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N:\RD\CyFORT\5_CS-GRAM\5A_ARIANA\5AD_Deployment\5ADP_PublicDeployment\ITR-PACKAGEv24.0\Templates\ITR_QM\"/>
    </mc:Choice>
  </mc:AlternateContent>
  <xr:revisionPtr revIDLastSave="0" documentId="13_ncr:1_{AB621F43-B2C0-4EBB-9F9D-C0F641416545}" xr6:coauthVersionLast="47" xr6:coauthVersionMax="47" xr10:uidLastSave="{00000000-0000-0000-0000-000000000000}"/>
  <bookViews>
    <workbookView xWindow="-120" yWindow="-120" windowWidth="38640" windowHeight="21120" tabRatio="871" xr2:uid="{00000000-000D-0000-FFFF-FFFF00000000}"/>
  </bookViews>
  <sheets>
    <sheet name="Hist" sheetId="29" r:id="rId1"/>
    <sheet name="Classification" sheetId="2" r:id="rId2"/>
    <sheet name="RatSca" sheetId="19" r:id="rId3"/>
    <sheet name="StyleList" sheetId="3" r:id="rId4"/>
    <sheet name="Edito" sheetId="42" r:id="rId5"/>
    <sheet name="DefaultDocProp" sheetId="41" r:id="rId6"/>
    <sheet name="Migration" sheetId="4" r:id="rId7"/>
    <sheet name="ESSAI" sheetId="43" r:id="rId8"/>
  </sheets>
  <definedNames>
    <definedName name="Alex" localSheetId="5">#REF!</definedName>
    <definedName name="Alex">#REF!</definedName>
    <definedName name="_xlnm.Print_Area" localSheetId="0">Hist!$A$1:$D$25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43" l="1"/>
  <c r="A201" i="43"/>
  <c r="C152" i="41"/>
  <c r="B152" i="41"/>
  <c r="H14" i="41" s="1"/>
  <c r="D152" i="41"/>
  <c r="D113" i="3" l="1"/>
  <c r="E113" i="3"/>
  <c r="F113" i="3"/>
  <c r="I22" i="41" l="1"/>
  <c r="L14" i="2" l="1"/>
  <c r="M14" i="2"/>
  <c r="C6" i="29" l="1"/>
  <c r="C113" i="3" l="1"/>
  <c r="H113" i="3" s="1"/>
  <c r="H12" i="41" s="1"/>
  <c r="C201" i="4" l="1"/>
  <c r="A201" i="4"/>
  <c r="A113" i="3" l="1"/>
  <c r="H13" i="41" s="1"/>
  <c r="B113" i="3"/>
  <c r="L13" i="2" l="1"/>
  <c r="M13" i="2"/>
  <c r="M2" i="2" l="1"/>
  <c r="M3" i="2"/>
  <c r="M4" i="2"/>
  <c r="M5" i="2"/>
  <c r="M6" i="2"/>
  <c r="M7" i="2"/>
  <c r="M8" i="2"/>
  <c r="M9" i="2"/>
  <c r="M10" i="2"/>
  <c r="M11" i="2"/>
  <c r="M12" i="2"/>
  <c r="L2" i="2"/>
  <c r="L4" i="2"/>
  <c r="L6" i="2"/>
  <c r="L10" i="2"/>
  <c r="L8" i="2"/>
  <c r="L11" i="2"/>
  <c r="L12" i="2"/>
  <c r="L7" i="2"/>
  <c r="L9" i="2"/>
  <c r="L3" i="2"/>
  <c r="L5" i="2"/>
</calcChain>
</file>

<file path=xl/sharedStrings.xml><?xml version="1.0" encoding="utf-8"?>
<sst xmlns="http://schemas.openxmlformats.org/spreadsheetml/2006/main" count="1620" uniqueCount="759">
  <si>
    <t>Version</t>
  </si>
  <si>
    <t>Type</t>
  </si>
  <si>
    <t>STA</t>
  </si>
  <si>
    <t>Description</t>
  </si>
  <si>
    <t>Domaine</t>
  </si>
  <si>
    <t>SubDomaine</t>
  </si>
  <si>
    <t>Code</t>
  </si>
  <si>
    <t>Start</t>
  </si>
  <si>
    <t>Action List</t>
  </si>
  <si>
    <t>Audit</t>
  </si>
  <si>
    <t>Billing</t>
  </si>
  <si>
    <t>Curriculum Vitae</t>
  </si>
  <si>
    <t>Document List</t>
  </si>
  <si>
    <t>Evaluation</t>
  </si>
  <si>
    <t>Expense Claim</t>
  </si>
  <si>
    <t>Facture</t>
  </si>
  <si>
    <t>Follow-up report</t>
  </si>
  <si>
    <t>User Guideline</t>
  </si>
  <si>
    <t>Information List</t>
  </si>
  <si>
    <t>Intelectual Property Right</t>
  </si>
  <si>
    <t>Letter</t>
  </si>
  <si>
    <t>Mandate</t>
  </si>
  <si>
    <t>Memo</t>
  </si>
  <si>
    <t>Model of Document</t>
  </si>
  <si>
    <t>Non-Disclosure Agreement</t>
  </si>
  <si>
    <t>Service Level Agreement</t>
  </si>
  <si>
    <t>Software Requirement Specification</t>
  </si>
  <si>
    <t>Summary</t>
  </si>
  <si>
    <t>Template of document</t>
  </si>
  <si>
    <t>Timesheet</t>
  </si>
  <si>
    <t>Minutes of Meeting</t>
  </si>
  <si>
    <t>Offer</t>
  </si>
  <si>
    <t>Policy</t>
  </si>
  <si>
    <t>Rapport</t>
  </si>
  <si>
    <t>Software Design Description</t>
  </si>
  <si>
    <t>Bon de commande</t>
  </si>
  <si>
    <t>Purchase Order</t>
  </si>
  <si>
    <t>Standard</t>
  </si>
  <si>
    <t>Procedure</t>
  </si>
  <si>
    <t>Contract</t>
  </si>
  <si>
    <t>Presentation</t>
  </si>
  <si>
    <t>Questionnaire</t>
  </si>
  <si>
    <t>Records</t>
  </si>
  <si>
    <t>ACL</t>
  </si>
  <si>
    <t>DOL</t>
  </si>
  <si>
    <t>EXC</t>
  </si>
  <si>
    <t>INL</t>
  </si>
  <si>
    <t>MEM</t>
  </si>
  <si>
    <t>MOD</t>
  </si>
  <si>
    <t>PUO</t>
  </si>
  <si>
    <t>USG</t>
  </si>
  <si>
    <t>AUD</t>
  </si>
  <si>
    <t>BIL</t>
  </si>
  <si>
    <t>CON</t>
  </si>
  <si>
    <t>EVA</t>
  </si>
  <si>
    <t>FAC</t>
  </si>
  <si>
    <t>LET</t>
  </si>
  <si>
    <t>MAN</t>
  </si>
  <si>
    <t>OFF</t>
  </si>
  <si>
    <t>POL</t>
  </si>
  <si>
    <t>PRE</t>
  </si>
  <si>
    <t>PRO</t>
  </si>
  <si>
    <t>QUE</t>
  </si>
  <si>
    <t>RAP</t>
  </si>
  <si>
    <t>REC</t>
  </si>
  <si>
    <t>SUM</t>
  </si>
  <si>
    <t>BDC</t>
  </si>
  <si>
    <t>CVE</t>
  </si>
  <si>
    <t>FUR</t>
  </si>
  <si>
    <t>IPR</t>
  </si>
  <si>
    <t>MOM</t>
  </si>
  <si>
    <t>NDA</t>
  </si>
  <si>
    <t>SLA</t>
  </si>
  <si>
    <t>SDD</t>
  </si>
  <si>
    <t>SRS</t>
  </si>
  <si>
    <t>TOD</t>
  </si>
  <si>
    <t>TST</t>
  </si>
  <si>
    <t>Business</t>
  </si>
  <si>
    <t>B</t>
  </si>
  <si>
    <t>ISMS</t>
  </si>
  <si>
    <t>General Policy</t>
  </si>
  <si>
    <t>I</t>
  </si>
  <si>
    <t>Information Security policies</t>
  </si>
  <si>
    <t>Risk Management</t>
  </si>
  <si>
    <t>Security Organisation</t>
  </si>
  <si>
    <t>Asset Management</t>
  </si>
  <si>
    <t>Access Control</t>
  </si>
  <si>
    <t>J</t>
  </si>
  <si>
    <t>End</t>
  </si>
  <si>
    <t>Cryptography</t>
  </si>
  <si>
    <t>Physical and environmental security</t>
  </si>
  <si>
    <t>Operation Security</t>
  </si>
  <si>
    <t>Communication security</t>
  </si>
  <si>
    <t>Humane ressource security</t>
  </si>
  <si>
    <t>System acquisition, development and maintenance</t>
  </si>
  <si>
    <t>Supplier relationships</t>
  </si>
  <si>
    <t>Information security incident management</t>
  </si>
  <si>
    <t>Compliance</t>
  </si>
  <si>
    <t>Health and safety</t>
  </si>
  <si>
    <t>Business continuity management</t>
  </si>
  <si>
    <t>Corporate and social responsability</t>
  </si>
  <si>
    <t>K</t>
  </si>
  <si>
    <t>QM</t>
  </si>
  <si>
    <t>Template &amp; Model</t>
  </si>
  <si>
    <t>Q</t>
  </si>
  <si>
    <t>Policy, Procedure and Standard</t>
  </si>
  <si>
    <t>Acronyme</t>
  </si>
  <si>
    <t>Management</t>
  </si>
  <si>
    <t>M</t>
  </si>
  <si>
    <t>Sales</t>
  </si>
  <si>
    <t>S</t>
  </si>
  <si>
    <t>Public Relation</t>
  </si>
  <si>
    <t>A</t>
  </si>
  <si>
    <t>ICT</t>
  </si>
  <si>
    <t>T</t>
  </si>
  <si>
    <t>Development (Scrum)</t>
  </si>
  <si>
    <t>D</t>
  </si>
  <si>
    <t>R&amp;D</t>
  </si>
  <si>
    <t>R</t>
  </si>
  <si>
    <t>CERT</t>
  </si>
  <si>
    <t>C</t>
  </si>
  <si>
    <t>Human Ressources</t>
  </si>
  <si>
    <t>H</t>
  </si>
  <si>
    <t>Last Name</t>
  </si>
  <si>
    <t>First Name</t>
  </si>
  <si>
    <t>Carlo</t>
  </si>
  <si>
    <t>Matthieu</t>
  </si>
  <si>
    <t>Harpes</t>
  </si>
  <si>
    <t>Aubigny</t>
  </si>
  <si>
    <t>Bernard</t>
  </si>
  <si>
    <t>Donneaux</t>
  </si>
  <si>
    <t>Benoît</t>
  </si>
  <si>
    <t>Ensuifidine</t>
  </si>
  <si>
    <t>Omar</t>
  </si>
  <si>
    <t>Gonzalo</t>
  </si>
  <si>
    <t>Matamala</t>
  </si>
  <si>
    <t>Guillaume</t>
  </si>
  <si>
    <t>Schaff</t>
  </si>
  <si>
    <t>Ingo</t>
  </si>
  <si>
    <t>Senft</t>
  </si>
  <si>
    <t>Nikolaos</t>
  </si>
  <si>
    <t>Kasselouris</t>
  </si>
  <si>
    <t>Sam</t>
  </si>
  <si>
    <t>Menghi</t>
  </si>
  <si>
    <t>Marietta</t>
  </si>
  <si>
    <t>Dimitrova</t>
  </si>
  <si>
    <t>Jager</t>
  </si>
  <si>
    <t>COM</t>
  </si>
  <si>
    <t>Commercial</t>
  </si>
  <si>
    <t>Rname</t>
  </si>
  <si>
    <t>PLA</t>
  </si>
  <si>
    <t>Plan</t>
  </si>
  <si>
    <t>ANN</t>
  </si>
  <si>
    <t>Announcement</t>
  </si>
  <si>
    <t>REP</t>
  </si>
  <si>
    <t>Report</t>
  </si>
  <si>
    <t>CNT</t>
  </si>
  <si>
    <t>Content DB</t>
  </si>
  <si>
    <t>DB</t>
  </si>
  <si>
    <t>Alexis</t>
  </si>
  <si>
    <t>Deudon</t>
  </si>
  <si>
    <t>TEST</t>
  </si>
  <si>
    <t>TabHidden</t>
  </si>
  <si>
    <t>Action_Cor</t>
  </si>
  <si>
    <t>NC_Audit</t>
  </si>
  <si>
    <t>RecTechAudit</t>
  </si>
  <si>
    <t>Vulnerability</t>
  </si>
  <si>
    <t>Impact</t>
  </si>
  <si>
    <t>Robustness</t>
  </si>
  <si>
    <t>Tab_Separator</t>
  </si>
  <si>
    <t>ListeCO</t>
  </si>
  <si>
    <t>HF_ListCO</t>
  </si>
  <si>
    <t>ListeNC</t>
  </si>
  <si>
    <t>HF_ListVU</t>
  </si>
  <si>
    <t>HF_ListNC</t>
  </si>
  <si>
    <t>ListeVU</t>
  </si>
  <si>
    <t>HF_ListIM</t>
  </si>
  <si>
    <t>ListeIM</t>
  </si>
  <si>
    <t>HF_ListAC</t>
  </si>
  <si>
    <t>ListeAC</t>
  </si>
  <si>
    <t>HF_ListRE</t>
  </si>
  <si>
    <t>ListeRE</t>
  </si>
  <si>
    <t>HF_ListRP</t>
  </si>
  <si>
    <t>ListeRP</t>
  </si>
  <si>
    <t>ListeTA</t>
  </si>
  <si>
    <t>HF_ListTA</t>
  </si>
  <si>
    <t>ITR-SV</t>
  </si>
  <si>
    <t>Table_1</t>
  </si>
  <si>
    <t>Table_2</t>
  </si>
  <si>
    <t>Table_3</t>
  </si>
  <si>
    <t>Table_4</t>
  </si>
  <si>
    <t>Table_5</t>
  </si>
  <si>
    <t>Table_6</t>
  </si>
  <si>
    <t>Header/footer text</t>
  </si>
  <si>
    <t>Header/footer title</t>
  </si>
  <si>
    <t>New_Style</t>
  </si>
  <si>
    <t>Old_Style</t>
  </si>
  <si>
    <t>TabText1</t>
  </si>
  <si>
    <t>Body Of Text</t>
  </si>
  <si>
    <t>ComboNC</t>
  </si>
  <si>
    <t>ComboRec</t>
  </si>
  <si>
    <t>DocType</t>
  </si>
  <si>
    <t>Enumeration L1</t>
  </si>
  <si>
    <t>Enumeration L2</t>
  </si>
  <si>
    <t>H Doc Prop.</t>
  </si>
  <si>
    <t>H1 no number</t>
  </si>
  <si>
    <t>H2 no number</t>
  </si>
  <si>
    <t>Header/footer Tab</t>
  </si>
  <si>
    <t>RefList</t>
  </si>
  <si>
    <t>TabText2</t>
  </si>
  <si>
    <t>**REMOVE**</t>
  </si>
  <si>
    <t>Body of Text</t>
  </si>
  <si>
    <t>Normal</t>
  </si>
  <si>
    <t>**KEEP**</t>
  </si>
  <si>
    <t>Author</t>
  </si>
  <si>
    <t>Level</t>
  </si>
  <si>
    <t>Excellent</t>
  </si>
  <si>
    <t>Can be improved</t>
  </si>
  <si>
    <t>Barely passed</t>
  </si>
  <si>
    <t>To improve</t>
  </si>
  <si>
    <t>Failed</t>
  </si>
  <si>
    <t>Non applicable</t>
  </si>
  <si>
    <t>Out of scope</t>
  </si>
  <si>
    <t>Bien implémenté</t>
  </si>
  <si>
    <t>Approprié</t>
  </si>
  <si>
    <t>Correct</t>
  </si>
  <si>
    <r>
      <rPr>
        <sz val="10"/>
        <color theme="1"/>
        <rFont val="Calibri"/>
        <family val="2"/>
      </rPr>
      <t>À</t>
    </r>
    <r>
      <rPr>
        <sz val="10"/>
        <color theme="1"/>
        <rFont val="Corbel"/>
        <family val="2"/>
      </rPr>
      <t xml:space="preserve"> améliorer</t>
    </r>
  </si>
  <si>
    <t>Déficient</t>
  </si>
  <si>
    <t>Non testé</t>
  </si>
  <si>
    <t>Hors scope</t>
  </si>
  <si>
    <t>À améliorer</t>
  </si>
  <si>
    <t>Not implemented</t>
  </si>
  <si>
    <r>
      <t xml:space="preserve">ControlRatingScale in English </t>
    </r>
    <r>
      <rPr>
        <b/>
        <sz val="15"/>
        <color theme="3"/>
        <rFont val="Calibri"/>
        <family val="2"/>
      </rPr>
      <t>|ContRatEN</t>
    </r>
  </si>
  <si>
    <t>ControlRatingScale in French |ContRatFR</t>
  </si>
  <si>
    <t>DomainRatingScale in English |DomRatEN</t>
  </si>
  <si>
    <t>DomainRatingScale in French |DomRatFR</t>
  </si>
  <si>
    <t>Contributions Directes</t>
  </si>
  <si>
    <t>Taxes Administration</t>
  </si>
  <si>
    <t>ITIL</t>
  </si>
  <si>
    <t>Taxes administration</t>
  </si>
  <si>
    <t>Optimized</t>
  </si>
  <si>
    <t>Measured</t>
  </si>
  <si>
    <t>Defined</t>
  </si>
  <si>
    <t>Managed</t>
  </si>
  <si>
    <t>Initial</t>
  </si>
  <si>
    <t>Missing</t>
  </si>
  <si>
    <t>Out of Scope</t>
  </si>
  <si>
    <t>Optimisé</t>
  </si>
  <si>
    <t>Mesuré</t>
  </si>
  <si>
    <t>Défini</t>
  </si>
  <si>
    <t>Géré</t>
  </si>
  <si>
    <t>Manquant</t>
  </si>
  <si>
    <t>Well implemented</t>
  </si>
  <si>
    <t>Acceptable</t>
  </si>
  <si>
    <t>Partially enforced</t>
  </si>
  <si>
    <t>Well achieved</t>
  </si>
  <si>
    <t>ExcelInput</t>
  </si>
  <si>
    <t>Bien</t>
  </si>
  <si>
    <t>Satisfaisant</t>
  </si>
  <si>
    <t>Perfectible</t>
  </si>
  <si>
    <t>Non audité</t>
  </si>
  <si>
    <t>Absent</t>
  </si>
  <si>
    <t>Partiel</t>
  </si>
  <si>
    <t>General information</t>
  </si>
  <si>
    <t>Status</t>
  </si>
  <si>
    <t>Final</t>
  </si>
  <si>
    <t>Owner</t>
  </si>
  <si>
    <t>M. Aubigny</t>
  </si>
  <si>
    <t>Date of application</t>
  </si>
  <si>
    <t>Classification</t>
  </si>
  <si>
    <t>Internal</t>
  </si>
  <si>
    <t>Distribution list</t>
  </si>
  <si>
    <t>Recipient</t>
  </si>
  <si>
    <t>Date</t>
  </si>
  <si>
    <t>Channel</t>
  </si>
  <si>
    <t>itrust staff</t>
  </si>
  <si>
    <t>customer</t>
  </si>
  <si>
    <t>dd/mm/yyyy</t>
  </si>
  <si>
    <t>Email</t>
  </si>
  <si>
    <t>Approval</t>
  </si>
  <si>
    <t>Name</t>
  </si>
  <si>
    <t>Role</t>
  </si>
  <si>
    <t>Responsability</t>
  </si>
  <si>
    <t>Date/Signature</t>
  </si>
  <si>
    <t>Content agreement</t>
  </si>
  <si>
    <t>C. Harpes</t>
  </si>
  <si>
    <t>Managing Director</t>
  </si>
  <si>
    <t>Applicability</t>
  </si>
  <si>
    <t>Document history</t>
  </si>
  <si>
    <t>Change management</t>
  </si>
  <si>
    <t>1.0</t>
  </si>
  <si>
    <t>Update</t>
  </si>
  <si>
    <t>1.1</t>
  </si>
  <si>
    <t>Revision for ARIANA v13</t>
  </si>
  <si>
    <t>Marianne</t>
  </si>
  <si>
    <t>Guérin</t>
  </si>
  <si>
    <t>EN</t>
  </si>
  <si>
    <t>FR</t>
  </si>
  <si>
    <t>VU_LV1</t>
  </si>
  <si>
    <t>VU_LV2</t>
  </si>
  <si>
    <t>VU_LV3</t>
  </si>
  <si>
    <t>VU_LV4</t>
  </si>
  <si>
    <t>VU_LV5</t>
  </si>
  <si>
    <t>VU_LV6</t>
  </si>
  <si>
    <t>VU_LV7</t>
  </si>
  <si>
    <t>IM_LV1</t>
  </si>
  <si>
    <t>IM_LV2</t>
  </si>
  <si>
    <t>IM_LV3</t>
  </si>
  <si>
    <t>IM_LV4</t>
  </si>
  <si>
    <t>TA_LV1</t>
  </si>
  <si>
    <t>TA_LV2</t>
  </si>
  <si>
    <t>TA_LV3</t>
  </si>
  <si>
    <t>TA_LV4</t>
  </si>
  <si>
    <t>TA_LV5</t>
  </si>
  <si>
    <t>TA_LV6</t>
  </si>
  <si>
    <t>TA_LV7</t>
  </si>
  <si>
    <t>TA_LV8</t>
  </si>
  <si>
    <t>TA_LV9</t>
  </si>
  <si>
    <t>TA_LV10</t>
  </si>
  <si>
    <t>LANG</t>
  </si>
  <si>
    <t>RE_LV1</t>
  </si>
  <si>
    <t>RE_LV2</t>
  </si>
  <si>
    <t>RE_LV3</t>
  </si>
  <si>
    <t>RE_LV4</t>
  </si>
  <si>
    <t>RE_LV5</t>
  </si>
  <si>
    <t>RE_LV6</t>
  </si>
  <si>
    <t>CO_LV1</t>
  </si>
  <si>
    <t>CO_LV2</t>
  </si>
  <si>
    <t>CO_LV3</t>
  </si>
  <si>
    <t>CO_LV4</t>
  </si>
  <si>
    <t>CO_LV5</t>
  </si>
  <si>
    <t>CO_LV6</t>
  </si>
  <si>
    <t>CO_LV7</t>
  </si>
  <si>
    <t>CO_LV8</t>
  </si>
  <si>
    <t>EV_DO</t>
  </si>
  <si>
    <t>NB_DO</t>
  </si>
  <si>
    <t>AC_LV1</t>
  </si>
  <si>
    <t>AC_LV2</t>
  </si>
  <si>
    <t>AC_LV3</t>
  </si>
  <si>
    <t>AC_LV4</t>
  </si>
  <si>
    <t>AC_LV5</t>
  </si>
  <si>
    <t>AC_LV6</t>
  </si>
  <si>
    <t>NC_LV1</t>
  </si>
  <si>
    <t>NC_LV2</t>
  </si>
  <si>
    <t>NC_LV3</t>
  </si>
  <si>
    <t>MAX_VU_Value</t>
  </si>
  <si>
    <t>MAX_VU_Type</t>
  </si>
  <si>
    <t>Infrastructure</t>
  </si>
  <si>
    <t>TE_DO</t>
  </si>
  <si>
    <t>NB_TA</t>
  </si>
  <si>
    <t>RP_LV1</t>
  </si>
  <si>
    <t>RP_LV2</t>
  </si>
  <si>
    <t>RP_LV3</t>
  </si>
  <si>
    <t>Framework</t>
  </si>
  <si>
    <t>Framework_Version</t>
  </si>
  <si>
    <t>V1.0</t>
  </si>
  <si>
    <t>THD_RE</t>
  </si>
  <si>
    <t>THD_AC</t>
  </si>
  <si>
    <t>THD_IM</t>
  </si>
  <si>
    <t>ContRatLevels</t>
  </si>
  <si>
    <t>ContRatSca1</t>
  </si>
  <si>
    <t>ContRatSca2</t>
  </si>
  <si>
    <t>ContRatSca3</t>
  </si>
  <si>
    <t>ContRatSca4</t>
  </si>
  <si>
    <t>ContRatSca5</t>
  </si>
  <si>
    <t>ContRatSca6</t>
  </si>
  <si>
    <t>ContRatSca7</t>
  </si>
  <si>
    <t>ContRatSca8</t>
  </si>
  <si>
    <t>ContRatSca9</t>
  </si>
  <si>
    <t>ContRatSca10</t>
  </si>
  <si>
    <t>DomRatLevels</t>
  </si>
  <si>
    <t>DomRatSca1</t>
  </si>
  <si>
    <t>DomRatSca2</t>
  </si>
  <si>
    <t>DomRatSca3</t>
  </si>
  <si>
    <t>DomRatSca4</t>
  </si>
  <si>
    <t>DomRatSca5</t>
  </si>
  <si>
    <t>DomRatSca6</t>
  </si>
  <si>
    <t>DomRatSca7</t>
  </si>
  <si>
    <t>DomRatSca8</t>
  </si>
  <si>
    <t>MContRat1</t>
  </si>
  <si>
    <t>MContRat2</t>
  </si>
  <si>
    <t>MContRat3</t>
  </si>
  <si>
    <t>MContRat4</t>
  </si>
  <si>
    <t>MContRat5</t>
  </si>
  <si>
    <t>MContRat6</t>
  </si>
  <si>
    <t>MDomRat1</t>
  </si>
  <si>
    <t>MDomRat2</t>
  </si>
  <si>
    <t>MDomRat3</t>
  </si>
  <si>
    <t>MDomRat4</t>
  </si>
  <si>
    <t>MDomRat5</t>
  </si>
  <si>
    <t>MDomRat6</t>
  </si>
  <si>
    <t>Specific Properties of Document</t>
  </si>
  <si>
    <t>Value for EN</t>
  </si>
  <si>
    <t>Value for FR</t>
  </si>
  <si>
    <t>ComboRP</t>
  </si>
  <si>
    <t>Log LevelName</t>
  </si>
  <si>
    <t>Value</t>
  </si>
  <si>
    <t xml:space="preserve">No log </t>
  </si>
  <si>
    <t>Setting of LogLevel</t>
  </si>
  <si>
    <t>WARNING + all value of key parameters</t>
  </si>
  <si>
    <t>Console</t>
  </si>
  <si>
    <t>Log</t>
  </si>
  <si>
    <t>File</t>
  </si>
  <si>
    <t>Setting of Console Status (On:1)</t>
  </si>
  <si>
    <t>Setting of File REC (On:1)</t>
  </si>
  <si>
    <t>Peut être amélioré</t>
  </si>
  <si>
    <t>PicturePath</t>
  </si>
  <si>
    <t>Official</t>
  </si>
  <si>
    <t>ITR-ISMS</t>
  </si>
  <si>
    <t>Table_B(Light)</t>
  </si>
  <si>
    <t>Table_C(Normal)</t>
  </si>
  <si>
    <t>Table_A(Grey)</t>
  </si>
  <si>
    <t>FUP_DATE</t>
  </si>
  <si>
    <t>FUP_STAT</t>
  </si>
  <si>
    <t>FUP_LV1</t>
  </si>
  <si>
    <t>FUP_LV2</t>
  </si>
  <si>
    <t>FUP_LV3</t>
  </si>
  <si>
    <t>FUP_LV4</t>
  </si>
  <si>
    <t>FUP_LV5</t>
  </si>
  <si>
    <t>FUP_LV6</t>
  </si>
  <si>
    <t>EasyCompute</t>
  </si>
  <si>
    <t>RAMP</t>
  </si>
  <si>
    <t>Satisfactory</t>
  </si>
  <si>
    <t>000000000000000000000000000</t>
  </si>
  <si>
    <t>000000000000000075025</t>
  </si>
  <si>
    <t>000000000000000010090</t>
  </si>
  <si>
    <t>Option</t>
  </si>
  <si>
    <t>Sup</t>
  </si>
  <si>
    <t>NA</t>
  </si>
  <si>
    <t>Not Tested</t>
  </si>
  <si>
    <t>OK</t>
  </si>
  <si>
    <t>Rob</t>
  </si>
  <si>
    <t>Maj</t>
  </si>
  <si>
    <t>Min</t>
  </si>
  <si>
    <t>l</t>
  </si>
  <si>
    <t>llll</t>
  </si>
  <si>
    <t>ll</t>
  </si>
  <si>
    <r>
      <t>l</t>
    </r>
    <r>
      <rPr>
        <b/>
        <sz val="10"/>
        <color rgb="FFFF0000"/>
        <rFont val="Wingdings"/>
        <charset val="2"/>
      </rPr>
      <t>ll</t>
    </r>
  </si>
  <si>
    <t>Résultat</t>
  </si>
  <si>
    <t>ContLevelFilter</t>
  </si>
  <si>
    <t>DomLevelFilter</t>
  </si>
  <si>
    <t>LContRat1</t>
  </si>
  <si>
    <t>LContRat10</t>
  </si>
  <si>
    <t>LContRat2</t>
  </si>
  <si>
    <t>LContRat3</t>
  </si>
  <si>
    <t>LContRat4</t>
  </si>
  <si>
    <t>LContRat5</t>
  </si>
  <si>
    <t>LContRat6</t>
  </si>
  <si>
    <t>LContRat7</t>
  </si>
  <si>
    <t>LContRat8</t>
  </si>
  <si>
    <t>LContRat9</t>
  </si>
  <si>
    <t>OverLevelFilter</t>
  </si>
  <si>
    <t>Old_Style-Type</t>
  </si>
  <si>
    <t>ITR-STYLE-Para</t>
  </si>
  <si>
    <t>ITR-STYLE-Table</t>
  </si>
  <si>
    <t>ITR-STYLE-List</t>
  </si>
  <si>
    <t>Bullet L1</t>
  </si>
  <si>
    <t>Bullet L2</t>
  </si>
  <si>
    <t>Bullet L3</t>
  </si>
  <si>
    <t>Bullet L4</t>
  </si>
  <si>
    <t>Bullet L5</t>
  </si>
  <si>
    <t>Bullet L6</t>
  </si>
  <si>
    <t>Bullet L7</t>
  </si>
  <si>
    <t>Bullet L8</t>
  </si>
  <si>
    <t>Bullet L9</t>
  </si>
  <si>
    <t>CHeadingList</t>
  </si>
  <si>
    <t>CodeCdsed</t>
  </si>
  <si>
    <t>End list</t>
  </si>
  <si>
    <t>Enumeration L3</t>
  </si>
  <si>
    <t>Enumeration L4</t>
  </si>
  <si>
    <t>Enumeration L5</t>
  </si>
  <si>
    <t>Enumeration L6</t>
  </si>
  <si>
    <t>Enumeration L7</t>
  </si>
  <si>
    <t>Enumeration L8</t>
  </si>
  <si>
    <t>Enumeration L9</t>
  </si>
  <si>
    <t>Figure</t>
  </si>
  <si>
    <t>Figure with Caption</t>
  </si>
  <si>
    <t>H ToC</t>
  </si>
  <si>
    <t>Hidden</t>
  </si>
  <si>
    <t>Mandatory</t>
  </si>
  <si>
    <t>SP-Block</t>
  </si>
  <si>
    <t>SP-Control</t>
  </si>
  <si>
    <t>SP-Objective</t>
  </si>
  <si>
    <t>SP-Paragraph</t>
  </si>
  <si>
    <t>SP-Quote</t>
  </si>
  <si>
    <t>TabBulletL1</t>
  </si>
  <si>
    <t>TabBulletL2</t>
  </si>
  <si>
    <t>TabBulletL3</t>
  </si>
  <si>
    <t>TabBulletL4</t>
  </si>
  <si>
    <t>TabBulletL5</t>
  </si>
  <si>
    <t>TabBulletL6</t>
  </si>
  <si>
    <t>TabBulletL7</t>
  </si>
  <si>
    <t>TabBulletL8</t>
  </si>
  <si>
    <t>TabEnumL1</t>
  </si>
  <si>
    <t>TabEnumL2</t>
  </si>
  <si>
    <t>TabEnumL3</t>
  </si>
  <si>
    <t>TabEnumL4</t>
  </si>
  <si>
    <t>TabEnumL5</t>
  </si>
  <si>
    <t>TabEnumL6</t>
  </si>
  <si>
    <t>TabEnumL7</t>
  </si>
  <si>
    <t>TabEnumL8</t>
  </si>
  <si>
    <t>TabHeader0</t>
  </si>
  <si>
    <t>TabHeader1</t>
  </si>
  <si>
    <t>TabHeader2</t>
  </si>
  <si>
    <t>TabText0</t>
  </si>
  <si>
    <t>TOC Fig</t>
  </si>
  <si>
    <t>ITR-STYLE-Chara</t>
  </si>
  <si>
    <t>Total</t>
  </si>
  <si>
    <t>000002005010000015000000003</t>
  </si>
  <si>
    <t>"STD"</t>
  </si>
  <si>
    <t>"STD Name"</t>
  </si>
  <si>
    <t>"STD Nom"</t>
  </si>
  <si>
    <t>Nbr Style</t>
  </si>
  <si>
    <t>Nbr Style ISMS</t>
  </si>
  <si>
    <t>Nbr CustomProperties</t>
  </si>
  <si>
    <t>Number of styles in ISMS document</t>
  </si>
  <si>
    <t>Number of styles in ITRStyleSheet</t>
  </si>
  <si>
    <t>Number of custom properties used by ARIANA</t>
  </si>
  <si>
    <t>NeutralRate</t>
  </si>
  <si>
    <t>EasyControl</t>
  </si>
  <si>
    <t>EuroPrise</t>
  </si>
  <si>
    <t>Non évalué</t>
  </si>
  <si>
    <t>Appropriate</t>
  </si>
  <si>
    <t>Not rated</t>
  </si>
  <si>
    <t>En partie satisfait</t>
  </si>
  <si>
    <t>Non satisfait</t>
  </si>
  <si>
    <t>Default(27008)</t>
  </si>
  <si>
    <t>000000001003000000000000001</t>
  </si>
  <si>
    <t>0111111</t>
  </si>
  <si>
    <t>1767764741</t>
  </si>
  <si>
    <t>Hors périmètre</t>
  </si>
  <si>
    <t>CH_LV1</t>
  </si>
  <si>
    <t>CH_LV2</t>
  </si>
  <si>
    <t>CH_LV3</t>
  </si>
  <si>
    <t>CH_LV4</t>
  </si>
  <si>
    <t>PENTEST</t>
  </si>
  <si>
    <t>Deficient</t>
  </si>
  <si>
    <t>ParaRef</t>
  </si>
  <si>
    <t>Default (27008)</t>
  </si>
  <si>
    <t>TreeMapOption</t>
  </si>
  <si>
    <t>CH_LV5</t>
  </si>
  <si>
    <t>TEvidences</t>
  </si>
  <si>
    <t>TChecks</t>
  </si>
  <si>
    <t>TDescription</t>
  </si>
  <si>
    <t>TFindings</t>
  </si>
  <si>
    <t>TabStyleControl</t>
  </si>
  <si>
    <t>Checks</t>
  </si>
  <si>
    <t>Constat</t>
  </si>
  <si>
    <t>Preuves</t>
  </si>
  <si>
    <t>Vérification</t>
  </si>
  <si>
    <t>Satisfied</t>
  </si>
  <si>
    <t>Partly satisfied</t>
  </si>
  <si>
    <t>Not satisfied</t>
  </si>
  <si>
    <t>Not tested</t>
  </si>
  <si>
    <t>Not applicable</t>
  </si>
  <si>
    <t>Partly enforced</t>
  </si>
  <si>
    <t>Mitigation</t>
  </si>
  <si>
    <t>ComboIM</t>
  </si>
  <si>
    <t>ComboVU</t>
  </si>
  <si>
    <t>MI_LV1</t>
  </si>
  <si>
    <t>MI_LV2</t>
  </si>
  <si>
    <t>MI_LV3</t>
  </si>
  <si>
    <t>MI_LV4</t>
  </si>
  <si>
    <t>THD_MI</t>
  </si>
  <si>
    <t>FU_LIMS</t>
  </si>
  <si>
    <t>FU_LIMI</t>
  </si>
  <si>
    <t>W2E_P</t>
  </si>
  <si>
    <t>TCustomControlContent</t>
  </si>
  <si>
    <t>Custom paragraph of results: It is a long-established fact that a reader will be distracted by the readable content of a page when looking at its layout.§§!§§!!§§!!!§§!!!!§§!!!!!§§!!!!!!</t>
  </si>
  <si>
    <t>TCustomScaleDescription</t>
  </si>
  <si>
    <t>Description1§§Description2§§Description3§§Description4§§Description5§§Description6§§</t>
  </si>
  <si>
    <t>TCustomControlName</t>
  </si>
  <si>
    <t>status of resilience</t>
  </si>
  <si>
    <t>TCustomControlLabel</t>
  </si>
  <si>
    <t>CUST</t>
  </si>
  <si>
    <t>TCustomLevel</t>
  </si>
  <si>
    <t>CUST_LV1</t>
  </si>
  <si>
    <t>CUST_LV2</t>
  </si>
  <si>
    <t>CUST_LV3</t>
  </si>
  <si>
    <t>CUST_LV4</t>
  </si>
  <si>
    <t>CUST_LV5</t>
  </si>
  <si>
    <t>CUST_LV6</t>
  </si>
  <si>
    <t>état de résilience</t>
  </si>
  <si>
    <t>Paragraphe personnalisé des résultats : C'est un fait établi depuis longtemps qu'un lecteur sera distrait par le contenu lisible d'une page en regardant sa mise en page.§§!§§!§§!§§!§§!!!!§§!!!!!§§ !!!!!!</t>
  </si>
  <si>
    <t>ComboCust</t>
  </si>
  <si>
    <t>CUST-Style</t>
  </si>
  <si>
    <t>WindowActiveTag</t>
  </si>
  <si>
    <t>TNormalScaleDescription</t>
  </si>
  <si>
    <t>Critical§§Urgent§§Important§§Useful§§Specific§§To be checked§§</t>
  </si>
  <si>
    <t>Critique§§Urgent§§Important§§Utile§§Spécifique§§A contrôler</t>
  </si>
  <si>
    <t>ReplaceText-FR</t>
  </si>
  <si>
    <t xml:space="preserve">Replacetext-EN </t>
  </si>
  <si>
    <t>Font</t>
  </si>
  <si>
    <t>Style</t>
  </si>
  <si>
    <t>FLI</t>
  </si>
  <si>
    <t>LI</t>
  </si>
  <si>
    <t xml:space="preserve"> Search  Text</t>
  </si>
  <si>
    <t xml:space="preserve"> ;</t>
  </si>
  <si>
    <t>^s;</t>
  </si>
  <si>
    <t>;</t>
  </si>
  <si>
    <t xml:space="preserve"> :</t>
  </si>
  <si>
    <t>^s:</t>
  </si>
  <si>
    <t>:</t>
  </si>
  <si>
    <t xml:space="preserve"> ?</t>
  </si>
  <si>
    <t>^s?</t>
  </si>
  <si>
    <t>?</t>
  </si>
  <si>
    <t xml:space="preserve"> !</t>
  </si>
  <si>
    <t>^s!</t>
  </si>
  <si>
    <t>!</t>
  </si>
  <si>
    <t xml:space="preserve"> ,</t>
  </si>
  <si>
    <t>,</t>
  </si>
  <si>
    <t xml:space="preserve"> .</t>
  </si>
  <si>
    <t>.</t>
  </si>
  <si>
    <t xml:space="preserve">  </t>
  </si>
  <si>
    <t xml:space="preserve"> </t>
  </si>
  <si>
    <t>Wingdings 3</t>
  </si>
  <si>
    <t>*§N1</t>
  </si>
  <si>
    <t>*§N2</t>
  </si>
  <si>
    <t>*§N3</t>
  </si>
  <si>
    <t>*§B1</t>
  </si>
  <si>
    <t>*§B2</t>
  </si>
  <si>
    <t>*§B3</t>
  </si>
  <si>
    <t>*§B4</t>
  </si>
  <si>
    <t>*§E1</t>
  </si>
  <si>
    <t>*§E2</t>
  </si>
  <si>
    <t>*§E3</t>
  </si>
  <si>
    <t>*§E4</t>
  </si>
  <si>
    <t>*§T1</t>
  </si>
  <si>
    <t>*§T2</t>
  </si>
  <si>
    <t>*§C</t>
  </si>
  <si>
    <t>Caption</t>
  </si>
  <si>
    <t>*§H1</t>
  </si>
  <si>
    <t>*§H2</t>
  </si>
  <si>
    <t>*§L1</t>
  </si>
  <si>
    <t>*§L2</t>
  </si>
  <si>
    <t>*§L3</t>
  </si>
  <si>
    <t>000000000000000000001000000</t>
  </si>
  <si>
    <t>000000000000000001000010000</t>
  </si>
  <si>
    <t>000000000002000000000000000</t>
  </si>
  <si>
    <t>000001002005000000000000002</t>
  </si>
  <si>
    <t>001005010020000020000000105</t>
  </si>
  <si>
    <t>000000000000000000010000000</t>
  </si>
  <si>
    <t>000000000000000000100000000</t>
  </si>
  <si>
    <t>000075025000000000000</t>
  </si>
  <si>
    <t>000000075025000000000</t>
  </si>
  <si>
    <t>000000000075025000000</t>
  </si>
  <si>
    <t>000000000000075025000</t>
  </si>
  <si>
    <t>000000000000000025075</t>
  </si>
  <si>
    <t>1767764441</t>
  </si>
  <si>
    <t>11</t>
  </si>
  <si>
    <t>6</t>
  </si>
  <si>
    <t>2</t>
  </si>
  <si>
    <t>0</t>
  </si>
  <si>
    <t>1</t>
  </si>
  <si>
    <t>Evidences</t>
  </si>
  <si>
    <t>Findings</t>
  </si>
  <si>
    <t>*§EL</t>
  </si>
  <si>
    <t>Nettoyage Texte Importé</t>
  </si>
  <si>
    <t>Encodage Style Word To Excel DB</t>
  </si>
  <si>
    <t>*§H5</t>
  </si>
  <si>
    <t>Heading 5</t>
  </si>
  <si>
    <t>STyleT</t>
  </si>
  <si>
    <t>*§OB</t>
  </si>
  <si>
    <t>SP-OtherInfoBullet</t>
  </si>
  <si>
    <t>SP-OtherInfo</t>
  </si>
  <si>
    <t>1.2</t>
  </si>
  <si>
    <t>Add Edito and update StyleList for ARIANA 21.6</t>
  </si>
  <si>
    <t>*§H4</t>
  </si>
  <si>
    <t>Heading 4</t>
  </si>
  <si>
    <t>^t</t>
  </si>
  <si>
    <t>^l</t>
  </si>
  <si>
    <t>^r</t>
  </si>
  <si>
    <t>^p</t>
  </si>
  <si>
    <t>Horizontal Tab</t>
  </si>
  <si>
    <t xml:space="preserve"> Line Feed</t>
  </si>
  <si>
    <t>Carriage return</t>
  </si>
  <si>
    <t>Tilde character</t>
  </si>
  <si>
    <t>*&amp;W1</t>
  </si>
  <si>
    <t>*§§</t>
  </si>
  <si>
    <t>SP-Specific1</t>
  </si>
  <si>
    <t>*&amp;W2</t>
  </si>
  <si>
    <t>SP-Attributes</t>
  </si>
  <si>
    <t>*§OW</t>
  </si>
  <si>
    <t>SP-Owner</t>
  </si>
  <si>
    <t>SP-Question</t>
  </si>
  <si>
    <t>*§QN</t>
  </si>
  <si>
    <t>*§QE</t>
  </si>
  <si>
    <t>SP-Specific2</t>
  </si>
  <si>
    <t>*§HI</t>
  </si>
  <si>
    <t>*§MA</t>
  </si>
  <si>
    <t>*&amp;HI</t>
  </si>
  <si>
    <t>*&amp;MA</t>
  </si>
  <si>
    <t>CodeType</t>
  </si>
  <si>
    <t>Hidden Char</t>
  </si>
  <si>
    <t>Mandatory Char</t>
  </si>
  <si>
    <t>*</t>
  </si>
  <si>
    <t>Condition</t>
  </si>
  <si>
    <t>~</t>
  </si>
  <si>
    <t>Coding in Search Tool</t>
  </si>
  <si>
    <t>Star  character</t>
  </si>
  <si>
    <t>Vertical Tab  (Same behaviour than carriage return)</t>
  </si>
  <si>
    <t>TRACKING + Specific Error Message</t>
  </si>
  <si>
    <t>START, END sub routine and function + Generic Error</t>
  </si>
  <si>
    <t>BASIC + Debug Value</t>
  </si>
  <si>
    <t>Track</t>
  </si>
  <si>
    <t>Error</t>
  </si>
  <si>
    <t>Full</t>
  </si>
  <si>
    <t>Disabled</t>
  </si>
  <si>
    <t>Info</t>
  </si>
  <si>
    <t>Perf</t>
  </si>
  <si>
    <t>Performance</t>
  </si>
  <si>
    <t>CUST_List</t>
  </si>
  <si>
    <t>SP-Implementation</t>
  </si>
  <si>
    <t>SP-ImplementationBullet</t>
  </si>
  <si>
    <t>SP-Input</t>
  </si>
  <si>
    <t>SP-Action</t>
  </si>
  <si>
    <t>SP-Trigger</t>
  </si>
  <si>
    <t>SP-Output</t>
  </si>
  <si>
    <t>*§IB</t>
  </si>
  <si>
    <t>*§MB</t>
  </si>
  <si>
    <t>*§AB</t>
  </si>
  <si>
    <t>*§TB</t>
  </si>
  <si>
    <t>*§EB</t>
  </si>
  <si>
    <t>SP-InputBullet</t>
  </si>
  <si>
    <t>SP-ActionBullet</t>
  </si>
  <si>
    <t>SP-TriggerBullet</t>
  </si>
  <si>
    <t>SP-OutputBullet</t>
  </si>
  <si>
    <t>*&amp;B1</t>
  </si>
  <si>
    <t>Add Edito and update StyleList for ARIANA 22.2</t>
  </si>
  <si>
    <t>22.2</t>
  </si>
  <si>
    <t>R. Santos</t>
  </si>
  <si>
    <t>SP-BulletL1</t>
  </si>
  <si>
    <t>SP-BulletL2</t>
  </si>
  <si>
    <t>SP-BulletL3</t>
  </si>
  <si>
    <t>SP-EnumL1</t>
  </si>
  <si>
    <t>SP-EnumL2</t>
  </si>
  <si>
    <t>SP-EnumL3</t>
  </si>
  <si>
    <t>*§SB1</t>
  </si>
  <si>
    <t>*§SB2</t>
  </si>
  <si>
    <t>*§SB3</t>
  </si>
  <si>
    <t>*§SE1</t>
  </si>
  <si>
    <t>*§SE3</t>
  </si>
  <si>
    <t>*§SE2</t>
  </si>
  <si>
    <t>*&amp;D1</t>
  </si>
  <si>
    <t>SP-Bold</t>
  </si>
  <si>
    <t>SP-Endlist</t>
  </si>
  <si>
    <t>31/02/2023</t>
  </si>
  <si>
    <t>R. Pande</t>
  </si>
  <si>
    <t>Added SP Styles for Policy CNT_Q501_Parameters_v20230308-cha  in ARIANA 22.2</t>
  </si>
  <si>
    <t>Updated styles and Edito content and updated StyleList for ARIANA 22.2 CNT_Q501_Parameters_v2023032-rpa</t>
  </si>
  <si>
    <t>*§SEL</t>
  </si>
  <si>
    <t>SP-EndList</t>
  </si>
  <si>
    <t>ARIANA DB of parameters (Parameters)</t>
  </si>
  <si>
    <t>Reference number</t>
  </si>
  <si>
    <t>E. Omar</t>
  </si>
  <si>
    <t>CTO</t>
  </si>
  <si>
    <t xml:space="preserve"> Assistance for Reporting on Information system 
Audits with Normative Assessment (ARIANA)</t>
  </si>
  <si>
    <t>ARIANA package v24</t>
  </si>
  <si>
    <t>#Q501 (for ARIANA);  #5ADPv24P(CyfORT)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</si>
</sst>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37" x14ac:knownFonts="1">
    <font>
      <sz val="10"/>
      <color theme="1"/>
      <name val="Corbel"/>
      <family val="2"/>
    </font>
    <font>
      <sz val="8"/>
      <color theme="1"/>
      <name val="Corbel"/>
      <family val="2"/>
      <scheme val="minor"/>
    </font>
    <font>
      <sz val="10"/>
      <color theme="1"/>
      <name val="Calibri"/>
      <family val="2"/>
    </font>
    <font>
      <b/>
      <sz val="15"/>
      <color theme="3"/>
      <name val="Corbel"/>
      <family val="2"/>
      <scheme val="minor"/>
    </font>
    <font>
      <b/>
      <sz val="15"/>
      <color theme="3"/>
      <name val="Calibri"/>
      <family val="2"/>
    </font>
    <font>
      <sz val="10"/>
      <color theme="1"/>
      <name val="Corbel"/>
      <family val="2"/>
    </font>
    <font>
      <b/>
      <sz val="20"/>
      <name val="Corbel"/>
      <family val="2"/>
      <scheme val="major"/>
    </font>
    <font>
      <sz val="11"/>
      <color theme="1"/>
      <name val="Corbel"/>
      <family val="2"/>
    </font>
    <font>
      <b/>
      <sz val="16"/>
      <name val="Corbel"/>
      <family val="2"/>
      <scheme val="major"/>
    </font>
    <font>
      <sz val="18"/>
      <color theme="1"/>
      <name val="Corbel"/>
      <family val="2"/>
    </font>
    <font>
      <b/>
      <sz val="12"/>
      <name val="Corbel"/>
      <family val="2"/>
      <scheme val="major"/>
    </font>
    <font>
      <b/>
      <sz val="11"/>
      <name val="Corbel"/>
      <family val="2"/>
      <scheme val="major"/>
    </font>
    <font>
      <sz val="10"/>
      <color theme="1"/>
      <name val="Corbel"/>
      <family val="2"/>
      <scheme val="major"/>
    </font>
    <font>
      <b/>
      <sz val="10"/>
      <color indexed="8"/>
      <name val="Corbel"/>
      <family val="2"/>
    </font>
    <font>
      <sz val="11"/>
      <color indexed="8"/>
      <name val="Corbel"/>
      <family val="2"/>
    </font>
    <font>
      <sz val="14"/>
      <color theme="1"/>
      <name val="Corbel"/>
      <family val="2"/>
    </font>
    <font>
      <sz val="14"/>
      <color theme="1"/>
      <name val="Consolas"/>
      <family val="3"/>
    </font>
    <font>
      <sz val="8"/>
      <name val="Corbel"/>
      <family val="2"/>
    </font>
    <font>
      <sz val="11"/>
      <color theme="0"/>
      <name val="Corbel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Bahnschrift Condensed"/>
      <family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18"/>
      <color theme="1"/>
      <name val="Bahnschrift Condensed"/>
      <family val="2"/>
    </font>
    <font>
      <sz val="18"/>
      <color theme="1"/>
      <name val="Consolas"/>
      <family val="3"/>
    </font>
    <font>
      <sz val="14"/>
      <color theme="0"/>
      <name val="Corbel"/>
      <family val="2"/>
    </font>
    <font>
      <sz val="14"/>
      <color theme="0"/>
      <name val="Consolas"/>
      <family val="3"/>
    </font>
    <font>
      <b/>
      <sz val="10"/>
      <color theme="1"/>
      <name val="Arial"/>
      <family val="2"/>
    </font>
    <font>
      <b/>
      <sz val="10"/>
      <color theme="0"/>
      <name val="Corbel"/>
      <family val="2"/>
    </font>
    <font>
      <b/>
      <sz val="10"/>
      <color theme="1"/>
      <name val="Consolas"/>
      <family val="3"/>
    </font>
    <font>
      <sz val="10"/>
      <color theme="1"/>
      <name val="Arial Nova"/>
      <family val="2"/>
    </font>
    <font>
      <sz val="10"/>
      <color theme="0"/>
      <name val="Corbel"/>
      <family val="2"/>
    </font>
    <font>
      <sz val="11"/>
      <color rgb="FF3F3F76"/>
      <name val="Corbel"/>
      <family val="2"/>
      <scheme val="minor"/>
    </font>
    <font>
      <b/>
      <sz val="11"/>
      <color rgb="FFFA7D00"/>
      <name val="Corbel"/>
      <family val="2"/>
      <scheme val="minor"/>
    </font>
    <font>
      <b/>
      <sz val="12"/>
      <color rgb="FF3F3F76"/>
      <name val="Agency FB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6" fillId="7" borderId="2" applyNumberFormat="0" applyProtection="0">
      <alignment horizontal="center" vertical="center"/>
    </xf>
    <xf numFmtId="0" fontId="1" fillId="0" borderId="0"/>
    <xf numFmtId="0" fontId="8" fillId="8" borderId="2" applyNumberFormat="0" applyProtection="0">
      <alignment horizontal="center" vertical="center"/>
    </xf>
    <xf numFmtId="0" fontId="10" fillId="9" borderId="2" applyNumberFormat="0" applyProtection="0">
      <alignment horizontal="left" vertical="center" indent="1"/>
    </xf>
    <xf numFmtId="0" fontId="11" fillId="10" borderId="3" applyNumberFormat="0" applyProtection="0">
      <alignment horizontal="left" vertical="center" indent="1"/>
    </xf>
    <xf numFmtId="0" fontId="12" fillId="0" borderId="0" applyFill="0" applyBorder="0" applyProtection="0">
      <alignment horizontal="left" vertical="top" wrapText="1" indent="1"/>
    </xf>
    <xf numFmtId="0" fontId="18" fillId="11" borderId="0" applyNumberFormat="0" applyBorder="0" applyAlignment="0" applyProtection="0"/>
    <xf numFmtId="9" fontId="5" fillId="0" borderId="0" applyFont="0" applyFill="0" applyBorder="0" applyAlignment="0" applyProtection="0"/>
    <xf numFmtId="0" fontId="34" fillId="15" borderId="19" applyNumberFormat="0" applyAlignment="0" applyProtection="0"/>
    <xf numFmtId="0" fontId="35" fillId="16" borderId="19" applyNumberFormat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/>
    <xf numFmtId="0" fontId="0" fillId="4" borderId="0" xfId="0" applyFill="1" applyAlignment="1">
      <alignment horizontal="left" indent="2"/>
    </xf>
    <xf numFmtId="0" fontId="0" fillId="4" borderId="0" xfId="0" applyFill="1"/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6" borderId="0" xfId="0" applyFill="1" applyAlignment="1">
      <alignment horizontal="left" indent="2"/>
    </xf>
    <xf numFmtId="0" fontId="0" fillId="6" borderId="0" xfId="0" applyFill="1"/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1" fillId="10" borderId="5" xfId="6" applyBorder="1" applyAlignment="1">
      <alignment vertical="center"/>
    </xf>
    <xf numFmtId="0" fontId="11" fillId="10" borderId="3" xfId="6" applyAlignment="1">
      <alignment horizontal="center" vertical="center"/>
    </xf>
    <xf numFmtId="14" fontId="14" fillId="0" borderId="5" xfId="3" applyNumberFormat="1" applyFont="1" applyBorder="1" applyAlignment="1">
      <alignment horizontal="center" vertical="center"/>
    </xf>
    <xf numFmtId="0" fontId="12" fillId="0" borderId="2" xfId="7" applyBorder="1" applyAlignment="1">
      <alignment vertical="top" wrapText="1"/>
    </xf>
    <xf numFmtId="0" fontId="11" fillId="10" borderId="3" xfId="6" applyAlignment="1">
      <alignment vertical="center"/>
    </xf>
    <xf numFmtId="0" fontId="12" fillId="0" borderId="5" xfId="7" applyBorder="1">
      <alignment horizontal="left" vertical="top" wrapText="1" indent="1"/>
    </xf>
    <xf numFmtId="14" fontId="12" fillId="0" borderId="2" xfId="7" applyNumberFormat="1" applyBorder="1" applyAlignment="1">
      <alignment horizontal="right" wrapText="1" indent="1"/>
    </xf>
    <xf numFmtId="0" fontId="7" fillId="0" borderId="6" xfId="3" applyFont="1" applyBorder="1" applyAlignment="1">
      <alignment vertical="center"/>
    </xf>
    <xf numFmtId="0" fontId="11" fillId="10" borderId="11" xfId="6" applyBorder="1" applyAlignment="1">
      <alignment horizontal="center" vertical="center"/>
    </xf>
    <xf numFmtId="0" fontId="12" fillId="0" borderId="4" xfId="7" applyBorder="1">
      <alignment horizontal="left" vertical="top" wrapText="1" indent="1"/>
    </xf>
    <xf numFmtId="14" fontId="12" fillId="0" borderId="4" xfId="7" applyNumberFormat="1" applyBorder="1">
      <alignment horizontal="left" vertical="top" wrapText="1" indent="1"/>
    </xf>
    <xf numFmtId="0" fontId="12" fillId="0" borderId="2" xfId="7" applyBorder="1">
      <alignment horizontal="left" vertical="top" wrapText="1" inden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21" fillId="11" borderId="0" xfId="8" applyFont="1" applyAlignment="1">
      <alignment vertical="top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25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textRotation="90"/>
    </xf>
    <xf numFmtId="0" fontId="26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0" xfId="0" applyFont="1" applyFill="1"/>
    <xf numFmtId="0" fontId="27" fillId="0" borderId="0" xfId="0" applyFont="1"/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9" fillId="8" borderId="2" xfId="0" applyFont="1" applyFill="1" applyBorder="1" applyAlignment="1">
      <alignment vertical="top"/>
    </xf>
    <xf numFmtId="0" fontId="20" fillId="0" borderId="2" xfId="0" applyFont="1" applyBorder="1" applyAlignment="1">
      <alignment vertical="top"/>
    </xf>
    <xf numFmtId="0" fontId="2" fillId="4" borderId="0" xfId="0" applyFont="1" applyFill="1"/>
    <xf numFmtId="0" fontId="3" fillId="0" borderId="0" xfId="1" applyBorder="1" applyAlignment="1"/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/>
    </xf>
    <xf numFmtId="2" fontId="31" fillId="0" borderId="0" xfId="0" applyNumberFormat="1" applyFont="1" applyAlignment="1">
      <alignment horizontal="center" vertical="top"/>
    </xf>
    <xf numFmtId="0" fontId="31" fillId="13" borderId="0" xfId="0" applyFont="1" applyFill="1" applyAlignment="1">
      <alignment horizontal="center" vertical="top"/>
    </xf>
    <xf numFmtId="2" fontId="31" fillId="13" borderId="0" xfId="0" applyNumberFormat="1" applyFont="1" applyFill="1" applyAlignment="1">
      <alignment horizontal="center" vertical="top"/>
    </xf>
    <xf numFmtId="0" fontId="8" fillId="8" borderId="18" xfId="4" applyBorder="1">
      <alignment horizontal="center" vertical="center"/>
    </xf>
    <xf numFmtId="0" fontId="15" fillId="0" borderId="2" xfId="0" applyFont="1" applyBorder="1" applyAlignment="1">
      <alignment horizontal="justify" vertical="top" wrapText="1"/>
    </xf>
    <xf numFmtId="0" fontId="16" fillId="0" borderId="2" xfId="0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top" wrapText="1"/>
    </xf>
    <xf numFmtId="0" fontId="15" fillId="0" borderId="2" xfId="0" applyFont="1" applyBorder="1" applyAlignment="1">
      <alignment vertical="top"/>
    </xf>
    <xf numFmtId="1" fontId="16" fillId="0" borderId="2" xfId="9" applyNumberFormat="1" applyFont="1" applyBorder="1" applyAlignment="1">
      <alignment horizontal="center" vertical="top" wrapText="1"/>
    </xf>
    <xf numFmtId="49" fontId="16" fillId="0" borderId="2" xfId="0" applyNumberFormat="1" applyFont="1" applyBorder="1" applyAlignment="1">
      <alignment horizontal="center" vertical="top" wrapText="1"/>
    </xf>
    <xf numFmtId="14" fontId="16" fillId="0" borderId="2" xfId="0" applyNumberFormat="1" applyFont="1" applyBorder="1" applyAlignment="1">
      <alignment horizontal="center" vertical="top" wrapText="1"/>
    </xf>
    <xf numFmtId="9" fontId="16" fillId="0" borderId="2" xfId="9" applyFont="1" applyBorder="1" applyAlignment="1">
      <alignment horizontal="center" vertical="top" wrapText="1"/>
    </xf>
    <xf numFmtId="49" fontId="16" fillId="0" borderId="2" xfId="0" applyNumberFormat="1" applyFont="1" applyBorder="1" applyAlignment="1">
      <alignment horizontal="left" vertical="top" wrapText="1"/>
    </xf>
    <xf numFmtId="1" fontId="16" fillId="0" borderId="2" xfId="0" applyNumberFormat="1" applyFont="1" applyBorder="1" applyAlignment="1">
      <alignment horizontal="left" vertical="top" wrapText="1"/>
    </xf>
    <xf numFmtId="0" fontId="12" fillId="0" borderId="11" xfId="7" applyBorder="1">
      <alignment horizontal="left" vertical="top" wrapText="1" indent="1"/>
    </xf>
    <xf numFmtId="164" fontId="12" fillId="0" borderId="0" xfId="7" applyNumberFormat="1" applyBorder="1">
      <alignment horizontal="left" vertical="top" wrapText="1" indent="1"/>
    </xf>
    <xf numFmtId="0" fontId="12" fillId="0" borderId="7" xfId="7" applyBorder="1">
      <alignment horizontal="left" vertical="top" wrapText="1" indent="1"/>
    </xf>
    <xf numFmtId="0" fontId="12" fillId="0" borderId="18" xfId="7" applyBorder="1">
      <alignment horizontal="left" vertical="top" wrapText="1" indent="1"/>
    </xf>
    <xf numFmtId="0" fontId="33" fillId="0" borderId="0" xfId="0" applyFont="1"/>
    <xf numFmtId="1" fontId="31" fillId="13" borderId="0" xfId="0" applyNumberFormat="1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35" fillId="16" borderId="19" xfId="11" applyAlignment="1">
      <alignment horizontal="center" vertical="top"/>
    </xf>
    <xf numFmtId="1" fontId="36" fillId="15" borderId="2" xfId="10" applyNumberFormat="1" applyFont="1" applyBorder="1" applyAlignment="1">
      <alignment horizontal="center" vertical="top"/>
    </xf>
    <xf numFmtId="0" fontId="32" fillId="14" borderId="0" xfId="0" applyFont="1" applyFill="1" applyAlignment="1">
      <alignment horizontal="center" vertical="center" textRotation="90"/>
    </xf>
    <xf numFmtId="0" fontId="31" fillId="17" borderId="0" xfId="0" applyFont="1" applyFill="1" applyAlignment="1">
      <alignment horizontal="center" vertical="top"/>
    </xf>
    <xf numFmtId="2" fontId="31" fillId="17" borderId="0" xfId="0" applyNumberFormat="1" applyFont="1" applyFill="1" applyAlignment="1">
      <alignment horizontal="center" vertical="top"/>
    </xf>
    <xf numFmtId="0" fontId="22" fillId="17" borderId="0" xfId="0" applyFont="1" applyFill="1" applyAlignment="1">
      <alignment horizontal="center"/>
    </xf>
    <xf numFmtId="0" fontId="22" fillId="17" borderId="0" xfId="0" applyFont="1" applyFill="1"/>
    <xf numFmtId="0" fontId="11" fillId="10" borderId="10" xfId="6" applyBorder="1" applyAlignment="1">
      <alignment horizontal="right" vertical="center"/>
    </xf>
    <xf numFmtId="0" fontId="11" fillId="10" borderId="11" xfId="6" applyBorder="1" applyAlignment="1">
      <alignment horizontal="right" vertical="center"/>
    </xf>
    <xf numFmtId="0" fontId="12" fillId="0" borderId="0" xfId="7">
      <alignment horizontal="left" vertical="top" wrapText="1" indent="1"/>
    </xf>
    <xf numFmtId="0" fontId="12" fillId="0" borderId="11" xfId="7" applyBorder="1">
      <alignment horizontal="left" vertical="top" wrapText="1" indent="1"/>
    </xf>
    <xf numFmtId="0" fontId="6" fillId="7" borderId="6" xfId="2" applyBorder="1">
      <alignment horizontal="center" vertical="center"/>
    </xf>
    <xf numFmtId="0" fontId="8" fillId="8" borderId="5" xfId="4" applyBorder="1">
      <alignment horizontal="center" vertical="center"/>
    </xf>
    <xf numFmtId="0" fontId="8" fillId="8" borderId="6" xfId="4" applyBorder="1">
      <alignment horizontal="center" vertical="center"/>
    </xf>
    <xf numFmtId="0" fontId="10" fillId="9" borderId="7" xfId="5" applyBorder="1" applyAlignment="1">
      <alignment horizontal="center" vertical="center"/>
    </xf>
    <xf numFmtId="0" fontId="10" fillId="9" borderId="8" xfId="5" applyBorder="1" applyAlignment="1">
      <alignment horizontal="center" vertical="center"/>
    </xf>
    <xf numFmtId="0" fontId="11" fillId="10" borderId="7" xfId="6" applyBorder="1" applyAlignment="1">
      <alignment horizontal="right" vertical="center"/>
    </xf>
    <xf numFmtId="0" fontId="11" fillId="10" borderId="9" xfId="6" applyBorder="1" applyAlignment="1">
      <alignment horizontal="right" vertical="center"/>
    </xf>
    <xf numFmtId="0" fontId="12" fillId="0" borderId="8" xfId="7" applyBorder="1">
      <alignment horizontal="left" vertical="top" wrapText="1" indent="1"/>
    </xf>
    <xf numFmtId="0" fontId="12" fillId="0" borderId="9" xfId="7" applyBorder="1">
      <alignment horizontal="left" vertical="top" wrapText="1" indent="1"/>
    </xf>
    <xf numFmtId="0" fontId="10" fillId="9" borderId="5" xfId="5" applyBorder="1" applyAlignment="1">
      <alignment horizontal="center" vertical="center"/>
    </xf>
    <xf numFmtId="0" fontId="10" fillId="9" borderId="6" xfId="5" applyBorder="1" applyAlignment="1">
      <alignment horizontal="center" vertical="center"/>
    </xf>
    <xf numFmtId="14" fontId="12" fillId="0" borderId="0" xfId="7" applyNumberFormat="1">
      <alignment horizontal="left" vertical="top" wrapText="1" indent="1"/>
    </xf>
    <xf numFmtId="14" fontId="12" fillId="0" borderId="11" xfId="7" applyNumberFormat="1" applyBorder="1">
      <alignment horizontal="left" vertical="top" wrapText="1" indent="1"/>
    </xf>
    <xf numFmtId="0" fontId="11" fillId="10" borderId="12" xfId="6" applyBorder="1" applyAlignment="1">
      <alignment horizontal="right" vertical="center"/>
    </xf>
    <xf numFmtId="0" fontId="11" fillId="10" borderId="13" xfId="6" applyBorder="1" applyAlignment="1">
      <alignment horizontal="right" vertical="center"/>
    </xf>
    <xf numFmtId="0" fontId="12" fillId="0" borderId="14" xfId="7" applyBorder="1">
      <alignment horizontal="left" vertical="top" wrapText="1" indent="1"/>
    </xf>
    <xf numFmtId="0" fontId="12" fillId="0" borderId="13" xfId="7" applyBorder="1">
      <alignment horizontal="left" vertical="top" wrapText="1" indent="1"/>
    </xf>
    <xf numFmtId="0" fontId="11" fillId="10" borderId="5" xfId="6" applyBorder="1" applyAlignment="1">
      <alignment horizontal="center" vertical="center"/>
    </xf>
    <xf numFmtId="0" fontId="11" fillId="10" borderId="15" xfId="6" applyBorder="1" applyAlignment="1">
      <alignment horizontal="center" vertical="center"/>
    </xf>
    <xf numFmtId="0" fontId="12" fillId="0" borderId="5" xfId="7" applyBorder="1" applyAlignment="1">
      <alignment horizontal="center" vertical="top" wrapText="1"/>
    </xf>
    <xf numFmtId="0" fontId="12" fillId="0" borderId="15" xfId="7" applyBorder="1" applyAlignment="1">
      <alignment horizontal="center" vertical="top" wrapText="1"/>
    </xf>
    <xf numFmtId="0" fontId="10" fillId="9" borderId="9" xfId="5" applyBorder="1" applyAlignment="1">
      <alignment horizontal="center" vertical="center"/>
    </xf>
    <xf numFmtId="0" fontId="32" fillId="13" borderId="18" xfId="0" applyFont="1" applyFill="1" applyBorder="1" applyAlignment="1">
      <alignment horizontal="center" vertical="center" textRotation="90" wrapText="1"/>
    </xf>
    <xf numFmtId="0" fontId="32" fillId="13" borderId="3" xfId="0" applyFont="1" applyFill="1" applyBorder="1" applyAlignment="1">
      <alignment horizontal="center" vertical="center" textRotation="90" wrapText="1"/>
    </xf>
    <xf numFmtId="0" fontId="32" fillId="14" borderId="18" xfId="0" applyFont="1" applyFill="1" applyBorder="1" applyAlignment="1">
      <alignment horizontal="center" vertical="center" textRotation="90"/>
    </xf>
    <xf numFmtId="0" fontId="32" fillId="14" borderId="3" xfId="0" applyFont="1" applyFill="1" applyBorder="1" applyAlignment="1">
      <alignment horizontal="center" vertical="center" textRotation="90"/>
    </xf>
    <xf numFmtId="0" fontId="32" fillId="14" borderId="4" xfId="0" applyFont="1" applyFill="1" applyBorder="1" applyAlignment="1">
      <alignment horizontal="center" vertical="center" textRotation="90"/>
    </xf>
    <xf numFmtId="0" fontId="0" fillId="12" borderId="2" xfId="0" applyFill="1" applyBorder="1" applyAlignment="1">
      <alignment horizontal="center" textRotation="90"/>
    </xf>
    <xf numFmtId="0" fontId="23" fillId="12" borderId="2" xfId="0" applyFont="1" applyFill="1" applyBorder="1" applyAlignment="1">
      <alignment horizontal="center" textRotation="90"/>
    </xf>
    <xf numFmtId="0" fontId="22" fillId="12" borderId="2" xfId="0" applyFont="1" applyFill="1" applyBorder="1" applyAlignment="1">
      <alignment horizontal="center" textRotation="90"/>
    </xf>
    <xf numFmtId="0" fontId="6" fillId="7" borderId="5" xfId="2" applyBorder="1" applyAlignment="1">
      <alignment horizontal="center" vertical="center" wrapText="1"/>
    </xf>
  </cellXfs>
  <cellStyles count="12">
    <cellStyle name="Accent2" xfId="8" builtinId="33"/>
    <cellStyle name="Calculation" xfId="11" builtinId="22"/>
    <cellStyle name="Cell-Normal" xfId="7" xr:uid="{4AE439C6-BDF1-4BD8-B6E4-DD3FDFDA79C0}"/>
    <cellStyle name="Heading 1" xfId="1" builtinId="16"/>
    <cellStyle name="Heading 1 2" xfId="2" xr:uid="{6F76435E-6B43-4FFA-A4CB-84314CACEC6F}"/>
    <cellStyle name="Heading 2 2" xfId="4" xr:uid="{7A20C722-3C3D-442D-BB87-13B491A229AA}"/>
    <cellStyle name="Heading 3 2" xfId="5" xr:uid="{4E399E3A-8830-4E36-A7BA-7CB4BE8B135D}"/>
    <cellStyle name="Heading 4 2" xfId="6" xr:uid="{9AADDCCA-B083-4BF3-BE23-D58B14F98DC6}"/>
    <cellStyle name="Input" xfId="10" builtinId="20"/>
    <cellStyle name="Normal" xfId="0" builtinId="0"/>
    <cellStyle name="Normal 2" xfId="3" xr:uid="{8182C215-94B3-4B8B-95C4-3CB1AC38E35F}"/>
    <cellStyle name="Percent" xfId="9" builtinId="5"/>
  </cellStyles>
  <dxfs count="81">
    <dxf>
      <fill>
        <patternFill>
          <bgColor rgb="FF00B0F0"/>
        </patternFill>
      </fill>
    </dxf>
    <dxf>
      <fill>
        <patternFill>
          <bgColor theme="6" tint="0.89996032593768116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6" tint="0.89996032593768116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orbe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orbe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0"/>
      </font>
    </dxf>
    <dxf>
      <font>
        <strike val="0"/>
        <outline val="0"/>
        <shadow val="0"/>
        <u val="none"/>
        <vertAlign val="baseline"/>
        <sz val="14"/>
        <color theme="1"/>
        <name val="Corbel"/>
        <family val="2"/>
        <scheme val="none"/>
      </font>
      <alignment vertical="top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orbe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2" formatCode="0.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2" formatCode="0.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orbel"/>
        <family val="2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 Condense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Bahnschrift Condensed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Bahnschrift Condensed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ahnschrift Condensed"/>
        <family val="2"/>
        <scheme val="none"/>
      </font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  <alignment horizontal="left" vertical="bottom" textRotation="0" wrapText="0" indent="2" justifyLastLine="0" shrinkToFit="0" readingOrder="0"/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fill>
        <patternFill patternType="solid">
          <fgColor indexed="64"/>
          <bgColor theme="6" tint="0.749992370372631"/>
        </patternFill>
      </fill>
    </dxf>
    <dxf>
      <alignment horizontal="left" vertical="bottom" textRotation="0" wrapText="0" relativeIndent="1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rbel"/>
        <family val="2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m/d/yyyy"/>
    </dxf>
    <dxf>
      <border outline="0">
        <right style="thin">
          <color indexed="64"/>
        </right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</font>
      <fill>
        <patternFill>
          <bgColor theme="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_1" pivot="0" count="7" xr9:uid="{0E3754E1-5D19-4293-A549-31B127F5792B}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secondRowStripe" dxfId="75"/>
      <tableStyleElement type="firstColumn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1</xdr:rowOff>
    </xdr:from>
    <xdr:to>
      <xdr:col>22</xdr:col>
      <xdr:colOff>209549</xdr:colOff>
      <xdr:row>10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B9A6921-7585-42E8-BC37-E6B9F8292F7B}"/>
            </a:ext>
          </a:extLst>
        </xdr:cNvPr>
        <xdr:cNvGrpSpPr/>
      </xdr:nvGrpSpPr>
      <xdr:grpSpPr>
        <a:xfrm>
          <a:off x="10920778" y="161193"/>
          <a:ext cx="8294809" cy="1574555"/>
          <a:chOff x="4953000" y="4676776"/>
          <a:chExt cx="5710622" cy="200947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4B15C89-A6D5-464F-9B32-1C658A9297FD}"/>
              </a:ext>
            </a:extLst>
          </xdr:cNvPr>
          <xdr:cNvSpPr/>
        </xdr:nvSpPr>
        <xdr:spPr>
          <a:xfrm>
            <a:off x="4953000" y="4676776"/>
            <a:ext cx="5710622" cy="453610"/>
          </a:xfrm>
          <a:prstGeom prst="rect">
            <a:avLst/>
          </a:prstGeom>
          <a:ln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>
                <a:latin typeface="Bahnschrift Condensed" panose="020B0502040204020203" pitchFamily="34" charset="0"/>
              </a:rPr>
              <a:t>INFO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0FEB519-8B7C-46DE-B5C0-493C2CFD7AC5}"/>
              </a:ext>
            </a:extLst>
          </xdr:cNvPr>
          <xdr:cNvSpPr/>
        </xdr:nvSpPr>
        <xdr:spPr>
          <a:xfrm>
            <a:off x="4962524" y="5132143"/>
            <a:ext cx="5701098" cy="155410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>
                <a:latin typeface="Bahnschrift Light SemiCondensed" panose="020B0502040204020203" pitchFamily="34" charset="0"/>
              </a:rPr>
              <a:t>ITR-ISMS</a:t>
            </a:r>
            <a:r>
              <a:rPr lang="en-US" sz="1800" baseline="0">
                <a:latin typeface="Bahnschrift Light SemiCondensed" panose="020B0502040204020203" pitchFamily="34" charset="0"/>
              </a:rPr>
              <a:t> : list of ITR-STYLE not included in ISMS document.</a:t>
            </a:r>
          </a:p>
          <a:p>
            <a:pPr algn="l"/>
            <a:r>
              <a:rPr lang="en-US" sz="1800" baseline="0">
                <a:latin typeface="Bahnschrift Light SemiCondensed" panose="020B0502040204020203" pitchFamily="34" charset="0"/>
              </a:rPr>
              <a:t>ITR-SV: list of ITR-STYLE to keep in ISMS doc</a:t>
            </a:r>
          </a:p>
          <a:p>
            <a:pPr algn="l"/>
            <a:r>
              <a:rPr lang="en-US" sz="1800" baseline="0">
                <a:latin typeface="Bahnschrift Light SemiCondensed" panose="020B0502040204020203" pitchFamily="34" charset="0"/>
              </a:rPr>
              <a:t>ITR-STYLE: List of itrust styles used for ARIANA</a:t>
            </a:r>
          </a:p>
          <a:p>
            <a:pPr algn="l"/>
            <a:r>
              <a:rPr lang="en-US" sz="1800" baseline="0">
                <a:latin typeface="Bahnschrift Light SemiCondensed" panose="020B0502040204020203" pitchFamily="34" charset="0"/>
              </a:rPr>
              <a:t>ITR-STYLE-Type: Indication of style type: </a:t>
            </a:r>
            <a:r>
              <a:rPr lang="en-US" sz="1400" i="1" baseline="0">
                <a:latin typeface="Bahnschrift Light SemiCondensed" panose="020B0502040204020203" pitchFamily="34" charset="0"/>
              </a:rPr>
              <a:t>"1" Paragraph, 2" Character, "3" Table, "4" List</a:t>
            </a:r>
            <a:endParaRPr lang="en-US" sz="1400" i="1">
              <a:latin typeface="Bahnschrift Light SemiCondensed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11</xdr:col>
      <xdr:colOff>29160</xdr:colOff>
      <xdr:row>11</xdr:row>
      <xdr:rowOff>19438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1D07E5BF-1E26-42DB-A82A-8CC80C44B79D}"/>
            </a:ext>
          </a:extLst>
        </xdr:cNvPr>
        <xdr:cNvGrpSpPr/>
      </xdr:nvGrpSpPr>
      <xdr:grpSpPr>
        <a:xfrm>
          <a:off x="6813292" y="165230"/>
          <a:ext cx="3703087" cy="1671734"/>
          <a:chOff x="6813292" y="165230"/>
          <a:chExt cx="3703087" cy="1671734"/>
        </a:xfrm>
      </xdr:grpSpPr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CD5CE6ED-BBBA-4895-91D3-DC8A6877B87C}"/>
              </a:ext>
            </a:extLst>
          </xdr:cNvPr>
          <xdr:cNvGrpSpPr/>
        </xdr:nvGrpSpPr>
        <xdr:grpSpPr>
          <a:xfrm>
            <a:off x="6813292" y="165230"/>
            <a:ext cx="3703087" cy="1671734"/>
            <a:chOff x="4953000" y="4676776"/>
            <a:chExt cx="2543127" cy="2124598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C9AAF9DC-D905-482D-963A-A2DA52E3D617}"/>
                </a:ext>
              </a:extLst>
            </xdr:cNvPr>
            <xdr:cNvSpPr/>
          </xdr:nvSpPr>
          <xdr:spPr>
            <a:xfrm>
              <a:off x="4953000" y="4676776"/>
              <a:ext cx="2536452" cy="453610"/>
            </a:xfrm>
            <a:prstGeom prst="rect">
              <a:avLst/>
            </a:prstGeom>
            <a:ln/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2000">
                  <a:latin typeface="Bahnschrift Condensed" panose="020B0502040204020203" pitchFamily="34" charset="0"/>
                </a:rPr>
                <a:t>INFO</a:t>
              </a:r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2F4BC681-5B20-424F-964D-6A1A6AA5F965}"/>
                </a:ext>
              </a:extLst>
            </xdr:cNvPr>
            <xdr:cNvSpPr/>
          </xdr:nvSpPr>
          <xdr:spPr>
            <a:xfrm>
              <a:off x="4962524" y="5132143"/>
              <a:ext cx="2533603" cy="166923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latin typeface="Bahnschrift Light SemiCondensed" panose="020B0502040204020203" pitchFamily="34" charset="0"/>
                </a:rPr>
                <a:t>Colors</a:t>
              </a:r>
              <a:r>
                <a:rPr lang="en-US" sz="1800" baseline="0">
                  <a:latin typeface="Bahnschrift Light SemiCondensed" panose="020B0502040204020203" pitchFamily="34" charset="0"/>
                </a:rPr>
                <a:t>: Indication of style type:</a:t>
              </a:r>
            </a:p>
            <a:p>
              <a:pPr algn="l"/>
              <a:r>
                <a:rPr lang="en-US" sz="1800" baseline="0">
                  <a:latin typeface="Bahnschrift Light SemiCondensed" panose="020B0502040204020203" pitchFamily="34" charset="0"/>
                </a:rPr>
                <a:t> 	</a:t>
              </a:r>
              <a:r>
                <a:rPr lang="en-US" sz="1400" i="1" baseline="0">
                  <a:latin typeface="Bahnschrift Light SemiCondensed" panose="020B0502040204020203" pitchFamily="34" charset="0"/>
                </a:rPr>
                <a:t>1 Paragraph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 	2 Character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 	3 Table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	4 List</a:t>
              </a:r>
              <a:endParaRPr lang="en-US" sz="1400" i="1">
                <a:latin typeface="Bahnschrift Light SemiCondensed" panose="020B0502040204020203" pitchFamily="34" charset="0"/>
              </a:endParaRPr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B18C797-4E77-44DD-ADA2-C5A5F1BE84D5}"/>
              </a:ext>
            </a:extLst>
          </xdr:cNvPr>
          <xdr:cNvSpPr/>
        </xdr:nvSpPr>
        <xdr:spPr>
          <a:xfrm>
            <a:off x="9048750" y="913622"/>
            <a:ext cx="1253801" cy="165230"/>
          </a:xfrm>
          <a:prstGeom prst="rect">
            <a:avLst/>
          </a:prstGeom>
          <a:solidFill>
            <a:srgbClr val="00B0F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AA283F6-5DB0-49B1-BD0C-C1B9A0130240}"/>
              </a:ext>
            </a:extLst>
          </xdr:cNvPr>
          <xdr:cNvSpPr/>
        </xdr:nvSpPr>
        <xdr:spPr>
          <a:xfrm>
            <a:off x="9055359" y="1134058"/>
            <a:ext cx="1253801" cy="165230"/>
          </a:xfrm>
          <a:prstGeom prst="rect">
            <a:avLst/>
          </a:prstGeom>
          <a:solidFill>
            <a:schemeClr val="accent3">
              <a:lumMod val="10000"/>
              <a:lumOff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69F6288-9983-4B61-B0BD-EAD9B3B84C36}"/>
              </a:ext>
            </a:extLst>
          </xdr:cNvPr>
          <xdr:cNvSpPr/>
        </xdr:nvSpPr>
        <xdr:spPr>
          <a:xfrm>
            <a:off x="9071688" y="1373932"/>
            <a:ext cx="1253801" cy="165230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1A33164-2E8C-4BFC-8431-02F3AE57EC86}"/>
              </a:ext>
            </a:extLst>
          </xdr:cNvPr>
          <xdr:cNvSpPr/>
        </xdr:nvSpPr>
        <xdr:spPr>
          <a:xfrm>
            <a:off x="9078297" y="1594368"/>
            <a:ext cx="1253801" cy="16523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11</xdr:col>
      <xdr:colOff>29160</xdr:colOff>
      <xdr:row>11</xdr:row>
      <xdr:rowOff>19438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353471-B964-4391-87AF-B4C27F50F581}"/>
            </a:ext>
          </a:extLst>
        </xdr:cNvPr>
        <xdr:cNvGrpSpPr/>
      </xdr:nvGrpSpPr>
      <xdr:grpSpPr>
        <a:xfrm>
          <a:off x="6813292" y="165230"/>
          <a:ext cx="3703087" cy="1671734"/>
          <a:chOff x="6813292" y="165230"/>
          <a:chExt cx="3703087" cy="1671734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F6EA1B5-E3C5-59A5-0A6A-3C3AF00FF525}"/>
              </a:ext>
            </a:extLst>
          </xdr:cNvPr>
          <xdr:cNvGrpSpPr/>
        </xdr:nvGrpSpPr>
        <xdr:grpSpPr>
          <a:xfrm>
            <a:off x="6813292" y="165230"/>
            <a:ext cx="3703087" cy="1671734"/>
            <a:chOff x="4953000" y="4676776"/>
            <a:chExt cx="2543127" cy="2124598"/>
          </a:xfrm>
        </xdr:grpSpPr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712B61B1-0BF7-9BC9-851F-B80D1C6BDE21}"/>
                </a:ext>
              </a:extLst>
            </xdr:cNvPr>
            <xdr:cNvSpPr/>
          </xdr:nvSpPr>
          <xdr:spPr>
            <a:xfrm>
              <a:off x="4953000" y="4676776"/>
              <a:ext cx="2536452" cy="453610"/>
            </a:xfrm>
            <a:prstGeom prst="rect">
              <a:avLst/>
            </a:prstGeom>
            <a:ln/>
          </xdr:spPr>
          <xdr:style>
            <a:lnRef idx="2">
              <a:schemeClr val="accent6">
                <a:shade val="50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2000">
                  <a:latin typeface="Bahnschrift Condensed" panose="020B0502040204020203" pitchFamily="34" charset="0"/>
                </a:rPr>
                <a:t>INFO</a:t>
              </a:r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9E4BBF7E-40E5-2420-6BD1-AB86CD0B9A6A}"/>
                </a:ext>
              </a:extLst>
            </xdr:cNvPr>
            <xdr:cNvSpPr/>
          </xdr:nvSpPr>
          <xdr:spPr>
            <a:xfrm>
              <a:off x="4962524" y="5132143"/>
              <a:ext cx="2533603" cy="166923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800">
                  <a:latin typeface="Bahnschrift Light SemiCondensed" panose="020B0502040204020203" pitchFamily="34" charset="0"/>
                </a:rPr>
                <a:t>Colors</a:t>
              </a:r>
              <a:r>
                <a:rPr lang="en-US" sz="1800" baseline="0">
                  <a:latin typeface="Bahnschrift Light SemiCondensed" panose="020B0502040204020203" pitchFamily="34" charset="0"/>
                </a:rPr>
                <a:t>: Indication of style type:</a:t>
              </a:r>
            </a:p>
            <a:p>
              <a:pPr algn="l"/>
              <a:r>
                <a:rPr lang="en-US" sz="1800" baseline="0">
                  <a:latin typeface="Bahnschrift Light SemiCondensed" panose="020B0502040204020203" pitchFamily="34" charset="0"/>
                </a:rPr>
                <a:t> 	</a:t>
              </a:r>
              <a:r>
                <a:rPr lang="en-US" sz="1400" i="1" baseline="0">
                  <a:latin typeface="Bahnschrift Light SemiCondensed" panose="020B0502040204020203" pitchFamily="34" charset="0"/>
                </a:rPr>
                <a:t>1 Paragraph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 	2 Character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 	3 Table</a:t>
              </a:r>
            </a:p>
            <a:p>
              <a:pPr algn="l"/>
              <a:r>
                <a:rPr lang="en-US" sz="1400" i="1" baseline="0">
                  <a:latin typeface="Bahnschrift Light SemiCondensed" panose="020B0502040204020203" pitchFamily="34" charset="0"/>
                </a:rPr>
                <a:t>	4 List</a:t>
              </a:r>
              <a:endParaRPr lang="en-US" sz="1400" i="1">
                <a:latin typeface="Bahnschrift Light SemiCondensed" panose="020B0502040204020203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6E67842-18BB-8C66-3E51-7069BBF8D341}"/>
              </a:ext>
            </a:extLst>
          </xdr:cNvPr>
          <xdr:cNvSpPr/>
        </xdr:nvSpPr>
        <xdr:spPr>
          <a:xfrm>
            <a:off x="9048750" y="913622"/>
            <a:ext cx="1253801" cy="165230"/>
          </a:xfrm>
          <a:prstGeom prst="rect">
            <a:avLst/>
          </a:prstGeom>
          <a:solidFill>
            <a:srgbClr val="00B0F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C7DD9FC-C2FC-7F68-FFE2-77C998C60167}"/>
              </a:ext>
            </a:extLst>
          </xdr:cNvPr>
          <xdr:cNvSpPr/>
        </xdr:nvSpPr>
        <xdr:spPr>
          <a:xfrm>
            <a:off x="9055359" y="1134058"/>
            <a:ext cx="1253801" cy="165230"/>
          </a:xfrm>
          <a:prstGeom prst="rect">
            <a:avLst/>
          </a:prstGeom>
          <a:solidFill>
            <a:schemeClr val="accent3">
              <a:lumMod val="10000"/>
              <a:lumOff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A3A55E-2AE6-B737-5473-CD15ACDA1C72}"/>
              </a:ext>
            </a:extLst>
          </xdr:cNvPr>
          <xdr:cNvSpPr/>
        </xdr:nvSpPr>
        <xdr:spPr>
          <a:xfrm>
            <a:off x="9071688" y="1373932"/>
            <a:ext cx="1253801" cy="165230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FBFC6E3-D8CA-8064-1F90-B144C2F3A482}"/>
              </a:ext>
            </a:extLst>
          </xdr:cNvPr>
          <xdr:cNvSpPr/>
        </xdr:nvSpPr>
        <xdr:spPr>
          <a:xfrm>
            <a:off x="9078297" y="1594368"/>
            <a:ext cx="1253801" cy="16523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EEDEC3-B8A8-4384-9EE3-E4BB3B33E87B}" name="History" displayName="History" ref="A24:D30" totalsRowShown="0" headerRowDxfId="73" tableBorderDxfId="72" dataCellStyle="Cell-Normal">
  <autoFilter ref="A24:D30" xr:uid="{8CE0F54E-F447-4BFC-A750-E87C420AECE2}"/>
  <tableColumns count="4">
    <tableColumn id="1" xr3:uid="{57FDCBFA-DB44-4EF9-9360-406B44BE06A8}" name="Version" dataDxfId="71" dataCellStyle="Cell-Normal"/>
    <tableColumn id="2" xr3:uid="{AFC13B75-A823-4B7C-98A6-9B14C40E28D4}" name="Date" dataDxfId="70" dataCellStyle="Cell-Normal"/>
    <tableColumn id="3" xr3:uid="{35FECE6F-FF5B-4A31-875C-1B0646F0D50E}" name="Author" dataDxfId="69" dataCellStyle="Cell-Normal"/>
    <tableColumn id="4" xr3:uid="{D1F64DB8-1644-4CB8-8AC6-D1C462F89DB2}" name="Change management" dataDxfId="68" dataCellStyle="Cell-Normal"/>
  </tableColumns>
  <tableStyleInfo name="Table_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FDD20D-5FD4-4124-8E46-FF74859125B9}" name="ReplaceTab" displayName="ReplaceTab" ref="A1:I55" totalsRowShown="0" headerRowDxfId="48" dataDxfId="47">
  <autoFilter ref="A1:I55" xr:uid="{7EFDD20D-5FD4-4124-8E46-FF74859125B9}"/>
  <sortState xmlns:xlrd2="http://schemas.microsoft.com/office/spreadsheetml/2017/richdata2" ref="A2:I48">
    <sortCondition ref="I1:I48"/>
  </sortState>
  <tableColumns count="9">
    <tableColumn id="1" xr3:uid="{B99372AE-A39B-42E7-B288-11C04D370B73}" name=" Search  Text" dataDxfId="46"/>
    <tableColumn id="2" xr3:uid="{FA2FC46C-937A-4263-B441-C703EB00AFE1}" name="ReplaceText-FR" dataDxfId="45"/>
    <tableColumn id="3" xr3:uid="{E9B6F8D2-4C04-4891-9C74-FD9F0D6D07C5}" name="Replacetext-EN " dataDxfId="44"/>
    <tableColumn id="4" xr3:uid="{7DE967F7-BC27-4071-A472-DC1E16D1FB0C}" name="Font" dataDxfId="43"/>
    <tableColumn id="5" xr3:uid="{98197066-FCBE-4646-BE0F-091971360F3C}" name="Style" dataDxfId="42"/>
    <tableColumn id="6" xr3:uid="{F9F2B1F6-55A6-46E4-99FD-1392DADB1710}" name="FLI" dataDxfId="41"/>
    <tableColumn id="7" xr3:uid="{7B18D64B-1F91-4F5C-B776-6F196E7FBF8B}" name="LI" dataDxfId="40"/>
    <tableColumn id="8" xr3:uid="{FBE3B227-4381-4EAC-8D1E-F27DFB82C1FF}" name="STyleT" dataDxfId="39"/>
    <tableColumn id="9" xr3:uid="{C91F7670-C069-4226-AB3C-B694F9B55855}" name="CodeType" dataDxfId="38"/>
  </tableColumns>
  <tableStyleInfo name="Table_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C88B8B-2CF6-4CF4-AC62-B03BF09F1589}" name="TabIC" displayName="TabIC" ref="N1:Q7" totalsRowShown="0" headerRowDxfId="37">
  <autoFilter ref="N1:Q7" xr:uid="{26C88B8B-2CF6-4CF4-AC62-B03BF09F1589}"/>
  <tableColumns count="4">
    <tableColumn id="1" xr3:uid="{258EA240-FB89-49F5-8135-E1BE5583FFE7}" name="Description"/>
    <tableColumn id="2" xr3:uid="{7BF7EE99-5203-4C9B-84CB-085B6DA94E81}" name="Code" dataDxfId="36"/>
    <tableColumn id="3" xr3:uid="{7E035CF8-84A0-4F8B-B51C-2700CE30EFD1}" name="Coding in Search Tool" dataDxfId="35"/>
    <tableColumn id="4" xr3:uid="{DE29D94D-3FB3-4045-B0F6-E948A42AEB2C}" name="Condition" dataDxfId="34"/>
  </tableColumns>
  <tableStyleInfo name="Table_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4AEC7C-DF1E-42B3-9C26-1CCDA52D32F1}" name="DDocProp" displayName="DDocProp" ref="A1:D152" totalsRowCount="1" dataDxfId="33" totalsRowDxfId="32" headerRowCellStyle="Heading 2 2">
  <autoFilter ref="A1:D151" xr:uid="{66A5AE18-9A1A-4654-AC4B-C11DB85100B9}"/>
  <sortState xmlns:xlrd2="http://schemas.microsoft.com/office/spreadsheetml/2017/richdata2" ref="A2:D151">
    <sortCondition ref="A1:A151"/>
  </sortState>
  <tableColumns count="4">
    <tableColumn id="1" xr3:uid="{DB2AA880-2677-4CD8-8DB5-F72DE46E86F1}" name="Specific Properties of Document" totalsRowLabel="Total" dataDxfId="31" totalsRowDxfId="30"/>
    <tableColumn id="4" xr3:uid="{F25950B3-E656-4796-9928-6FA2B074EF1C}" name="Type" totalsRowFunction="count" dataDxfId="29" totalsRowDxfId="28"/>
    <tableColumn id="2" xr3:uid="{1A1AE105-1B8B-4D2A-96FC-AC8BCCC167A6}" name="Value for EN" totalsRowFunction="count" dataDxfId="27" totalsRowDxfId="26"/>
    <tableColumn id="3" xr3:uid="{D0A3C454-1C45-4931-BD1C-46F54DBDDB38}" name="Value for FR" totalsRowFunction="count" dataDxfId="25" totalsRowDxfId="24"/>
  </tableColumns>
  <tableStyleInfo name="Table_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88EF5C-F653-4A33-A042-E9C229966F26}" name="LOG" displayName="LOG" ref="G1:I10" headerRowDxfId="23" dataDxfId="22">
  <autoFilter ref="G1:I10" xr:uid="{5A92E82F-7F1F-4D56-9E41-4AEC3710C3B0}"/>
  <tableColumns count="3">
    <tableColumn id="1" xr3:uid="{FE8F9EBC-AE0F-4691-BB2E-F45D40FCB172}" name="Log LevelName" totalsRowLabel="Total" dataDxfId="21" totalsRowDxfId="20"/>
    <tableColumn id="2" xr3:uid="{0F2013E5-B91D-422D-962F-E37BCACAE626}" name="Value" dataDxfId="19" totalsRowDxfId="18"/>
    <tableColumn id="3" xr3:uid="{4A6AFFEF-1D04-454D-A96C-4FB35398C981}" name="Description" totalsRowFunction="count" dataDxfId="17" totalsRowDxfId="16"/>
  </tableColumns>
  <tableStyleInfo name="Table_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EA0310-9D1B-4C79-B24A-BEDD1B114204}" name="MigrationTab" displayName="MigrationTab" ref="A1:C201" totalsRowCount="1">
  <autoFilter ref="A1:C200" xr:uid="{579C23DE-E2F4-459A-BA2E-2AECC4F6238E}"/>
  <sortState xmlns:xlrd2="http://schemas.microsoft.com/office/spreadsheetml/2017/richdata2" ref="A2:C9">
    <sortCondition ref="A1:A9"/>
  </sortState>
  <tableColumns count="3">
    <tableColumn id="1" xr3:uid="{03AB77B3-E8DD-4D5C-AEE3-A07576FC4E34}" name="Old_Style" totalsRowFunction="count"/>
    <tableColumn id="3" xr3:uid="{FC626992-CD8D-454F-A269-DB84D70806CD}" name="Old_Style-Type" dataDxfId="15" totalsRowDxfId="14"/>
    <tableColumn id="2" xr3:uid="{81E4F2F7-620C-4B6E-A96E-7306239CDE7E}" name="New_Style" totalsRowFunction="count" dataDxfId="13" totalsRowDxfId="1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33E21D-4975-4D39-AADD-16B35705B503}" name="MigrationTab10" displayName="MigrationTab10" ref="A1:C201" totalsRowCount="1">
  <autoFilter ref="A1:C200" xr:uid="{579C23DE-E2F4-459A-BA2E-2AECC4F6238E}"/>
  <sortState xmlns:xlrd2="http://schemas.microsoft.com/office/spreadsheetml/2017/richdata2" ref="A2:C9">
    <sortCondition ref="A1:A9"/>
  </sortState>
  <tableColumns count="3">
    <tableColumn id="1" xr3:uid="{0C48C316-1C8C-428C-B071-3781EC8AE3BE}" name="Old_Style" totalsRowFunction="count"/>
    <tableColumn id="3" xr3:uid="{0BCF0938-DDC1-4797-98A5-7433804CF8F2}" name="Old_Style-Type" dataDxfId="11" totalsRowDxfId="10"/>
    <tableColumn id="2" xr3:uid="{DD354AE7-AE43-4C67-870C-8BB07B6A52B3}" name="New_Style" totalsRowFunction="count" dataDxfId="9" totalsRow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omaine" displayName="Domaine" ref="D1:H31" totalsRowShown="0">
  <autoFilter ref="D1:H31" xr:uid="{00000000-0009-0000-0100-000002000000}"/>
  <sortState xmlns:xlrd2="http://schemas.microsoft.com/office/spreadsheetml/2017/richdata2" ref="D2:H37">
    <sortCondition ref="D1:D37"/>
  </sortState>
  <tableColumns count="5">
    <tableColumn id="1" xr3:uid="{00000000-0010-0000-0100-000001000000}" name="Domaine"/>
    <tableColumn id="2" xr3:uid="{00000000-0010-0000-0100-000002000000}" name="SubDomaine"/>
    <tableColumn id="3" xr3:uid="{00000000-0010-0000-0100-000003000000}" name="Code"/>
    <tableColumn id="4" xr3:uid="{00000000-0010-0000-0100-000004000000}" name="Start"/>
    <tableColumn id="5" xr3:uid="{00000000-0010-0000-0100-000005000000}" name="En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ype" displayName="Type" ref="A1:B41" totalsRowShown="0">
  <autoFilter ref="A1:B41" xr:uid="{00000000-0009-0000-0100-000003000000}"/>
  <sortState xmlns:xlrd2="http://schemas.microsoft.com/office/spreadsheetml/2017/richdata2" ref="A2:B41">
    <sortCondition ref="A1:A41"/>
  </sortState>
  <tableColumns count="2">
    <tableColumn id="1" xr3:uid="{00000000-0010-0000-0200-000001000000}" name="Type"/>
    <tableColumn id="2" xr3:uid="{00000000-0010-0000-0200-000002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aff" displayName="Staff" ref="J1:M14" totalsRowShown="0">
  <autoFilter ref="J1:M14" xr:uid="{00000000-0009-0000-0100-000004000000}"/>
  <sortState xmlns:xlrd2="http://schemas.microsoft.com/office/spreadsheetml/2017/richdata2" ref="J2:L24">
    <sortCondition ref="K1:K24"/>
  </sortState>
  <tableColumns count="4">
    <tableColumn id="1" xr3:uid="{00000000-0010-0000-0300-000001000000}" name="First Name"/>
    <tableColumn id="2" xr3:uid="{00000000-0010-0000-0300-000002000000}" name="Last Name"/>
    <tableColumn id="3" xr3:uid="{00000000-0010-0000-0300-000003000000}" name="Acronyme" dataDxfId="67">
      <calculatedColumnFormula>LOWER(CONCATENATE(LEFT(J2,1),LEFT(K2,2)))</calculatedColumnFormula>
    </tableColumn>
    <tableColumn id="4" xr3:uid="{00000000-0010-0000-0300-000004000000}" name="Rname" dataDxfId="66">
      <calculatedColumnFormula>CONCATENATE(LEFT(Staff[[#This Row],[First Name]],1),". ",Staff[[#This Row],[Last Name]])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3223C0-754F-4B2C-9BD2-61C6411D7C19}" name="ContRatEN" displayName="ContRatEN" ref="A2:G12" totalsRowShown="0">
  <autoFilter ref="A2:G12" xr:uid="{F714E0C2-268E-4893-86CC-0E626525EA7F}"/>
  <tableColumns count="7">
    <tableColumn id="1" xr3:uid="{6EA50C56-6E08-4AE0-8095-9347E5C8516C}" name="Level" dataDxfId="65"/>
    <tableColumn id="2" xr3:uid="{FC18E0E1-6ED4-4157-843B-6C62E9BD1E71}" name="Default(27008)"/>
    <tableColumn id="3" xr3:uid="{5B728FF6-2326-4B9A-AFEB-F601555C7B0F}" name="Taxes Administration"/>
    <tableColumn id="4" xr3:uid="{24198B0A-CDF0-467B-AA9A-FC33CBB3474B}" name="ITIL"/>
    <tableColumn id="5" xr3:uid="{BA9F2DCD-B87B-4857-A77A-813B358D460F}" name="EuroPrise" dataDxfId="64"/>
    <tableColumn id="6" xr3:uid="{9F944182-2D74-4907-9973-5E654B9DC128}" name="RAMP" dataDxfId="63"/>
    <tableColumn id="7" xr3:uid="{A18F360F-25AE-4981-BD1D-EF04689A8B8E}" name="PENTE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9394AF-69F2-42B0-A926-15597BF461D0}" name="ContRatFR" displayName="ContRatFR" ref="A16:G26" totalsRowShown="0" dataDxfId="62">
  <autoFilter ref="A16:G26" xr:uid="{256D65EA-0BE6-4643-8BA5-2FE353E5DD19}"/>
  <tableColumns count="7">
    <tableColumn id="1" xr3:uid="{B8F7DCE6-9993-4876-BCB0-A5A0A8BC4634}" name="Level" dataDxfId="61"/>
    <tableColumn id="2" xr3:uid="{BD48CC27-ECFC-4EE6-BBC1-37C39B31015A}" name="Default(27008)" dataDxfId="60"/>
    <tableColumn id="3" xr3:uid="{B5A8A415-7701-4A1B-B369-E3DD1CF5A8F0}" name="Contributions Directes" dataDxfId="59"/>
    <tableColumn id="4" xr3:uid="{F783813B-1675-4565-894C-3DFAB83B8EF8}" name="ITIL" dataDxfId="58"/>
    <tableColumn id="5" xr3:uid="{51E8AA05-B331-4C08-8F94-42400F5E4496}" name="EuroPrise" dataDxfId="57"/>
    <tableColumn id="6" xr3:uid="{33051C3A-3E13-48B6-A959-F38A866528F0}" name="RAMP" dataDxfId="56"/>
    <tableColumn id="7" xr3:uid="{0FAA6C3F-92A7-462B-9729-0B8E69A42EA0}" name="PENTEST" dataDxfId="5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4458AD-650B-46E1-96D6-560CAADCF9FF}" name="DomRatEN" displayName="DomRatEN" ref="A30:G38" totalsRowShown="0">
  <autoFilter ref="A30:G38" xr:uid="{F9E93E2A-FDBC-41C2-8C58-4353698E9749}"/>
  <tableColumns count="7">
    <tableColumn id="1" xr3:uid="{263E7A94-155D-402E-8560-9D6428A88119}" name="Level" dataDxfId="54"/>
    <tableColumn id="2" xr3:uid="{FFA26BC4-D120-41F4-B2C2-D1793FF125E6}" name="Default (27008)"/>
    <tableColumn id="3" xr3:uid="{6D1BADB1-64B0-429C-B105-A6AAF74598BB}" name="Taxes administration"/>
    <tableColumn id="4" xr3:uid="{FBAE1B56-210D-4111-BD3F-F0FBE3C8D921}" name="ITIL"/>
    <tableColumn id="5" xr3:uid="{9EF86DF9-B8A6-40A1-A2D8-F864D034752C}" name="EuroPrise"/>
    <tableColumn id="6" xr3:uid="{DF2FF55A-9919-4BFE-A2D0-E3BBDFE59B0B}" name="RAMP"/>
    <tableColumn id="7" xr3:uid="{995E8DAA-A76D-48B4-8837-A4B0BDF791DA}" name="PENTES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D3DFB1-6CF6-41FB-97FE-DC2AAE977ED6}" name="DomRatFR" displayName="DomRatFR" ref="A42:G50" totalsRowShown="0">
  <autoFilter ref="A42:G50" xr:uid="{3ABE2D86-25F1-4FB2-A3C7-72062BE2C51B}"/>
  <tableColumns count="7">
    <tableColumn id="1" xr3:uid="{F8D52493-6123-4D1C-B0DA-00AC68BFDF44}" name="Level" dataDxfId="53"/>
    <tableColumn id="2" xr3:uid="{2055FD4D-76BF-4BCA-9D8D-FC080BE0F856}" name="Default (27008)"/>
    <tableColumn id="3" xr3:uid="{E90D8BFD-AA8F-4514-8E62-131AFDCA2BD4}" name="Contributions Directes"/>
    <tableColumn id="4" xr3:uid="{2611BA60-C255-4769-89C5-F196E29B0C2E}" name="ITIL"/>
    <tableColumn id="5" xr3:uid="{E51E53FF-D94A-45AF-BC61-D6CFDDCF2564}" name="EuroPrise"/>
    <tableColumn id="6" xr3:uid="{602E17F6-21E0-45A2-B5B4-2A31E614F260}" name="RAMP"/>
    <tableColumn id="7" xr3:uid="{F320D02C-7A01-45D5-80D9-02BEAE82A1C9}" name="PENTES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B42A5F-6B8C-4399-9B27-D8B712A5D5CB}" name="Style" displayName="Style" ref="A1:F113" totalsRowCount="1">
  <autoFilter ref="A1:F112" xr:uid="{0EDC0E1C-EE47-44C4-A9B7-56687DF74ACC}"/>
  <sortState xmlns:xlrd2="http://schemas.microsoft.com/office/spreadsheetml/2017/richdata2" ref="A2:B27">
    <sortCondition ref="A1:A27"/>
  </sortState>
  <tableColumns count="6">
    <tableColumn id="1" xr3:uid="{13F8E029-77D7-4D1F-96DB-ED55AB9FA8EB}" name="ITR-ISMS" totalsRowFunction="count"/>
    <tableColumn id="2" xr3:uid="{C0F96FA8-4E07-4E37-B935-5A8DF597D3AE}" name="ITR-SV" totalsRowFunction="count"/>
    <tableColumn id="3" xr3:uid="{C1FCB4BD-9A56-44AD-B30A-0D533C9C87BC}" name="ITR-STYLE-Para" totalsRowFunction="count" dataDxfId="52"/>
    <tableColumn id="4" xr3:uid="{7628F886-BAC8-4ADF-94EB-3DA53071569B}" name="ITR-STYLE-Chara" totalsRowFunction="count" dataDxfId="51"/>
    <tableColumn id="5" xr3:uid="{AB6EBCBB-0E47-43E4-968F-1A54DD18A970}" name="ITR-STYLE-Table" totalsRowFunction="count" dataDxfId="50"/>
    <tableColumn id="6" xr3:uid="{6AA9F6B8-6A18-4DA7-BC2C-85A8D0166838}" name="ITR-STYLE-List" totalsRowFunction="count" dataDxfId="4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ITR">
  <a:themeElements>
    <a:clrScheme name="ITR-15y">
      <a:dk1>
        <a:sysClr val="windowText" lastClr="000000"/>
      </a:dk1>
      <a:lt1>
        <a:sysClr val="window" lastClr="FFFFFF"/>
      </a:lt1>
      <a:dk2>
        <a:srgbClr val="00A3E0"/>
      </a:dk2>
      <a:lt2>
        <a:srgbClr val="F6F2F8"/>
      </a:lt2>
      <a:accent1>
        <a:srgbClr val="00A3E0"/>
      </a:accent1>
      <a:accent2>
        <a:srgbClr val="F28855"/>
      </a:accent2>
      <a:accent3>
        <a:srgbClr val="0B3951"/>
      </a:accent3>
      <a:accent4>
        <a:srgbClr val="FFF26E"/>
      </a:accent4>
      <a:accent5>
        <a:srgbClr val="E61F3D"/>
      </a:accent5>
      <a:accent6>
        <a:srgbClr val="92D050"/>
      </a:accent6>
      <a:hlink>
        <a:srgbClr val="002060"/>
      </a:hlink>
      <a:folHlink>
        <a:srgbClr val="0070C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EE56-B164-4E20-9CE1-D2CA681F032F}">
  <sheetPr codeName="Sheet1">
    <pageSetUpPr fitToPage="1"/>
  </sheetPr>
  <dimension ref="A1:D30"/>
  <sheetViews>
    <sheetView tabSelected="1" zoomScale="124" zoomScaleNormal="124" zoomScalePageLayoutView="110" workbookViewId="0">
      <selection activeCell="I17" sqref="I17"/>
    </sheetView>
  </sheetViews>
  <sheetFormatPr defaultColWidth="7" defaultRowHeight="15" x14ac:dyDescent="0.2"/>
  <cols>
    <col min="1" max="1" width="11.85546875" style="12" customWidth="1"/>
    <col min="2" max="2" width="12.7109375" style="12" customWidth="1"/>
    <col min="3" max="3" width="16.5703125" style="12" customWidth="1"/>
    <col min="4" max="4" width="52.140625" style="12" customWidth="1"/>
    <col min="5" max="16384" width="7" style="12"/>
  </cols>
  <sheetData>
    <row r="1" spans="1:4" ht="66.75" customHeight="1" x14ac:dyDescent="0.2">
      <c r="A1" s="114" t="s">
        <v>756</v>
      </c>
      <c r="B1" s="84"/>
      <c r="C1" s="84"/>
      <c r="D1" s="84"/>
    </row>
    <row r="2" spans="1:4" s="13" customFormat="1" ht="23.25" customHeight="1" x14ac:dyDescent="0.2">
      <c r="A2" s="85" t="s">
        <v>752</v>
      </c>
      <c r="B2" s="86"/>
      <c r="C2" s="86"/>
      <c r="D2" s="86"/>
    </row>
    <row r="4" spans="1:4" ht="19.5" customHeight="1" x14ac:dyDescent="0.2">
      <c r="A4" s="87" t="s">
        <v>263</v>
      </c>
      <c r="B4" s="88"/>
      <c r="C4" s="88"/>
      <c r="D4" s="88"/>
    </row>
    <row r="5" spans="1:4" s="14" customFormat="1" x14ac:dyDescent="0.2">
      <c r="A5" s="89" t="s">
        <v>753</v>
      </c>
      <c r="B5" s="90"/>
      <c r="C5" s="91" t="s">
        <v>758</v>
      </c>
      <c r="D5" s="92"/>
    </row>
    <row r="6" spans="1:4" s="14" customFormat="1" x14ac:dyDescent="0.2">
      <c r="A6" s="80" t="s">
        <v>0</v>
      </c>
      <c r="B6" s="81"/>
      <c r="C6" s="82" t="str">
        <f>INDEX(History[#All],ROWS(History[[#All],[Version]]),1)</f>
        <v>22.2</v>
      </c>
      <c r="D6" s="83"/>
    </row>
    <row r="7" spans="1:4" s="14" customFormat="1" x14ac:dyDescent="0.2">
      <c r="A7" s="80" t="s">
        <v>264</v>
      </c>
      <c r="B7" s="81"/>
      <c r="C7" s="82" t="s">
        <v>265</v>
      </c>
      <c r="D7" s="83"/>
    </row>
    <row r="8" spans="1:4" s="14" customFormat="1" x14ac:dyDescent="0.2">
      <c r="A8" s="80" t="s">
        <v>266</v>
      </c>
      <c r="B8" s="81"/>
      <c r="C8" s="82" t="s">
        <v>285</v>
      </c>
      <c r="D8" s="83"/>
    </row>
    <row r="9" spans="1:4" s="14" customFormat="1" x14ac:dyDescent="0.2">
      <c r="A9" s="80" t="s">
        <v>268</v>
      </c>
      <c r="B9" s="81"/>
      <c r="C9" s="95">
        <v>45418</v>
      </c>
      <c r="D9" s="96"/>
    </row>
    <row r="10" spans="1:4" s="14" customFormat="1" x14ac:dyDescent="0.2">
      <c r="A10" s="97" t="s">
        <v>269</v>
      </c>
      <c r="B10" s="98"/>
      <c r="C10" s="99" t="s">
        <v>270</v>
      </c>
      <c r="D10" s="100"/>
    </row>
    <row r="11" spans="1:4" s="14" customFormat="1" ht="12.75" x14ac:dyDescent="0.2">
      <c r="A11" s="15"/>
      <c r="B11" s="15"/>
      <c r="C11" s="15"/>
      <c r="D11" s="15"/>
    </row>
    <row r="12" spans="1:4" s="14" customFormat="1" ht="12.75" x14ac:dyDescent="0.2">
      <c r="A12" s="15"/>
      <c r="B12" s="15"/>
      <c r="C12" s="15"/>
      <c r="D12" s="15"/>
    </row>
    <row r="13" spans="1:4" ht="15.75" x14ac:dyDescent="0.2">
      <c r="A13" s="93" t="s">
        <v>271</v>
      </c>
      <c r="B13" s="94"/>
      <c r="C13" s="94"/>
      <c r="D13" s="94"/>
    </row>
    <row r="14" spans="1:4" x14ac:dyDescent="0.2">
      <c r="A14" s="101" t="s">
        <v>272</v>
      </c>
      <c r="B14" s="102"/>
      <c r="C14" s="17" t="s">
        <v>273</v>
      </c>
      <c r="D14" s="16" t="s">
        <v>274</v>
      </c>
    </row>
    <row r="15" spans="1:4" ht="15" customHeight="1" x14ac:dyDescent="0.2">
      <c r="A15" s="103" t="s">
        <v>275</v>
      </c>
      <c r="B15" s="104"/>
      <c r="C15" s="18">
        <v>45418</v>
      </c>
      <c r="D15" s="19" t="s">
        <v>757</v>
      </c>
    </row>
    <row r="16" spans="1:4" ht="15" customHeight="1" x14ac:dyDescent="0.2">
      <c r="A16" s="103" t="s">
        <v>276</v>
      </c>
      <c r="B16" s="104"/>
      <c r="C16" s="18" t="s">
        <v>277</v>
      </c>
      <c r="D16" s="19" t="s">
        <v>278</v>
      </c>
    </row>
    <row r="18" spans="1:4" ht="15.75" x14ac:dyDescent="0.2">
      <c r="A18" s="93" t="s">
        <v>279</v>
      </c>
      <c r="B18" s="94"/>
      <c r="C18" s="94"/>
      <c r="D18" s="94"/>
    </row>
    <row r="19" spans="1:4" x14ac:dyDescent="0.2">
      <c r="A19" s="20" t="s">
        <v>280</v>
      </c>
      <c r="B19" s="20" t="s">
        <v>281</v>
      </c>
      <c r="C19" s="20" t="s">
        <v>282</v>
      </c>
      <c r="D19" s="17" t="s">
        <v>283</v>
      </c>
    </row>
    <row r="20" spans="1:4" ht="32.25" customHeight="1" x14ac:dyDescent="0.2">
      <c r="A20" s="21" t="s">
        <v>754</v>
      </c>
      <c r="B20" s="21" t="s">
        <v>755</v>
      </c>
      <c r="C20" s="21" t="s">
        <v>284</v>
      </c>
      <c r="D20" s="22"/>
    </row>
    <row r="21" spans="1:4" ht="32.25" customHeight="1" x14ac:dyDescent="0.2">
      <c r="A21" s="21" t="s">
        <v>285</v>
      </c>
      <c r="B21" s="21" t="s">
        <v>286</v>
      </c>
      <c r="C21" s="21" t="s">
        <v>287</v>
      </c>
      <c r="D21" s="22"/>
    </row>
    <row r="22" spans="1:4" x14ac:dyDescent="0.2">
      <c r="A22" s="23"/>
      <c r="B22" s="23"/>
      <c r="C22" s="23"/>
      <c r="D22" s="23"/>
    </row>
    <row r="23" spans="1:4" ht="15.75" x14ac:dyDescent="0.2">
      <c r="A23" s="87" t="s">
        <v>288</v>
      </c>
      <c r="B23" s="88"/>
      <c r="C23" s="88"/>
      <c r="D23" s="105"/>
    </row>
    <row r="24" spans="1:4" x14ac:dyDescent="0.2">
      <c r="A24" s="24" t="s">
        <v>0</v>
      </c>
      <c r="B24" s="17" t="s">
        <v>273</v>
      </c>
      <c r="C24" s="17" t="s">
        <v>214</v>
      </c>
      <c r="D24" s="16" t="s">
        <v>289</v>
      </c>
    </row>
    <row r="25" spans="1:4" ht="15" customHeight="1" x14ac:dyDescent="0.2">
      <c r="A25" s="25" t="s">
        <v>290</v>
      </c>
      <c r="B25" s="26">
        <v>43588</v>
      </c>
      <c r="C25" s="21" t="s">
        <v>267</v>
      </c>
      <c r="D25" s="27" t="s">
        <v>291</v>
      </c>
    </row>
    <row r="26" spans="1:4" x14ac:dyDescent="0.2">
      <c r="A26" s="25" t="s">
        <v>292</v>
      </c>
      <c r="B26" s="26">
        <v>43799</v>
      </c>
      <c r="C26" s="21" t="s">
        <v>267</v>
      </c>
      <c r="D26" s="27" t="s">
        <v>293</v>
      </c>
    </row>
    <row r="27" spans="1:4" x14ac:dyDescent="0.2">
      <c r="A27" s="65" t="s">
        <v>665</v>
      </c>
      <c r="B27" s="66">
        <v>44699</v>
      </c>
      <c r="C27" s="67" t="s">
        <v>267</v>
      </c>
      <c r="D27" s="68" t="s">
        <v>666</v>
      </c>
    </row>
    <row r="28" spans="1:4" x14ac:dyDescent="0.2">
      <c r="A28" s="65" t="s">
        <v>729</v>
      </c>
      <c r="B28" s="66">
        <v>44978</v>
      </c>
      <c r="C28" s="67" t="s">
        <v>730</v>
      </c>
      <c r="D28" s="68" t="s">
        <v>728</v>
      </c>
    </row>
    <row r="29" spans="1:4" ht="25.5" x14ac:dyDescent="0.2">
      <c r="A29" s="65" t="s">
        <v>729</v>
      </c>
      <c r="B29" s="66">
        <v>45141</v>
      </c>
      <c r="C29" s="21" t="s">
        <v>285</v>
      </c>
      <c r="D29" s="68" t="s">
        <v>748</v>
      </c>
    </row>
    <row r="30" spans="1:4" ht="25.5" x14ac:dyDescent="0.2">
      <c r="A30" s="65" t="s">
        <v>729</v>
      </c>
      <c r="B30" s="66" t="s">
        <v>746</v>
      </c>
      <c r="C30" s="67" t="s">
        <v>747</v>
      </c>
      <c r="D30" s="68" t="s">
        <v>749</v>
      </c>
    </row>
  </sheetData>
  <mergeCells count="21">
    <mergeCell ref="A14:B14"/>
    <mergeCell ref="A15:B15"/>
    <mergeCell ref="A16:B16"/>
    <mergeCell ref="A18:D18"/>
    <mergeCell ref="A23:D23"/>
    <mergeCell ref="A13:D13"/>
    <mergeCell ref="A7:B7"/>
    <mergeCell ref="C7:D7"/>
    <mergeCell ref="A8:B8"/>
    <mergeCell ref="C8:D8"/>
    <mergeCell ref="A9:B9"/>
    <mergeCell ref="C9:D9"/>
    <mergeCell ref="A10:B10"/>
    <mergeCell ref="C10:D10"/>
    <mergeCell ref="A6:B6"/>
    <mergeCell ref="C6:D6"/>
    <mergeCell ref="A1:D1"/>
    <mergeCell ref="A2:D2"/>
    <mergeCell ref="A4:D4"/>
    <mergeCell ref="A5:B5"/>
    <mergeCell ref="C5:D5"/>
  </mergeCells>
  <printOptions horizontalCentered="1"/>
  <pageMargins left="0.20208333333333334" right="0.20416666666666666" top="0.94488188976377963" bottom="0.74803149606299213" header="0.31496062992125984" footer="0.31496062992125984"/>
  <pageSetup paperSize="9" fitToHeight="100" orientation="portrait" r:id="rId1"/>
  <headerFooter>
    <oddHeader>&amp;L&amp;"Corbel,Regular"&amp;8&amp;G</oddHeader>
    <oddFooter>&amp;L&amp;"Corbel,Regular"&amp;8&amp;F&amp;C&amp;"Corbel,Regular"&amp;8&amp;D - &amp;T&amp;R
&amp;"Corbel,Regular"&amp;8&amp;A - &amp;P/&amp;N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1"/>
  <sheetViews>
    <sheetView workbookViewId="0">
      <selection activeCell="B1" sqref="B1"/>
    </sheetView>
  </sheetViews>
  <sheetFormatPr defaultRowHeight="12.75" x14ac:dyDescent="0.2"/>
  <cols>
    <col min="2" max="2" width="29.28515625" bestFit="1" customWidth="1"/>
    <col min="3" max="3" width="29.28515625" customWidth="1"/>
    <col min="4" max="4" width="18.28515625" bestFit="1" customWidth="1"/>
    <col min="5" max="5" width="40.42578125" bestFit="1" customWidth="1"/>
    <col min="6" max="6" width="7.140625" customWidth="1"/>
    <col min="7" max="7" width="7" customWidth="1"/>
    <col min="8" max="8" width="6.140625" customWidth="1"/>
    <col min="10" max="10" width="11.5703125" customWidth="1"/>
    <col min="11" max="11" width="11.42578125" customWidth="1"/>
    <col min="12" max="12" width="11" customWidth="1"/>
    <col min="13" max="13" width="11.5703125" bestFit="1" customWidth="1"/>
  </cols>
  <sheetData>
    <row r="1" spans="1:13" x14ac:dyDescent="0.2">
      <c r="A1" t="s">
        <v>1</v>
      </c>
      <c r="B1" t="s">
        <v>3</v>
      </c>
      <c r="D1" t="s">
        <v>4</v>
      </c>
      <c r="E1" t="s">
        <v>5</v>
      </c>
      <c r="F1" t="s">
        <v>6</v>
      </c>
      <c r="G1" t="s">
        <v>7</v>
      </c>
      <c r="H1" t="s">
        <v>88</v>
      </c>
      <c r="J1" t="s">
        <v>124</v>
      </c>
      <c r="K1" t="s">
        <v>123</v>
      </c>
      <c r="L1" t="s">
        <v>106</v>
      </c>
      <c r="M1" t="s">
        <v>149</v>
      </c>
    </row>
    <row r="2" spans="1:13" x14ac:dyDescent="0.2">
      <c r="A2" t="s">
        <v>43</v>
      </c>
      <c r="B2" t="s">
        <v>8</v>
      </c>
      <c r="D2" t="s">
        <v>77</v>
      </c>
      <c r="E2" s="1"/>
      <c r="F2" t="s">
        <v>78</v>
      </c>
      <c r="G2">
        <v>0</v>
      </c>
      <c r="H2">
        <v>999</v>
      </c>
      <c r="J2" t="s">
        <v>126</v>
      </c>
      <c r="K2" t="s">
        <v>128</v>
      </c>
      <c r="L2" t="str">
        <f t="shared" ref="L2:L7" si="0">LOWER(CONCATENATE(LEFT(J2,1),LEFT(K2,2)))</f>
        <v>mau</v>
      </c>
      <c r="M2" t="str">
        <f>CONCATENATE(LEFT(Staff[[#This Row],[First Name]],1),". ",Staff[[#This Row],[Last Name]])</f>
        <v>M. Aubigny</v>
      </c>
    </row>
    <row r="3" spans="1:13" x14ac:dyDescent="0.2">
      <c r="A3" t="s">
        <v>152</v>
      </c>
      <c r="B3" t="s">
        <v>153</v>
      </c>
      <c r="D3" t="s">
        <v>119</v>
      </c>
      <c r="E3" s="1"/>
      <c r="F3" t="s">
        <v>120</v>
      </c>
      <c r="G3">
        <v>0</v>
      </c>
      <c r="H3">
        <v>999</v>
      </c>
      <c r="J3" t="s">
        <v>144</v>
      </c>
      <c r="K3" t="s">
        <v>145</v>
      </c>
      <c r="L3" t="str">
        <f t="shared" si="0"/>
        <v>mdi</v>
      </c>
      <c r="M3" t="str">
        <f>CONCATENATE(LEFT(Staff[[#This Row],[First Name]],1),". ",Staff[[#This Row],[Last Name]])</f>
        <v>M. Dimitrova</v>
      </c>
    </row>
    <row r="4" spans="1:13" x14ac:dyDescent="0.2">
      <c r="A4" t="s">
        <v>51</v>
      </c>
      <c r="B4" t="s">
        <v>9</v>
      </c>
      <c r="D4" t="s">
        <v>115</v>
      </c>
      <c r="E4" s="1"/>
      <c r="F4" t="s">
        <v>116</v>
      </c>
      <c r="G4">
        <v>0</v>
      </c>
      <c r="H4">
        <v>999</v>
      </c>
      <c r="J4" t="s">
        <v>129</v>
      </c>
      <c r="K4" t="s">
        <v>130</v>
      </c>
      <c r="L4" t="str">
        <f t="shared" si="0"/>
        <v>bdo</v>
      </c>
      <c r="M4" t="str">
        <f>CONCATENATE(LEFT(Staff[[#This Row],[First Name]],1),". ",Staff[[#This Row],[Last Name]])</f>
        <v>B. Donneaux</v>
      </c>
    </row>
    <row r="5" spans="1:13" x14ac:dyDescent="0.2">
      <c r="A5" t="s">
        <v>66</v>
      </c>
      <c r="B5" t="s">
        <v>35</v>
      </c>
      <c r="D5" t="s">
        <v>121</v>
      </c>
      <c r="E5" s="1"/>
      <c r="F5" t="s">
        <v>122</v>
      </c>
      <c r="G5">
        <v>0</v>
      </c>
      <c r="H5">
        <v>999</v>
      </c>
      <c r="J5" t="s">
        <v>125</v>
      </c>
      <c r="K5" t="s">
        <v>127</v>
      </c>
      <c r="L5" t="str">
        <f t="shared" si="0"/>
        <v>cha</v>
      </c>
      <c r="M5" t="str">
        <f>CONCATENATE(LEFT(Staff[[#This Row],[First Name]],1),". ",Staff[[#This Row],[Last Name]])</f>
        <v>C. Harpes</v>
      </c>
    </row>
    <row r="6" spans="1:13" x14ac:dyDescent="0.2">
      <c r="A6" t="s">
        <v>52</v>
      </c>
      <c r="B6" t="s">
        <v>10</v>
      </c>
      <c r="D6" t="s">
        <v>113</v>
      </c>
      <c r="E6" s="1"/>
      <c r="F6" t="s">
        <v>114</v>
      </c>
      <c r="G6">
        <v>0</v>
      </c>
      <c r="H6">
        <v>999</v>
      </c>
      <c r="J6" t="s">
        <v>131</v>
      </c>
      <c r="K6" t="s">
        <v>146</v>
      </c>
      <c r="L6" t="str">
        <f t="shared" si="0"/>
        <v>bja</v>
      </c>
      <c r="M6" t="str">
        <f>CONCATENATE(LEFT(Staff[[#This Row],[First Name]],1),". ",Staff[[#This Row],[Last Name]])</f>
        <v>B. Jager</v>
      </c>
    </row>
    <row r="7" spans="1:13" x14ac:dyDescent="0.2">
      <c r="A7" t="s">
        <v>156</v>
      </c>
      <c r="B7" t="s">
        <v>157</v>
      </c>
      <c r="D7" t="s">
        <v>79</v>
      </c>
      <c r="E7" t="s">
        <v>80</v>
      </c>
      <c r="F7" t="s">
        <v>81</v>
      </c>
      <c r="G7">
        <v>0</v>
      </c>
      <c r="H7">
        <v>99</v>
      </c>
      <c r="J7" t="s">
        <v>140</v>
      </c>
      <c r="K7" t="s">
        <v>141</v>
      </c>
      <c r="L7" t="str">
        <f t="shared" si="0"/>
        <v>nka</v>
      </c>
      <c r="M7" t="str">
        <f>CONCATENATE(LEFT(Staff[[#This Row],[First Name]],1),". ",Staff[[#This Row],[Last Name]])</f>
        <v>N. Kasselouris</v>
      </c>
    </row>
    <row r="8" spans="1:13" x14ac:dyDescent="0.2">
      <c r="A8" t="s">
        <v>147</v>
      </c>
      <c r="B8" t="s">
        <v>148</v>
      </c>
      <c r="D8" t="s">
        <v>79</v>
      </c>
      <c r="E8" t="s">
        <v>82</v>
      </c>
      <c r="F8" t="s">
        <v>81</v>
      </c>
      <c r="G8">
        <v>100</v>
      </c>
      <c r="H8">
        <v>199</v>
      </c>
      <c r="J8" t="s">
        <v>134</v>
      </c>
      <c r="K8" t="s">
        <v>135</v>
      </c>
      <c r="L8" t="str">
        <f t="shared" ref="L8:L14" si="1">LOWER(CONCATENATE(LEFT(J8,1),LEFT(K8,2)))</f>
        <v>gma</v>
      </c>
      <c r="M8" t="str">
        <f>CONCATENATE(LEFT(Staff[[#This Row],[First Name]],1),". ",Staff[[#This Row],[Last Name]])</f>
        <v>G. Matamala</v>
      </c>
    </row>
    <row r="9" spans="1:13" x14ac:dyDescent="0.2">
      <c r="A9" t="s">
        <v>53</v>
      </c>
      <c r="B9" t="s">
        <v>39</v>
      </c>
      <c r="D9" t="s">
        <v>79</v>
      </c>
      <c r="E9" t="s">
        <v>83</v>
      </c>
      <c r="F9" t="s">
        <v>81</v>
      </c>
      <c r="G9">
        <v>500</v>
      </c>
      <c r="H9">
        <v>599</v>
      </c>
      <c r="J9" t="s">
        <v>142</v>
      </c>
      <c r="K9" t="s">
        <v>143</v>
      </c>
      <c r="L9" t="str">
        <f t="shared" si="1"/>
        <v>sme</v>
      </c>
      <c r="M9" t="str">
        <f>CONCATENATE(LEFT(Staff[[#This Row],[First Name]],1),". ",Staff[[#This Row],[Last Name]])</f>
        <v>S. Menghi</v>
      </c>
    </row>
    <row r="10" spans="1:13" x14ac:dyDescent="0.2">
      <c r="A10" t="s">
        <v>67</v>
      </c>
      <c r="B10" t="s">
        <v>11</v>
      </c>
      <c r="D10" t="s">
        <v>79</v>
      </c>
      <c r="E10" t="s">
        <v>84</v>
      </c>
      <c r="F10" t="s">
        <v>81</v>
      </c>
      <c r="G10">
        <v>600</v>
      </c>
      <c r="H10">
        <v>699</v>
      </c>
      <c r="J10" t="s">
        <v>132</v>
      </c>
      <c r="K10" t="s">
        <v>133</v>
      </c>
      <c r="L10" t="str">
        <f t="shared" si="1"/>
        <v>eom</v>
      </c>
      <c r="M10" t="str">
        <f>CONCATENATE(LEFT(Staff[[#This Row],[First Name]],1),". ",Staff[[#This Row],[Last Name]])</f>
        <v>E. Omar</v>
      </c>
    </row>
    <row r="11" spans="1:13" x14ac:dyDescent="0.2">
      <c r="A11" t="s">
        <v>44</v>
      </c>
      <c r="B11" t="s">
        <v>12</v>
      </c>
      <c r="D11" t="s">
        <v>79</v>
      </c>
      <c r="E11" t="s">
        <v>93</v>
      </c>
      <c r="F11" t="s">
        <v>81</v>
      </c>
      <c r="G11">
        <v>700</v>
      </c>
      <c r="H11">
        <v>799</v>
      </c>
      <c r="J11" t="s">
        <v>136</v>
      </c>
      <c r="K11" t="s">
        <v>137</v>
      </c>
      <c r="L11" t="str">
        <f t="shared" si="1"/>
        <v>gsc</v>
      </c>
      <c r="M11" t="str">
        <f>CONCATENATE(LEFT(Staff[[#This Row],[First Name]],1),". ",Staff[[#This Row],[Last Name]])</f>
        <v>G. Schaff</v>
      </c>
    </row>
    <row r="12" spans="1:13" x14ac:dyDescent="0.2">
      <c r="A12" t="s">
        <v>54</v>
      </c>
      <c r="B12" t="s">
        <v>13</v>
      </c>
      <c r="D12" t="s">
        <v>79</v>
      </c>
      <c r="E12" t="s">
        <v>85</v>
      </c>
      <c r="F12" t="s">
        <v>81</v>
      </c>
      <c r="G12">
        <v>800</v>
      </c>
      <c r="H12">
        <v>899</v>
      </c>
      <c r="J12" t="s">
        <v>138</v>
      </c>
      <c r="K12" t="s">
        <v>139</v>
      </c>
      <c r="L12" t="str">
        <f t="shared" si="1"/>
        <v>ise</v>
      </c>
      <c r="M12" t="str">
        <f>CONCATENATE(LEFT(Staff[[#This Row],[First Name]],1),". ",Staff[[#This Row],[Last Name]])</f>
        <v>I. Senft</v>
      </c>
    </row>
    <row r="13" spans="1:13" x14ac:dyDescent="0.2">
      <c r="A13" t="s">
        <v>45</v>
      </c>
      <c r="B13" t="s">
        <v>14</v>
      </c>
      <c r="D13" t="s">
        <v>79</v>
      </c>
      <c r="E13" t="s">
        <v>86</v>
      </c>
      <c r="F13" t="s">
        <v>81</v>
      </c>
      <c r="G13">
        <v>900</v>
      </c>
      <c r="H13">
        <v>999</v>
      </c>
      <c r="J13" t="s">
        <v>159</v>
      </c>
      <c r="K13" t="s">
        <v>160</v>
      </c>
      <c r="L13" t="str">
        <f t="shared" si="1"/>
        <v>ade</v>
      </c>
      <c r="M13" t="str">
        <f>CONCATENATE(LEFT(Staff[[#This Row],[First Name]],1),". ",Staff[[#This Row],[Last Name]])</f>
        <v>A. Deudon</v>
      </c>
    </row>
    <row r="14" spans="1:13" x14ac:dyDescent="0.2">
      <c r="A14" t="s">
        <v>55</v>
      </c>
      <c r="B14" t="s">
        <v>15</v>
      </c>
      <c r="D14" t="s">
        <v>79</v>
      </c>
      <c r="E14" t="s">
        <v>89</v>
      </c>
      <c r="F14" t="s">
        <v>87</v>
      </c>
      <c r="G14">
        <v>0</v>
      </c>
      <c r="H14">
        <v>99</v>
      </c>
      <c r="J14" t="s">
        <v>294</v>
      </c>
      <c r="K14" t="s">
        <v>295</v>
      </c>
      <c r="L14" t="str">
        <f t="shared" si="1"/>
        <v>mgu</v>
      </c>
      <c r="M14" t="str">
        <f>CONCATENATE(LEFT(Staff[[#This Row],[First Name]],1),". ",Staff[[#This Row],[Last Name]])</f>
        <v>M. Guérin</v>
      </c>
    </row>
    <row r="15" spans="1:13" x14ac:dyDescent="0.2">
      <c r="A15" t="s">
        <v>68</v>
      </c>
      <c r="B15" t="s">
        <v>16</v>
      </c>
      <c r="D15" t="s">
        <v>79</v>
      </c>
      <c r="E15" t="s">
        <v>90</v>
      </c>
      <c r="F15" t="s">
        <v>87</v>
      </c>
      <c r="G15">
        <v>100</v>
      </c>
      <c r="H15">
        <v>199</v>
      </c>
    </row>
    <row r="16" spans="1:13" x14ac:dyDescent="0.2">
      <c r="A16" t="s">
        <v>46</v>
      </c>
      <c r="B16" t="s">
        <v>18</v>
      </c>
      <c r="D16" t="s">
        <v>79</v>
      </c>
      <c r="E16" t="s">
        <v>91</v>
      </c>
      <c r="F16" t="s">
        <v>87</v>
      </c>
      <c r="G16">
        <v>200</v>
      </c>
      <c r="H16">
        <v>299</v>
      </c>
    </row>
    <row r="17" spans="1:8" x14ac:dyDescent="0.2">
      <c r="A17" t="s">
        <v>69</v>
      </c>
      <c r="B17" t="s">
        <v>19</v>
      </c>
      <c r="D17" t="s">
        <v>79</v>
      </c>
      <c r="E17" t="s">
        <v>92</v>
      </c>
      <c r="F17" t="s">
        <v>87</v>
      </c>
      <c r="G17">
        <v>300</v>
      </c>
      <c r="H17">
        <v>399</v>
      </c>
    </row>
    <row r="18" spans="1:8" x14ac:dyDescent="0.2">
      <c r="A18" t="s">
        <v>56</v>
      </c>
      <c r="B18" t="s">
        <v>20</v>
      </c>
      <c r="D18" t="s">
        <v>79</v>
      </c>
      <c r="E18" t="s">
        <v>94</v>
      </c>
      <c r="F18" t="s">
        <v>87</v>
      </c>
      <c r="G18">
        <v>400</v>
      </c>
      <c r="H18">
        <v>499</v>
      </c>
    </row>
    <row r="19" spans="1:8" x14ac:dyDescent="0.2">
      <c r="A19" t="s">
        <v>57</v>
      </c>
      <c r="B19" t="s">
        <v>21</v>
      </c>
      <c r="D19" t="s">
        <v>79</v>
      </c>
      <c r="E19" t="s">
        <v>95</v>
      </c>
      <c r="F19" t="s">
        <v>87</v>
      </c>
      <c r="G19">
        <v>500</v>
      </c>
      <c r="H19">
        <v>599</v>
      </c>
    </row>
    <row r="20" spans="1:8" x14ac:dyDescent="0.2">
      <c r="A20" t="s">
        <v>47</v>
      </c>
      <c r="B20" t="s">
        <v>22</v>
      </c>
      <c r="D20" t="s">
        <v>79</v>
      </c>
      <c r="E20" t="s">
        <v>96</v>
      </c>
      <c r="F20" t="s">
        <v>87</v>
      </c>
      <c r="G20">
        <v>600</v>
      </c>
      <c r="H20">
        <v>699</v>
      </c>
    </row>
    <row r="21" spans="1:8" x14ac:dyDescent="0.2">
      <c r="A21" t="s">
        <v>48</v>
      </c>
      <c r="B21" t="s">
        <v>23</v>
      </c>
      <c r="D21" t="s">
        <v>79</v>
      </c>
      <c r="E21" t="s">
        <v>99</v>
      </c>
      <c r="F21" t="s">
        <v>87</v>
      </c>
      <c r="G21">
        <v>700</v>
      </c>
      <c r="H21">
        <v>799</v>
      </c>
    </row>
    <row r="22" spans="1:8" x14ac:dyDescent="0.2">
      <c r="A22" t="s">
        <v>70</v>
      </c>
      <c r="B22" t="s">
        <v>30</v>
      </c>
      <c r="D22" t="s">
        <v>79</v>
      </c>
      <c r="E22" t="s">
        <v>97</v>
      </c>
      <c r="F22" t="s">
        <v>87</v>
      </c>
      <c r="G22">
        <v>800</v>
      </c>
      <c r="H22">
        <v>899</v>
      </c>
    </row>
    <row r="23" spans="1:8" x14ac:dyDescent="0.2">
      <c r="A23" t="s">
        <v>71</v>
      </c>
      <c r="B23" t="s">
        <v>24</v>
      </c>
      <c r="D23" t="s">
        <v>79</v>
      </c>
      <c r="E23" t="s">
        <v>98</v>
      </c>
      <c r="F23" t="s">
        <v>87</v>
      </c>
      <c r="G23">
        <v>900</v>
      </c>
      <c r="H23">
        <v>999</v>
      </c>
    </row>
    <row r="24" spans="1:8" x14ac:dyDescent="0.2">
      <c r="A24" t="s">
        <v>58</v>
      </c>
      <c r="B24" t="s">
        <v>31</v>
      </c>
      <c r="D24" t="s">
        <v>79</v>
      </c>
      <c r="E24" t="s">
        <v>100</v>
      </c>
      <c r="F24" t="s">
        <v>101</v>
      </c>
      <c r="G24">
        <v>0</v>
      </c>
      <c r="H24">
        <v>99</v>
      </c>
    </row>
    <row r="25" spans="1:8" x14ac:dyDescent="0.2">
      <c r="A25" t="s">
        <v>150</v>
      </c>
      <c r="B25" t="s">
        <v>151</v>
      </c>
      <c r="D25" t="s">
        <v>107</v>
      </c>
      <c r="E25" s="1"/>
      <c r="F25" t="s">
        <v>108</v>
      </c>
      <c r="G25">
        <v>0</v>
      </c>
      <c r="H25">
        <v>999</v>
      </c>
    </row>
    <row r="26" spans="1:8" x14ac:dyDescent="0.2">
      <c r="A26" t="s">
        <v>59</v>
      </c>
      <c r="B26" t="s">
        <v>32</v>
      </c>
      <c r="D26" t="s">
        <v>111</v>
      </c>
      <c r="E26" s="1"/>
      <c r="F26" t="s">
        <v>112</v>
      </c>
      <c r="G26">
        <v>0</v>
      </c>
      <c r="H26">
        <v>999</v>
      </c>
    </row>
    <row r="27" spans="1:8" x14ac:dyDescent="0.2">
      <c r="A27" t="s">
        <v>60</v>
      </c>
      <c r="B27" t="s">
        <v>40</v>
      </c>
      <c r="D27" t="s">
        <v>102</v>
      </c>
      <c r="E27" t="s">
        <v>105</v>
      </c>
      <c r="F27" t="s">
        <v>104</v>
      </c>
      <c r="G27">
        <v>0</v>
      </c>
      <c r="H27">
        <v>99</v>
      </c>
    </row>
    <row r="28" spans="1:8" x14ac:dyDescent="0.2">
      <c r="A28" t="s">
        <v>61</v>
      </c>
      <c r="B28" t="s">
        <v>38</v>
      </c>
      <c r="D28" t="s">
        <v>102</v>
      </c>
      <c r="E28" t="s">
        <v>103</v>
      </c>
      <c r="F28" t="s">
        <v>104</v>
      </c>
      <c r="G28">
        <v>100</v>
      </c>
      <c r="H28">
        <v>199</v>
      </c>
    </row>
    <row r="29" spans="1:8" x14ac:dyDescent="0.2">
      <c r="A29" t="s">
        <v>49</v>
      </c>
      <c r="B29" t="s">
        <v>36</v>
      </c>
      <c r="D29" t="s">
        <v>102</v>
      </c>
      <c r="E29" t="s">
        <v>158</v>
      </c>
      <c r="F29" t="s">
        <v>104</v>
      </c>
      <c r="G29">
        <v>500</v>
      </c>
      <c r="H29">
        <v>599</v>
      </c>
    </row>
    <row r="30" spans="1:8" x14ac:dyDescent="0.2">
      <c r="A30" t="s">
        <v>62</v>
      </c>
      <c r="B30" t="s">
        <v>41</v>
      </c>
      <c r="D30" t="s">
        <v>117</v>
      </c>
      <c r="F30" t="s">
        <v>118</v>
      </c>
      <c r="G30">
        <v>0</v>
      </c>
      <c r="H30">
        <v>999</v>
      </c>
    </row>
    <row r="31" spans="1:8" x14ac:dyDescent="0.2">
      <c r="A31" t="s">
        <v>63</v>
      </c>
      <c r="B31" t="s">
        <v>33</v>
      </c>
      <c r="D31" t="s">
        <v>109</v>
      </c>
      <c r="E31" s="1"/>
      <c r="F31" t="s">
        <v>110</v>
      </c>
      <c r="G31">
        <v>0</v>
      </c>
      <c r="H31">
        <v>999</v>
      </c>
    </row>
    <row r="32" spans="1:8" x14ac:dyDescent="0.2">
      <c r="A32" t="s">
        <v>64</v>
      </c>
      <c r="B32" t="s">
        <v>42</v>
      </c>
    </row>
    <row r="33" spans="1:2" x14ac:dyDescent="0.2">
      <c r="A33" t="s">
        <v>154</v>
      </c>
      <c r="B33" t="s">
        <v>155</v>
      </c>
    </row>
    <row r="34" spans="1:2" x14ac:dyDescent="0.2">
      <c r="A34" t="s">
        <v>73</v>
      </c>
      <c r="B34" t="s">
        <v>34</v>
      </c>
    </row>
    <row r="35" spans="1:2" x14ac:dyDescent="0.2">
      <c r="A35" t="s">
        <v>72</v>
      </c>
      <c r="B35" t="s">
        <v>25</v>
      </c>
    </row>
    <row r="36" spans="1:2" x14ac:dyDescent="0.2">
      <c r="A36" t="s">
        <v>74</v>
      </c>
      <c r="B36" t="s">
        <v>26</v>
      </c>
    </row>
    <row r="37" spans="1:2" x14ac:dyDescent="0.2">
      <c r="A37" t="s">
        <v>2</v>
      </c>
      <c r="B37" t="s">
        <v>37</v>
      </c>
    </row>
    <row r="38" spans="1:2" x14ac:dyDescent="0.2">
      <c r="A38" t="s">
        <v>65</v>
      </c>
      <c r="B38" t="s">
        <v>27</v>
      </c>
    </row>
    <row r="39" spans="1:2" x14ac:dyDescent="0.2">
      <c r="A39" t="s">
        <v>75</v>
      </c>
      <c r="B39" t="s">
        <v>28</v>
      </c>
    </row>
    <row r="40" spans="1:2" x14ac:dyDescent="0.2">
      <c r="A40" t="s">
        <v>76</v>
      </c>
      <c r="B40" t="s">
        <v>29</v>
      </c>
    </row>
    <row r="41" spans="1:2" x14ac:dyDescent="0.2">
      <c r="A41" t="s">
        <v>50</v>
      </c>
      <c r="B41" t="s">
        <v>17</v>
      </c>
    </row>
  </sheetData>
  <sortState xmlns:xlrd2="http://schemas.microsoft.com/office/spreadsheetml/2017/richdata2" ref="B2:B24">
    <sortCondition ref="B2"/>
  </sortState>
  <pageMargins left="0.7" right="0.7" top="0.75" bottom="0.75" header="0.3" footer="0.3"/>
  <pageSetup paperSize="9" orientation="portrait" horizontalDpi="4294967295" verticalDpi="4294967295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BBE6-14B5-4D2D-9A06-4023F9860188}">
  <sheetPr codeName="Sheet5"/>
  <dimension ref="A1:H50"/>
  <sheetViews>
    <sheetView topLeftCell="A29" zoomScale="208" zoomScaleNormal="208" workbookViewId="0">
      <selection activeCell="B9" sqref="B9"/>
    </sheetView>
  </sheetViews>
  <sheetFormatPr defaultRowHeight="12.75" x14ac:dyDescent="0.2"/>
  <cols>
    <col min="1" max="1" width="7.5703125" style="3" bestFit="1" customWidth="1"/>
    <col min="2" max="2" width="17" bestFit="1" customWidth="1"/>
    <col min="3" max="3" width="21.85546875" bestFit="1" customWidth="1"/>
    <col min="4" max="4" width="12.42578125" bestFit="1" customWidth="1"/>
    <col min="5" max="6" width="15.140625" bestFit="1" customWidth="1"/>
    <col min="7" max="7" width="15.28515625" bestFit="1" customWidth="1"/>
    <col min="8" max="8" width="13.5703125" bestFit="1" customWidth="1"/>
    <col min="9" max="9" width="15.85546875" bestFit="1" customWidth="1"/>
  </cols>
  <sheetData>
    <row r="1" spans="1:8" ht="19.5" x14ac:dyDescent="0.3">
      <c r="A1" s="48" t="s">
        <v>232</v>
      </c>
      <c r="B1" s="48"/>
      <c r="C1" s="48"/>
      <c r="D1" s="48"/>
      <c r="E1" s="48"/>
      <c r="F1" s="48"/>
      <c r="G1" s="48"/>
      <c r="H1" s="48"/>
    </row>
    <row r="2" spans="1:8" x14ac:dyDescent="0.2">
      <c r="A2" s="3" t="s">
        <v>215</v>
      </c>
      <c r="B2" t="s">
        <v>526</v>
      </c>
      <c r="C2" t="s">
        <v>237</v>
      </c>
      <c r="D2" t="s">
        <v>238</v>
      </c>
      <c r="E2" t="s">
        <v>520</v>
      </c>
      <c r="F2" t="s">
        <v>421</v>
      </c>
      <c r="G2" t="s">
        <v>535</v>
      </c>
    </row>
    <row r="3" spans="1:8" x14ac:dyDescent="0.2">
      <c r="A3" s="4">
        <v>1</v>
      </c>
      <c r="B3" s="5" t="s">
        <v>523</v>
      </c>
      <c r="C3" s="5" t="s">
        <v>216</v>
      </c>
      <c r="D3" s="5"/>
      <c r="E3" s="5" t="s">
        <v>216</v>
      </c>
      <c r="F3" s="5" t="s">
        <v>216</v>
      </c>
      <c r="G3" s="5" t="s">
        <v>523</v>
      </c>
    </row>
    <row r="4" spans="1:8" x14ac:dyDescent="0.2">
      <c r="A4" s="4">
        <v>2</v>
      </c>
      <c r="B4" s="5" t="s">
        <v>252</v>
      </c>
      <c r="C4" s="5" t="s">
        <v>255</v>
      </c>
      <c r="D4" s="5" t="s">
        <v>240</v>
      </c>
      <c r="E4" s="5" t="s">
        <v>252</v>
      </c>
      <c r="F4" s="5" t="s">
        <v>252</v>
      </c>
      <c r="G4" s="5" t="s">
        <v>252</v>
      </c>
    </row>
    <row r="5" spans="1:8" x14ac:dyDescent="0.2">
      <c r="A5" s="4">
        <v>3</v>
      </c>
      <c r="B5" s="5" t="s">
        <v>522</v>
      </c>
      <c r="C5" s="5" t="s">
        <v>422</v>
      </c>
      <c r="D5" s="5" t="s">
        <v>241</v>
      </c>
      <c r="E5" s="5" t="s">
        <v>253</v>
      </c>
      <c r="F5" s="5" t="s">
        <v>253</v>
      </c>
      <c r="G5" s="5" t="s">
        <v>522</v>
      </c>
    </row>
    <row r="6" spans="1:8" x14ac:dyDescent="0.2">
      <c r="A6" s="4">
        <v>4</v>
      </c>
      <c r="B6" s="5" t="s">
        <v>550</v>
      </c>
      <c r="C6" s="5" t="s">
        <v>254</v>
      </c>
      <c r="D6" s="5" t="s">
        <v>242</v>
      </c>
      <c r="E6" s="5" t="s">
        <v>217</v>
      </c>
      <c r="F6" s="5" t="s">
        <v>217</v>
      </c>
      <c r="G6" s="5" t="s">
        <v>550</v>
      </c>
    </row>
    <row r="7" spans="1:8" x14ac:dyDescent="0.2">
      <c r="A7" s="4">
        <v>5</v>
      </c>
      <c r="B7" s="5" t="s">
        <v>219</v>
      </c>
      <c r="C7" s="5" t="s">
        <v>219</v>
      </c>
      <c r="D7" s="5" t="s">
        <v>243</v>
      </c>
      <c r="E7" s="5" t="s">
        <v>218</v>
      </c>
      <c r="F7" s="5" t="s">
        <v>550</v>
      </c>
      <c r="G7" s="5" t="s">
        <v>219</v>
      </c>
    </row>
    <row r="8" spans="1:8" x14ac:dyDescent="0.2">
      <c r="A8" s="6">
        <v>6</v>
      </c>
      <c r="B8" s="7" t="s">
        <v>551</v>
      </c>
      <c r="C8" s="11" t="s">
        <v>555</v>
      </c>
      <c r="D8" s="7" t="s">
        <v>244</v>
      </c>
      <c r="E8" s="7" t="s">
        <v>219</v>
      </c>
      <c r="F8" s="7" t="s">
        <v>219</v>
      </c>
      <c r="G8" s="7" t="s">
        <v>552</v>
      </c>
    </row>
    <row r="9" spans="1:8" x14ac:dyDescent="0.2">
      <c r="A9" s="6">
        <v>7</v>
      </c>
      <c r="B9" s="7" t="s">
        <v>552</v>
      </c>
      <c r="C9" s="7" t="s">
        <v>231</v>
      </c>
      <c r="D9" s="7" t="s">
        <v>245</v>
      </c>
      <c r="E9" s="7" t="s">
        <v>220</v>
      </c>
      <c r="F9" s="7" t="s">
        <v>220</v>
      </c>
      <c r="G9" s="7" t="s">
        <v>536</v>
      </c>
    </row>
    <row r="10" spans="1:8" x14ac:dyDescent="0.2">
      <c r="A10" s="8">
        <v>8</v>
      </c>
      <c r="B10" s="9" t="s">
        <v>553</v>
      </c>
      <c r="C10" s="9" t="s">
        <v>553</v>
      </c>
      <c r="D10" s="9" t="s">
        <v>553</v>
      </c>
      <c r="E10" s="9" t="s">
        <v>553</v>
      </c>
      <c r="F10" s="9" t="s">
        <v>553</v>
      </c>
      <c r="G10" s="9" t="s">
        <v>553</v>
      </c>
    </row>
    <row r="11" spans="1:8" x14ac:dyDescent="0.2">
      <c r="A11" s="8">
        <v>9</v>
      </c>
      <c r="B11" s="9" t="s">
        <v>554</v>
      </c>
      <c r="C11" s="9" t="s">
        <v>554</v>
      </c>
      <c r="D11" s="9" t="s">
        <v>554</v>
      </c>
      <c r="E11" s="9" t="s">
        <v>554</v>
      </c>
      <c r="F11" s="9" t="s">
        <v>554</v>
      </c>
      <c r="G11" s="9" t="s">
        <v>554</v>
      </c>
    </row>
    <row r="12" spans="1:8" x14ac:dyDescent="0.2">
      <c r="A12" s="8">
        <v>10</v>
      </c>
      <c r="B12" s="9" t="s">
        <v>222</v>
      </c>
      <c r="C12" s="9" t="s">
        <v>222</v>
      </c>
      <c r="D12" s="9" t="s">
        <v>246</v>
      </c>
      <c r="E12" s="9" t="s">
        <v>222</v>
      </c>
      <c r="F12" s="9" t="s">
        <v>222</v>
      </c>
      <c r="G12" s="9" t="s">
        <v>222</v>
      </c>
    </row>
    <row r="13" spans="1:8" x14ac:dyDescent="0.2">
      <c r="A13"/>
    </row>
    <row r="15" spans="1:8" ht="19.5" x14ac:dyDescent="0.3">
      <c r="A15" s="48" t="s">
        <v>233</v>
      </c>
      <c r="B15" s="48"/>
      <c r="C15" s="48"/>
      <c r="D15" s="48"/>
      <c r="E15" s="48"/>
      <c r="F15" s="48"/>
      <c r="G15" s="48"/>
      <c r="H15" s="48"/>
    </row>
    <row r="16" spans="1:8" x14ac:dyDescent="0.2">
      <c r="A16" s="3" t="s">
        <v>215</v>
      </c>
      <c r="B16" t="s">
        <v>526</v>
      </c>
      <c r="C16" t="s">
        <v>236</v>
      </c>
      <c r="D16" t="s">
        <v>238</v>
      </c>
      <c r="E16" t="s">
        <v>520</v>
      </c>
      <c r="F16" t="s">
        <v>421</v>
      </c>
      <c r="G16" t="s">
        <v>535</v>
      </c>
    </row>
    <row r="17" spans="1:8" x14ac:dyDescent="0.2">
      <c r="A17" s="4">
        <v>1</v>
      </c>
      <c r="B17" s="5" t="s">
        <v>521</v>
      </c>
      <c r="C17" s="5" t="s">
        <v>216</v>
      </c>
      <c r="D17" s="5"/>
      <c r="E17" s="5" t="s">
        <v>216</v>
      </c>
      <c r="F17" s="5" t="s">
        <v>216</v>
      </c>
      <c r="G17" s="5" t="s">
        <v>521</v>
      </c>
    </row>
    <row r="18" spans="1:8" x14ac:dyDescent="0.2">
      <c r="A18" s="4">
        <v>2</v>
      </c>
      <c r="B18" s="5" t="s">
        <v>223</v>
      </c>
      <c r="C18" s="5" t="s">
        <v>257</v>
      </c>
      <c r="D18" s="5" t="s">
        <v>247</v>
      </c>
      <c r="E18" s="5" t="s">
        <v>223</v>
      </c>
      <c r="F18" s="5" t="s">
        <v>223</v>
      </c>
      <c r="G18" s="5" t="s">
        <v>223</v>
      </c>
    </row>
    <row r="19" spans="1:8" x14ac:dyDescent="0.2">
      <c r="A19" s="4">
        <v>3</v>
      </c>
      <c r="B19" s="5" t="s">
        <v>224</v>
      </c>
      <c r="C19" s="5" t="s">
        <v>258</v>
      </c>
      <c r="D19" s="5" t="s">
        <v>248</v>
      </c>
      <c r="E19" s="5" t="s">
        <v>224</v>
      </c>
      <c r="F19" s="5" t="s">
        <v>224</v>
      </c>
      <c r="G19" s="5" t="s">
        <v>224</v>
      </c>
    </row>
    <row r="20" spans="1:8" x14ac:dyDescent="0.2">
      <c r="A20" s="4">
        <v>4</v>
      </c>
      <c r="B20" s="5" t="s">
        <v>258</v>
      </c>
      <c r="C20" s="5" t="s">
        <v>259</v>
      </c>
      <c r="D20" s="5" t="s">
        <v>249</v>
      </c>
      <c r="E20" s="5" t="s">
        <v>405</v>
      </c>
      <c r="F20" s="5" t="s">
        <v>405</v>
      </c>
      <c r="G20" s="5" t="s">
        <v>258</v>
      </c>
    </row>
    <row r="21" spans="1:8" x14ac:dyDescent="0.2">
      <c r="A21" s="4">
        <v>5</v>
      </c>
      <c r="B21" s="5" t="s">
        <v>230</v>
      </c>
      <c r="C21" s="5" t="s">
        <v>230</v>
      </c>
      <c r="D21" s="5" t="s">
        <v>250</v>
      </c>
      <c r="E21" s="5" t="s">
        <v>225</v>
      </c>
      <c r="F21" s="5" t="s">
        <v>258</v>
      </c>
      <c r="G21" s="5" t="s">
        <v>230</v>
      </c>
    </row>
    <row r="22" spans="1:8" x14ac:dyDescent="0.2">
      <c r="A22" s="6">
        <v>6</v>
      </c>
      <c r="B22" s="47" t="s">
        <v>524</v>
      </c>
      <c r="C22" s="7" t="s">
        <v>262</v>
      </c>
      <c r="D22" s="7" t="s">
        <v>244</v>
      </c>
      <c r="E22" s="7" t="s">
        <v>226</v>
      </c>
      <c r="F22" s="7" t="s">
        <v>226</v>
      </c>
      <c r="G22" s="7" t="s">
        <v>525</v>
      </c>
    </row>
    <row r="23" spans="1:8" x14ac:dyDescent="0.2">
      <c r="A23" s="6">
        <v>7</v>
      </c>
      <c r="B23" s="7" t="s">
        <v>525</v>
      </c>
      <c r="C23" s="7" t="s">
        <v>261</v>
      </c>
      <c r="D23" s="7" t="s">
        <v>251</v>
      </c>
      <c r="E23" s="7" t="s">
        <v>227</v>
      </c>
      <c r="F23" s="7" t="s">
        <v>227</v>
      </c>
      <c r="G23" s="7" t="s">
        <v>227</v>
      </c>
    </row>
    <row r="24" spans="1:8" x14ac:dyDescent="0.2">
      <c r="A24" s="8">
        <v>8</v>
      </c>
      <c r="B24" s="9" t="s">
        <v>228</v>
      </c>
      <c r="C24" s="9" t="s">
        <v>228</v>
      </c>
      <c r="D24" s="9" t="s">
        <v>228</v>
      </c>
      <c r="E24" s="9" t="s">
        <v>228</v>
      </c>
      <c r="F24" s="9" t="s">
        <v>228</v>
      </c>
      <c r="G24" s="9" t="s">
        <v>228</v>
      </c>
    </row>
    <row r="25" spans="1:8" x14ac:dyDescent="0.2">
      <c r="A25" s="8">
        <v>9</v>
      </c>
      <c r="B25" s="9" t="s">
        <v>221</v>
      </c>
      <c r="C25" s="9" t="s">
        <v>221</v>
      </c>
      <c r="D25" s="9" t="s">
        <v>221</v>
      </c>
      <c r="E25" s="9" t="s">
        <v>221</v>
      </c>
      <c r="F25" s="9" t="s">
        <v>221</v>
      </c>
      <c r="G25" s="9" t="s">
        <v>221</v>
      </c>
    </row>
    <row r="26" spans="1:8" x14ac:dyDescent="0.2">
      <c r="A26" s="8">
        <v>10</v>
      </c>
      <c r="B26" s="9" t="s">
        <v>229</v>
      </c>
      <c r="C26" s="9" t="s">
        <v>260</v>
      </c>
      <c r="D26" s="9" t="s">
        <v>229</v>
      </c>
      <c r="E26" s="9" t="s">
        <v>229</v>
      </c>
      <c r="F26" s="9" t="s">
        <v>229</v>
      </c>
      <c r="G26" s="9" t="s">
        <v>229</v>
      </c>
    </row>
    <row r="29" spans="1:8" ht="19.5" x14ac:dyDescent="0.3">
      <c r="A29" s="48" t="s">
        <v>234</v>
      </c>
      <c r="B29" s="48"/>
      <c r="C29" s="48"/>
      <c r="D29" s="48"/>
      <c r="E29" s="48"/>
      <c r="F29" s="48"/>
      <c r="G29" s="48"/>
      <c r="H29" s="48"/>
    </row>
    <row r="30" spans="1:8" x14ac:dyDescent="0.2">
      <c r="A30" s="3" t="s">
        <v>215</v>
      </c>
      <c r="B30" t="s">
        <v>538</v>
      </c>
      <c r="C30" t="s">
        <v>239</v>
      </c>
      <c r="D30" t="s">
        <v>238</v>
      </c>
      <c r="E30" t="s">
        <v>520</v>
      </c>
      <c r="F30" t="s">
        <v>421</v>
      </c>
      <c r="G30" t="s">
        <v>535</v>
      </c>
    </row>
    <row r="31" spans="1:8" x14ac:dyDescent="0.2">
      <c r="A31" s="4">
        <v>1</v>
      </c>
      <c r="B31" s="5" t="s">
        <v>252</v>
      </c>
      <c r="C31" s="5" t="s">
        <v>255</v>
      </c>
      <c r="D31" s="5" t="s">
        <v>240</v>
      </c>
      <c r="E31" s="5" t="s">
        <v>252</v>
      </c>
      <c r="F31" s="5" t="s">
        <v>252</v>
      </c>
      <c r="G31" s="5" t="s">
        <v>252</v>
      </c>
    </row>
    <row r="32" spans="1:8" x14ac:dyDescent="0.2">
      <c r="A32" s="4">
        <v>2</v>
      </c>
      <c r="B32" s="5" t="s">
        <v>522</v>
      </c>
      <c r="C32" s="5" t="s">
        <v>422</v>
      </c>
      <c r="D32" s="5" t="s">
        <v>241</v>
      </c>
      <c r="E32" s="5" t="s">
        <v>253</v>
      </c>
      <c r="F32" s="5" t="s">
        <v>253</v>
      </c>
      <c r="G32" s="5" t="s">
        <v>522</v>
      </c>
    </row>
    <row r="33" spans="1:8" x14ac:dyDescent="0.2">
      <c r="A33" s="4">
        <v>3</v>
      </c>
      <c r="B33" s="5" t="s">
        <v>550</v>
      </c>
      <c r="C33" s="5" t="s">
        <v>259</v>
      </c>
      <c r="D33" s="5" t="s">
        <v>242</v>
      </c>
      <c r="E33" s="5" t="s">
        <v>217</v>
      </c>
      <c r="F33" s="5" t="s">
        <v>217</v>
      </c>
      <c r="G33" s="5" t="s">
        <v>550</v>
      </c>
    </row>
    <row r="34" spans="1:8" x14ac:dyDescent="0.2">
      <c r="A34" s="4">
        <v>4</v>
      </c>
      <c r="B34" s="5" t="s">
        <v>219</v>
      </c>
      <c r="C34" s="5" t="s">
        <v>219</v>
      </c>
      <c r="D34" s="5" t="s">
        <v>243</v>
      </c>
      <c r="E34" s="5" t="s">
        <v>218</v>
      </c>
      <c r="F34" s="5" t="s">
        <v>550</v>
      </c>
      <c r="G34" s="5" t="s">
        <v>219</v>
      </c>
    </row>
    <row r="35" spans="1:8" x14ac:dyDescent="0.2">
      <c r="A35" s="10">
        <v>5</v>
      </c>
      <c r="B35" s="11" t="s">
        <v>551</v>
      </c>
      <c r="C35" s="11" t="s">
        <v>555</v>
      </c>
      <c r="D35" s="11" t="s">
        <v>244</v>
      </c>
      <c r="E35" s="11" t="s">
        <v>219</v>
      </c>
      <c r="F35" s="11" t="s">
        <v>219</v>
      </c>
      <c r="G35" s="11" t="s">
        <v>552</v>
      </c>
    </row>
    <row r="36" spans="1:8" x14ac:dyDescent="0.2">
      <c r="A36" s="10">
        <v>6</v>
      </c>
      <c r="B36" s="11" t="s">
        <v>552</v>
      </c>
      <c r="C36" s="11" t="s">
        <v>231</v>
      </c>
      <c r="D36" s="11" t="s">
        <v>245</v>
      </c>
      <c r="E36" s="11" t="s">
        <v>220</v>
      </c>
      <c r="F36" s="11" t="s">
        <v>220</v>
      </c>
      <c r="G36" s="11" t="s">
        <v>536</v>
      </c>
    </row>
    <row r="37" spans="1:8" x14ac:dyDescent="0.2">
      <c r="A37" s="8">
        <v>7</v>
      </c>
      <c r="B37" s="9" t="s">
        <v>554</v>
      </c>
      <c r="C37" s="9" t="s">
        <v>554</v>
      </c>
      <c r="D37" s="9" t="s">
        <v>554</v>
      </c>
      <c r="E37" s="9" t="s">
        <v>554</v>
      </c>
      <c r="F37" s="9" t="s">
        <v>554</v>
      </c>
      <c r="G37" s="9" t="s">
        <v>554</v>
      </c>
    </row>
    <row r="38" spans="1:8" x14ac:dyDescent="0.2">
      <c r="A38" s="8">
        <v>8</v>
      </c>
      <c r="B38" s="9" t="s">
        <v>222</v>
      </c>
      <c r="C38" s="9" t="s">
        <v>222</v>
      </c>
      <c r="D38" s="9" t="s">
        <v>222</v>
      </c>
      <c r="E38" s="9" t="s">
        <v>222</v>
      </c>
      <c r="F38" s="9" t="s">
        <v>222</v>
      </c>
      <c r="G38" s="9" t="s">
        <v>222</v>
      </c>
    </row>
    <row r="41" spans="1:8" ht="19.5" x14ac:dyDescent="0.3">
      <c r="A41" s="48" t="s">
        <v>235</v>
      </c>
      <c r="B41" s="48"/>
      <c r="C41" s="48"/>
      <c r="D41" s="48"/>
      <c r="E41" s="48"/>
      <c r="F41" s="48"/>
      <c r="G41" s="48"/>
      <c r="H41" s="48"/>
    </row>
    <row r="42" spans="1:8" x14ac:dyDescent="0.2">
      <c r="A42" s="3" t="s">
        <v>215</v>
      </c>
      <c r="B42" t="s">
        <v>538</v>
      </c>
      <c r="C42" t="s">
        <v>236</v>
      </c>
      <c r="D42" t="s">
        <v>238</v>
      </c>
      <c r="E42" t="s">
        <v>520</v>
      </c>
      <c r="F42" t="s">
        <v>421</v>
      </c>
      <c r="G42" t="s">
        <v>535</v>
      </c>
    </row>
    <row r="43" spans="1:8" x14ac:dyDescent="0.2">
      <c r="A43" s="4">
        <v>1</v>
      </c>
      <c r="B43" s="5" t="s">
        <v>223</v>
      </c>
      <c r="C43" s="5" t="s">
        <v>257</v>
      </c>
      <c r="D43" s="5" t="s">
        <v>247</v>
      </c>
      <c r="E43" s="5" t="s">
        <v>223</v>
      </c>
      <c r="F43" s="5" t="s">
        <v>223</v>
      </c>
      <c r="G43" s="5" t="s">
        <v>223</v>
      </c>
    </row>
    <row r="44" spans="1:8" x14ac:dyDescent="0.2">
      <c r="A44" s="4">
        <v>2</v>
      </c>
      <c r="B44" s="5" t="s">
        <v>224</v>
      </c>
      <c r="C44" s="5" t="s">
        <v>258</v>
      </c>
      <c r="D44" s="5" t="s">
        <v>248</v>
      </c>
      <c r="E44" s="5" t="s">
        <v>224</v>
      </c>
      <c r="F44" s="5" t="s">
        <v>224</v>
      </c>
      <c r="G44" s="5" t="s">
        <v>224</v>
      </c>
    </row>
    <row r="45" spans="1:8" x14ac:dyDescent="0.2">
      <c r="A45" s="4">
        <v>3</v>
      </c>
      <c r="B45" s="5" t="s">
        <v>258</v>
      </c>
      <c r="C45" s="5" t="s">
        <v>259</v>
      </c>
      <c r="D45" s="5" t="s">
        <v>249</v>
      </c>
      <c r="E45" s="5" t="s">
        <v>405</v>
      </c>
      <c r="F45" s="5" t="s">
        <v>405</v>
      </c>
      <c r="G45" s="5" t="s">
        <v>258</v>
      </c>
    </row>
    <row r="46" spans="1:8" x14ac:dyDescent="0.2">
      <c r="A46" s="4">
        <v>4</v>
      </c>
      <c r="B46" s="5" t="s">
        <v>230</v>
      </c>
      <c r="C46" s="5" t="s">
        <v>230</v>
      </c>
      <c r="D46" s="5" t="s">
        <v>250</v>
      </c>
      <c r="E46" s="5" t="s">
        <v>225</v>
      </c>
      <c r="F46" s="5" t="s">
        <v>258</v>
      </c>
      <c r="G46" s="5" t="s">
        <v>230</v>
      </c>
    </row>
    <row r="47" spans="1:8" x14ac:dyDescent="0.2">
      <c r="A47" s="10">
        <v>5</v>
      </c>
      <c r="B47" s="11" t="s">
        <v>524</v>
      </c>
      <c r="C47" s="11" t="s">
        <v>262</v>
      </c>
      <c r="D47" s="11" t="s">
        <v>244</v>
      </c>
      <c r="E47" s="11" t="s">
        <v>230</v>
      </c>
      <c r="F47" s="11" t="s">
        <v>230</v>
      </c>
      <c r="G47" s="11" t="s">
        <v>525</v>
      </c>
    </row>
    <row r="48" spans="1:8" x14ac:dyDescent="0.2">
      <c r="A48" s="10">
        <v>6</v>
      </c>
      <c r="B48" s="11" t="s">
        <v>525</v>
      </c>
      <c r="C48" s="11" t="s">
        <v>261</v>
      </c>
      <c r="D48" s="11" t="s">
        <v>251</v>
      </c>
      <c r="E48" s="11" t="s">
        <v>227</v>
      </c>
      <c r="F48" s="11" t="s">
        <v>227</v>
      </c>
      <c r="G48" s="11" t="s">
        <v>227</v>
      </c>
    </row>
    <row r="49" spans="1:7" x14ac:dyDescent="0.2">
      <c r="A49" s="8">
        <v>7</v>
      </c>
      <c r="B49" s="9" t="s">
        <v>221</v>
      </c>
      <c r="C49" s="9" t="s">
        <v>221</v>
      </c>
      <c r="D49" s="9" t="s">
        <v>221</v>
      </c>
      <c r="E49" s="9" t="s">
        <v>221</v>
      </c>
      <c r="F49" s="9" t="s">
        <v>221</v>
      </c>
      <c r="G49" s="9" t="s">
        <v>221</v>
      </c>
    </row>
    <row r="50" spans="1:7" x14ac:dyDescent="0.2">
      <c r="A50" s="8">
        <v>8</v>
      </c>
      <c r="B50" s="9" t="s">
        <v>229</v>
      </c>
      <c r="C50" s="9" t="s">
        <v>260</v>
      </c>
      <c r="D50" s="9" t="s">
        <v>229</v>
      </c>
      <c r="E50" s="9" t="s">
        <v>229</v>
      </c>
      <c r="F50" s="9" t="s">
        <v>229</v>
      </c>
      <c r="G50" s="9" t="s">
        <v>229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1A2D-5549-4314-BECB-37431358C412}">
  <sheetPr codeName="Sheet3"/>
  <dimension ref="A1:H113"/>
  <sheetViews>
    <sheetView topLeftCell="A58" zoomScale="130" zoomScaleNormal="130" workbookViewId="0">
      <selection activeCell="B90" sqref="B90"/>
    </sheetView>
  </sheetViews>
  <sheetFormatPr defaultRowHeight="12.75" x14ac:dyDescent="0.2"/>
  <cols>
    <col min="1" max="1" width="34.140625" customWidth="1"/>
    <col min="2" max="2" width="38.140625" customWidth="1"/>
    <col min="3" max="3" width="16.42578125" bestFit="1" customWidth="1"/>
    <col min="4" max="4" width="17.7109375" bestFit="1" customWidth="1"/>
    <col min="5" max="5" width="17" bestFit="1" customWidth="1"/>
    <col min="6" max="6" width="15.5703125" bestFit="1" customWidth="1"/>
  </cols>
  <sheetData>
    <row r="1" spans="1:6" x14ac:dyDescent="0.2">
      <c r="A1" t="s">
        <v>408</v>
      </c>
      <c r="B1" t="s">
        <v>186</v>
      </c>
      <c r="C1" t="s">
        <v>453</v>
      </c>
      <c r="D1" t="s">
        <v>506</v>
      </c>
      <c r="E1" t="s">
        <v>454</v>
      </c>
      <c r="F1" t="s">
        <v>455</v>
      </c>
    </row>
    <row r="2" spans="1:6" x14ac:dyDescent="0.2">
      <c r="A2" s="34" t="s">
        <v>163</v>
      </c>
      <c r="B2" s="34" t="s">
        <v>193</v>
      </c>
      <c r="C2" s="41" t="s">
        <v>210</v>
      </c>
      <c r="D2" s="41" t="s">
        <v>210</v>
      </c>
      <c r="E2" s="41" t="s">
        <v>210</v>
      </c>
      <c r="F2" s="41" t="s">
        <v>210</v>
      </c>
    </row>
    <row r="3" spans="1:6" x14ac:dyDescent="0.2">
      <c r="A3" s="34" t="s">
        <v>4</v>
      </c>
      <c r="B3" s="34" t="s">
        <v>194</v>
      </c>
      <c r="C3" s="41" t="s">
        <v>213</v>
      </c>
      <c r="D3" s="41" t="s">
        <v>213</v>
      </c>
      <c r="E3" s="41" t="s">
        <v>213</v>
      </c>
      <c r="F3" s="41" t="s">
        <v>213</v>
      </c>
    </row>
    <row r="4" spans="1:6" x14ac:dyDescent="0.2">
      <c r="A4" s="34" t="s">
        <v>178</v>
      </c>
      <c r="B4" s="34" t="s">
        <v>211</v>
      </c>
      <c r="C4" s="34" t="s">
        <v>163</v>
      </c>
      <c r="D4" s="40" t="s">
        <v>199</v>
      </c>
      <c r="E4" s="34" t="s">
        <v>187</v>
      </c>
      <c r="F4" s="34" t="s">
        <v>465</v>
      </c>
    </row>
    <row r="5" spans="1:6" x14ac:dyDescent="0.2">
      <c r="A5" s="34" t="s">
        <v>171</v>
      </c>
      <c r="B5" s="34" t="s">
        <v>207</v>
      </c>
      <c r="C5" s="34" t="s">
        <v>198</v>
      </c>
      <c r="D5" s="40" t="s">
        <v>200</v>
      </c>
      <c r="E5" s="34" t="s">
        <v>188</v>
      </c>
      <c r="F5" s="34"/>
    </row>
    <row r="6" spans="1:6" x14ac:dyDescent="0.2">
      <c r="A6" s="34" t="s">
        <v>176</v>
      </c>
      <c r="B6" s="34" t="s">
        <v>187</v>
      </c>
      <c r="C6" s="34" t="s">
        <v>456</v>
      </c>
      <c r="D6" s="40" t="s">
        <v>394</v>
      </c>
      <c r="E6" s="34" t="s">
        <v>189</v>
      </c>
      <c r="F6" s="34"/>
    </row>
    <row r="7" spans="1:6" x14ac:dyDescent="0.2">
      <c r="A7" s="34" t="s">
        <v>174</v>
      </c>
      <c r="B7" s="34" t="s">
        <v>188</v>
      </c>
      <c r="C7" s="34" t="s">
        <v>457</v>
      </c>
      <c r="D7" s="40" t="s">
        <v>480</v>
      </c>
      <c r="E7" s="34" t="s">
        <v>190</v>
      </c>
      <c r="F7" s="34"/>
    </row>
    <row r="8" spans="1:6" x14ac:dyDescent="0.2">
      <c r="A8" s="34" t="s">
        <v>180</v>
      </c>
      <c r="B8" s="34" t="s">
        <v>189</v>
      </c>
      <c r="C8" s="34" t="s">
        <v>458</v>
      </c>
      <c r="D8" s="40" t="s">
        <v>557</v>
      </c>
      <c r="E8" s="34" t="s">
        <v>191</v>
      </c>
      <c r="F8" s="34"/>
    </row>
    <row r="9" spans="1:6" x14ac:dyDescent="0.2">
      <c r="A9" s="34" t="s">
        <v>182</v>
      </c>
      <c r="B9" s="34" t="s">
        <v>190</v>
      </c>
      <c r="C9" s="34" t="s">
        <v>459</v>
      </c>
      <c r="D9" s="40" t="s">
        <v>558</v>
      </c>
      <c r="E9" s="34" t="s">
        <v>192</v>
      </c>
      <c r="F9" s="34"/>
    </row>
    <row r="10" spans="1:6" x14ac:dyDescent="0.2">
      <c r="A10" s="34" t="s">
        <v>185</v>
      </c>
      <c r="B10" s="34" t="s">
        <v>191</v>
      </c>
      <c r="C10" s="34" t="s">
        <v>460</v>
      </c>
      <c r="D10" s="40" t="s">
        <v>584</v>
      </c>
      <c r="E10" s="34" t="s">
        <v>411</v>
      </c>
      <c r="F10" s="34"/>
    </row>
    <row r="11" spans="1:6" x14ac:dyDescent="0.2">
      <c r="A11" s="34" t="s">
        <v>173</v>
      </c>
      <c r="B11" s="34" t="s">
        <v>192</v>
      </c>
      <c r="C11" s="34" t="s">
        <v>461</v>
      </c>
      <c r="D11" s="40" t="s">
        <v>679</v>
      </c>
      <c r="E11" s="34" t="s">
        <v>409</v>
      </c>
      <c r="F11" s="34"/>
    </row>
    <row r="12" spans="1:6" x14ac:dyDescent="0.2">
      <c r="A12" s="34" t="s">
        <v>167</v>
      </c>
      <c r="B12" s="34" t="s">
        <v>411</v>
      </c>
      <c r="C12" s="34" t="s">
        <v>462</v>
      </c>
      <c r="D12" s="40" t="s">
        <v>687</v>
      </c>
      <c r="E12" s="34" t="s">
        <v>410</v>
      </c>
      <c r="F12" s="34"/>
    </row>
    <row r="13" spans="1:6" x14ac:dyDescent="0.2">
      <c r="A13" s="34" t="s">
        <v>179</v>
      </c>
      <c r="B13" s="34" t="s">
        <v>409</v>
      </c>
      <c r="C13" s="34" t="s">
        <v>463</v>
      </c>
      <c r="D13" s="78" t="s">
        <v>744</v>
      </c>
      <c r="E13" s="34"/>
      <c r="F13" s="34"/>
    </row>
    <row r="14" spans="1:6" x14ac:dyDescent="0.2">
      <c r="A14" s="34" t="s">
        <v>170</v>
      </c>
      <c r="B14" s="34" t="s">
        <v>410</v>
      </c>
      <c r="C14" s="34" t="s">
        <v>464</v>
      </c>
      <c r="D14" s="40"/>
      <c r="E14" s="34"/>
      <c r="F14" s="34"/>
    </row>
    <row r="15" spans="1:6" x14ac:dyDescent="0.2">
      <c r="A15" s="34" t="s">
        <v>177</v>
      </c>
      <c r="B15" s="34"/>
      <c r="C15" s="34" t="s">
        <v>6</v>
      </c>
      <c r="D15" s="40"/>
      <c r="E15" s="34"/>
      <c r="F15" s="34"/>
    </row>
    <row r="16" spans="1:6" x14ac:dyDescent="0.2">
      <c r="A16" s="34" t="s">
        <v>172</v>
      </c>
      <c r="B16" s="34"/>
      <c r="C16" s="34" t="s">
        <v>466</v>
      </c>
      <c r="D16" s="40"/>
      <c r="E16" s="34"/>
      <c r="F16" s="34"/>
    </row>
    <row r="17" spans="1:6" x14ac:dyDescent="0.2">
      <c r="A17" s="34" t="s">
        <v>181</v>
      </c>
      <c r="B17" s="34"/>
      <c r="C17" s="34" t="s">
        <v>201</v>
      </c>
      <c r="D17" s="40"/>
      <c r="E17" s="34"/>
      <c r="F17" s="34"/>
    </row>
    <row r="18" spans="1:6" x14ac:dyDescent="0.2">
      <c r="A18" s="34" t="s">
        <v>183</v>
      </c>
      <c r="B18" s="34"/>
      <c r="C18" s="34" t="s">
        <v>4</v>
      </c>
      <c r="D18" s="40"/>
      <c r="E18" s="34"/>
      <c r="F18" s="34"/>
    </row>
    <row r="19" spans="1:6" x14ac:dyDescent="0.2">
      <c r="A19" s="34" t="s">
        <v>184</v>
      </c>
      <c r="B19" s="34"/>
      <c r="C19" s="34" t="s">
        <v>467</v>
      </c>
      <c r="D19" s="40"/>
      <c r="E19" s="34"/>
      <c r="F19" s="34"/>
    </row>
    <row r="20" spans="1:6" x14ac:dyDescent="0.2">
      <c r="A20" s="34" t="s">
        <v>175</v>
      </c>
      <c r="B20" s="34"/>
      <c r="C20" s="34" t="s">
        <v>202</v>
      </c>
      <c r="D20" s="40"/>
      <c r="E20" s="34"/>
      <c r="F20" s="34"/>
    </row>
    <row r="21" spans="1:6" x14ac:dyDescent="0.2">
      <c r="A21" s="34" t="s">
        <v>164</v>
      </c>
      <c r="B21" s="34"/>
      <c r="C21" s="34" t="s">
        <v>203</v>
      </c>
      <c r="D21" s="40"/>
      <c r="E21" s="34"/>
      <c r="F21" s="34"/>
    </row>
    <row r="22" spans="1:6" x14ac:dyDescent="0.2">
      <c r="A22" s="34" t="s">
        <v>165</v>
      </c>
      <c r="B22" s="34"/>
      <c r="C22" s="34" t="s">
        <v>468</v>
      </c>
      <c r="D22" s="40"/>
      <c r="E22" s="34"/>
      <c r="F22" s="34"/>
    </row>
    <row r="23" spans="1:6" x14ac:dyDescent="0.2">
      <c r="A23" s="34" t="s">
        <v>168</v>
      </c>
      <c r="B23" s="34"/>
      <c r="C23" s="34" t="s">
        <v>469</v>
      </c>
      <c r="D23" s="40"/>
      <c r="E23" s="34"/>
      <c r="F23" s="34"/>
    </row>
    <row r="24" spans="1:6" x14ac:dyDescent="0.2">
      <c r="A24" s="34" t="s">
        <v>169</v>
      </c>
      <c r="B24" s="34"/>
      <c r="C24" s="34" t="s">
        <v>470</v>
      </c>
      <c r="D24" s="40"/>
      <c r="E24" s="34"/>
      <c r="F24" s="34"/>
    </row>
    <row r="25" spans="1:6" x14ac:dyDescent="0.2">
      <c r="A25" s="34" t="s">
        <v>162</v>
      </c>
      <c r="B25" s="34"/>
      <c r="C25" s="34" t="s">
        <v>471</v>
      </c>
      <c r="D25" s="40"/>
      <c r="E25" s="34"/>
      <c r="F25" s="34"/>
    </row>
    <row r="26" spans="1:6" x14ac:dyDescent="0.2">
      <c r="A26" s="34" t="s">
        <v>161</v>
      </c>
      <c r="B26" s="34"/>
      <c r="C26" s="34" t="s">
        <v>472</v>
      </c>
      <c r="D26" s="40"/>
      <c r="E26" s="34"/>
      <c r="F26" s="34"/>
    </row>
    <row r="27" spans="1:6" x14ac:dyDescent="0.2">
      <c r="A27" s="34" t="s">
        <v>166</v>
      </c>
      <c r="B27" s="34"/>
      <c r="C27" s="34" t="s">
        <v>473</v>
      </c>
      <c r="D27" s="40"/>
      <c r="E27" s="34"/>
      <c r="F27" s="34"/>
    </row>
    <row r="28" spans="1:6" x14ac:dyDescent="0.2">
      <c r="A28" s="34" t="s">
        <v>199</v>
      </c>
      <c r="B28" s="34"/>
      <c r="C28" s="34" t="s">
        <v>474</v>
      </c>
      <c r="D28" s="40"/>
      <c r="E28" s="34"/>
      <c r="F28" s="34"/>
    </row>
    <row r="29" spans="1:6" x14ac:dyDescent="0.2">
      <c r="A29" s="34" t="s">
        <v>200</v>
      </c>
      <c r="B29" s="34"/>
      <c r="C29" s="34" t="s">
        <v>256</v>
      </c>
      <c r="D29" s="40"/>
      <c r="E29" s="34"/>
      <c r="F29" s="34"/>
    </row>
    <row r="30" spans="1:6" x14ac:dyDescent="0.2">
      <c r="A30" s="34" t="s">
        <v>394</v>
      </c>
      <c r="B30" s="34"/>
      <c r="C30" s="34" t="s">
        <v>475</v>
      </c>
      <c r="D30" s="40"/>
      <c r="E30" s="34"/>
      <c r="F30" s="34"/>
    </row>
    <row r="31" spans="1:6" x14ac:dyDescent="0.2">
      <c r="A31" s="34" t="s">
        <v>256</v>
      </c>
      <c r="B31" s="34"/>
      <c r="C31" s="34" t="s">
        <v>476</v>
      </c>
      <c r="D31" s="40"/>
      <c r="E31" s="34"/>
      <c r="F31" s="34"/>
    </row>
    <row r="32" spans="1:6" x14ac:dyDescent="0.2">
      <c r="A32" s="34" t="s">
        <v>584</v>
      </c>
      <c r="C32" s="34" t="s">
        <v>204</v>
      </c>
      <c r="D32" s="40"/>
      <c r="E32" s="34"/>
      <c r="F32" s="34"/>
    </row>
    <row r="33" spans="1:6" x14ac:dyDescent="0.2">
      <c r="A33" s="34" t="s">
        <v>585</v>
      </c>
      <c r="C33" s="34" t="s">
        <v>477</v>
      </c>
      <c r="D33" s="40"/>
      <c r="E33" s="34"/>
      <c r="F33" s="34"/>
    </row>
    <row r="34" spans="1:6" x14ac:dyDescent="0.2">
      <c r="A34" s="34" t="s">
        <v>557</v>
      </c>
      <c r="C34" s="34" t="s">
        <v>205</v>
      </c>
      <c r="D34" s="40"/>
      <c r="E34" s="34"/>
      <c r="F34" s="34"/>
    </row>
    <row r="35" spans="1:6" x14ac:dyDescent="0.2">
      <c r="A35" s="34" t="s">
        <v>558</v>
      </c>
      <c r="C35" s="34" t="s">
        <v>206</v>
      </c>
      <c r="D35" s="40"/>
      <c r="E35" s="34"/>
      <c r="F35" s="34"/>
    </row>
    <row r="36" spans="1:6" x14ac:dyDescent="0.2">
      <c r="A36" s="34"/>
      <c r="C36" s="34" t="s">
        <v>207</v>
      </c>
      <c r="D36" s="40"/>
      <c r="E36" s="34"/>
      <c r="F36" s="34"/>
    </row>
    <row r="37" spans="1:6" x14ac:dyDescent="0.2">
      <c r="A37" s="34"/>
      <c r="C37" s="34" t="s">
        <v>193</v>
      </c>
      <c r="D37" s="40"/>
      <c r="E37" s="34"/>
      <c r="F37" s="34"/>
    </row>
    <row r="38" spans="1:6" x14ac:dyDescent="0.2">
      <c r="A38" s="34"/>
      <c r="C38" s="34" t="s">
        <v>194</v>
      </c>
      <c r="D38" s="40"/>
      <c r="E38" s="34"/>
      <c r="F38" s="34"/>
    </row>
    <row r="39" spans="1:6" x14ac:dyDescent="0.2">
      <c r="A39" s="34"/>
      <c r="C39" s="34" t="s">
        <v>178</v>
      </c>
      <c r="D39" s="40"/>
      <c r="E39" s="34"/>
      <c r="F39" s="34"/>
    </row>
    <row r="40" spans="1:6" x14ac:dyDescent="0.2">
      <c r="A40" s="34"/>
      <c r="C40" s="34" t="s">
        <v>171</v>
      </c>
      <c r="D40" s="40"/>
      <c r="E40" s="34"/>
      <c r="F40" s="34"/>
    </row>
    <row r="41" spans="1:6" x14ac:dyDescent="0.2">
      <c r="A41" s="34"/>
      <c r="C41" s="34" t="s">
        <v>176</v>
      </c>
      <c r="D41" s="40"/>
      <c r="E41" s="34"/>
      <c r="F41" s="34"/>
    </row>
    <row r="42" spans="1:6" x14ac:dyDescent="0.2">
      <c r="A42" s="34"/>
      <c r="C42" s="34" t="s">
        <v>174</v>
      </c>
      <c r="D42" s="40"/>
      <c r="E42" s="34"/>
      <c r="F42" s="34"/>
    </row>
    <row r="43" spans="1:6" x14ac:dyDescent="0.2">
      <c r="A43" s="34"/>
      <c r="C43" s="34" t="s">
        <v>180</v>
      </c>
      <c r="D43" s="40"/>
      <c r="E43" s="34"/>
      <c r="F43" s="34"/>
    </row>
    <row r="44" spans="1:6" x14ac:dyDescent="0.2">
      <c r="A44" s="34"/>
      <c r="C44" s="34" t="s">
        <v>182</v>
      </c>
      <c r="D44" s="40"/>
      <c r="E44" s="34"/>
      <c r="F44" s="34"/>
    </row>
    <row r="45" spans="1:6" x14ac:dyDescent="0.2">
      <c r="A45" s="34"/>
      <c r="C45" s="34" t="s">
        <v>185</v>
      </c>
      <c r="D45" s="40"/>
      <c r="E45" s="34"/>
      <c r="F45" s="34"/>
    </row>
    <row r="46" spans="1:6" x14ac:dyDescent="0.2">
      <c r="A46" s="34"/>
      <c r="C46" s="34" t="s">
        <v>173</v>
      </c>
      <c r="D46" s="40"/>
      <c r="E46" s="34"/>
      <c r="F46" s="34"/>
    </row>
    <row r="47" spans="1:6" x14ac:dyDescent="0.2">
      <c r="A47" s="34"/>
      <c r="C47" s="34" t="s">
        <v>478</v>
      </c>
      <c r="D47" s="40"/>
      <c r="E47" s="34"/>
      <c r="F47" s="34"/>
    </row>
    <row r="48" spans="1:6" x14ac:dyDescent="0.2">
      <c r="A48" s="34"/>
      <c r="C48" s="34" t="s">
        <v>167</v>
      </c>
      <c r="D48" s="40"/>
      <c r="E48" s="34"/>
      <c r="F48" s="34"/>
    </row>
    <row r="49" spans="3:6" x14ac:dyDescent="0.2">
      <c r="C49" s="34" t="s">
        <v>179</v>
      </c>
      <c r="D49" s="40"/>
      <c r="E49" s="34"/>
      <c r="F49" s="34"/>
    </row>
    <row r="50" spans="3:6" x14ac:dyDescent="0.2">
      <c r="C50" s="34" t="s">
        <v>170</v>
      </c>
      <c r="D50" s="40"/>
      <c r="E50" s="34"/>
      <c r="F50" s="34"/>
    </row>
    <row r="51" spans="3:6" x14ac:dyDescent="0.2">
      <c r="C51" s="34" t="s">
        <v>177</v>
      </c>
      <c r="D51" s="40"/>
      <c r="E51" s="34"/>
      <c r="F51" s="34"/>
    </row>
    <row r="52" spans="3:6" x14ac:dyDescent="0.2">
      <c r="C52" s="34" t="s">
        <v>172</v>
      </c>
      <c r="D52" s="40"/>
      <c r="E52" s="34"/>
      <c r="F52" s="34"/>
    </row>
    <row r="53" spans="3:6" x14ac:dyDescent="0.2">
      <c r="C53" s="34" t="s">
        <v>181</v>
      </c>
      <c r="D53" s="40"/>
      <c r="E53" s="34"/>
      <c r="F53" s="34"/>
    </row>
    <row r="54" spans="3:6" x14ac:dyDescent="0.2">
      <c r="C54" s="34" t="s">
        <v>183</v>
      </c>
      <c r="D54" s="40"/>
      <c r="E54" s="34"/>
      <c r="F54" s="34"/>
    </row>
    <row r="55" spans="3:6" x14ac:dyDescent="0.2">
      <c r="C55" s="34" t="s">
        <v>184</v>
      </c>
      <c r="D55" s="40"/>
      <c r="E55" s="34"/>
      <c r="F55" s="34"/>
    </row>
    <row r="56" spans="3:6" x14ac:dyDescent="0.2">
      <c r="C56" s="34" t="s">
        <v>175</v>
      </c>
      <c r="D56" s="40"/>
      <c r="E56" s="34"/>
      <c r="F56" s="34"/>
    </row>
    <row r="57" spans="3:6" x14ac:dyDescent="0.2">
      <c r="C57" s="34" t="s">
        <v>479</v>
      </c>
      <c r="D57" s="40"/>
      <c r="E57" s="34"/>
      <c r="F57" s="34"/>
    </row>
    <row r="58" spans="3:6" x14ac:dyDescent="0.2">
      <c r="C58" s="34" t="s">
        <v>164</v>
      </c>
      <c r="D58" s="40"/>
      <c r="E58" s="34"/>
      <c r="F58" s="34"/>
    </row>
    <row r="59" spans="3:6" x14ac:dyDescent="0.2">
      <c r="C59" s="34" t="s">
        <v>165</v>
      </c>
      <c r="D59" s="40"/>
      <c r="E59" s="34"/>
      <c r="F59" s="34"/>
    </row>
    <row r="60" spans="3:6" x14ac:dyDescent="0.2">
      <c r="C60" s="34" t="s">
        <v>208</v>
      </c>
      <c r="D60" s="40"/>
      <c r="E60" s="34"/>
      <c r="F60" s="34"/>
    </row>
    <row r="61" spans="3:6" x14ac:dyDescent="0.2">
      <c r="C61" s="34" t="s">
        <v>168</v>
      </c>
      <c r="D61" s="40"/>
      <c r="E61" s="34"/>
      <c r="F61" s="34"/>
    </row>
    <row r="62" spans="3:6" x14ac:dyDescent="0.2">
      <c r="C62" s="34" t="s">
        <v>481</v>
      </c>
      <c r="D62" s="40"/>
      <c r="E62" s="34"/>
      <c r="F62" s="34"/>
    </row>
    <row r="63" spans="3:6" x14ac:dyDescent="0.2">
      <c r="C63" s="34" t="s">
        <v>712</v>
      </c>
      <c r="D63" s="40"/>
      <c r="E63" s="34"/>
      <c r="F63" s="34"/>
    </row>
    <row r="64" spans="3:6" x14ac:dyDescent="0.2">
      <c r="C64" s="34" t="s">
        <v>714</v>
      </c>
      <c r="D64" s="40"/>
      <c r="E64" s="34"/>
      <c r="F64" s="34"/>
    </row>
    <row r="65" spans="3:6" x14ac:dyDescent="0.2">
      <c r="C65" s="34" t="s">
        <v>715</v>
      </c>
      <c r="D65" s="40"/>
      <c r="E65" s="34"/>
      <c r="F65" s="34"/>
    </row>
    <row r="66" spans="3:6" x14ac:dyDescent="0.2">
      <c r="C66" s="34" t="s">
        <v>716</v>
      </c>
      <c r="D66" s="40"/>
      <c r="E66" s="34"/>
      <c r="F66" s="34"/>
    </row>
    <row r="67" spans="3:6" x14ac:dyDescent="0.2">
      <c r="C67" s="34" t="s">
        <v>717</v>
      </c>
      <c r="D67" s="40"/>
      <c r="E67" s="34"/>
      <c r="F67" s="34"/>
    </row>
    <row r="68" spans="3:6" x14ac:dyDescent="0.2">
      <c r="C68" s="34" t="s">
        <v>482</v>
      </c>
      <c r="D68" s="40"/>
      <c r="E68" s="34"/>
      <c r="F68" s="34"/>
    </row>
    <row r="69" spans="3:6" x14ac:dyDescent="0.2">
      <c r="C69" s="34" t="s">
        <v>483</v>
      </c>
      <c r="D69" s="40"/>
      <c r="E69" s="34"/>
      <c r="F69" s="34"/>
    </row>
    <row r="70" spans="3:6" x14ac:dyDescent="0.2">
      <c r="C70" s="34" t="s">
        <v>484</v>
      </c>
      <c r="D70" s="40"/>
      <c r="E70" s="34"/>
      <c r="F70" s="34"/>
    </row>
    <row r="71" spans="3:6" x14ac:dyDescent="0.2">
      <c r="C71" s="34" t="s">
        <v>169</v>
      </c>
      <c r="D71" s="40"/>
      <c r="E71" s="34"/>
      <c r="F71" s="34"/>
    </row>
    <row r="72" spans="3:6" x14ac:dyDescent="0.2">
      <c r="C72" s="34" t="s">
        <v>485</v>
      </c>
      <c r="D72" s="40"/>
      <c r="E72" s="34"/>
      <c r="F72" s="34"/>
    </row>
    <row r="73" spans="3:6" x14ac:dyDescent="0.2">
      <c r="C73" s="34" t="s">
        <v>486</v>
      </c>
      <c r="D73" s="40"/>
      <c r="E73" s="34"/>
      <c r="F73" s="34"/>
    </row>
    <row r="74" spans="3:6" x14ac:dyDescent="0.2">
      <c r="C74" s="34" t="s">
        <v>487</v>
      </c>
      <c r="D74" s="40"/>
      <c r="E74" s="34"/>
      <c r="F74" s="34"/>
    </row>
    <row r="75" spans="3:6" x14ac:dyDescent="0.2">
      <c r="C75" s="34" t="s">
        <v>488</v>
      </c>
      <c r="D75" s="40"/>
      <c r="E75" s="34"/>
      <c r="F75" s="34"/>
    </row>
    <row r="76" spans="3:6" x14ac:dyDescent="0.2">
      <c r="C76" s="34" t="s">
        <v>489</v>
      </c>
      <c r="D76" s="40"/>
      <c r="E76" s="34"/>
      <c r="F76" s="34"/>
    </row>
    <row r="77" spans="3:6" ht="12" customHeight="1" x14ac:dyDescent="0.2">
      <c r="C77" s="34" t="s">
        <v>490</v>
      </c>
      <c r="D77" s="40"/>
      <c r="E77" s="34"/>
      <c r="F77" s="34"/>
    </row>
    <row r="78" spans="3:6" x14ac:dyDescent="0.2">
      <c r="C78" s="34" t="s">
        <v>491</v>
      </c>
      <c r="D78" s="40"/>
      <c r="E78" s="34"/>
      <c r="F78" s="34"/>
    </row>
    <row r="79" spans="3:6" x14ac:dyDescent="0.2">
      <c r="C79" s="34" t="s">
        <v>492</v>
      </c>
      <c r="D79" s="40"/>
      <c r="E79" s="34"/>
      <c r="F79" s="34"/>
    </row>
    <row r="80" spans="3:6" x14ac:dyDescent="0.2">
      <c r="C80" s="34" t="s">
        <v>493</v>
      </c>
      <c r="D80" s="40"/>
      <c r="E80" s="34"/>
      <c r="F80" s="34"/>
    </row>
    <row r="81" spans="3:6" x14ac:dyDescent="0.2">
      <c r="C81" s="34" t="s">
        <v>494</v>
      </c>
      <c r="D81" s="40"/>
      <c r="E81" s="34"/>
      <c r="F81" s="34"/>
    </row>
    <row r="82" spans="3:6" x14ac:dyDescent="0.2">
      <c r="C82" s="34" t="s">
        <v>495</v>
      </c>
      <c r="D82" s="40"/>
      <c r="E82" s="34"/>
      <c r="F82" s="34"/>
    </row>
    <row r="83" spans="3:6" x14ac:dyDescent="0.2">
      <c r="C83" s="34" t="s">
        <v>496</v>
      </c>
      <c r="D83" s="40"/>
      <c r="E83" s="34"/>
      <c r="F83" s="34"/>
    </row>
    <row r="84" spans="3:6" x14ac:dyDescent="0.2">
      <c r="C84" s="34" t="s">
        <v>497</v>
      </c>
      <c r="D84" s="40"/>
      <c r="E84" s="34"/>
      <c r="F84" s="34"/>
    </row>
    <row r="85" spans="3:6" x14ac:dyDescent="0.2">
      <c r="C85" s="34" t="s">
        <v>498</v>
      </c>
      <c r="D85" s="40"/>
      <c r="E85" s="34"/>
      <c r="F85" s="34"/>
    </row>
    <row r="86" spans="3:6" x14ac:dyDescent="0.2">
      <c r="C86" s="34" t="s">
        <v>499</v>
      </c>
      <c r="D86" s="40"/>
      <c r="E86" s="34"/>
      <c r="F86" s="34"/>
    </row>
    <row r="87" spans="3:6" x14ac:dyDescent="0.2">
      <c r="C87" s="34" t="s">
        <v>500</v>
      </c>
      <c r="D87" s="40"/>
      <c r="E87" s="34"/>
      <c r="F87" s="34"/>
    </row>
    <row r="88" spans="3:6" x14ac:dyDescent="0.2">
      <c r="C88" s="34" t="s">
        <v>501</v>
      </c>
      <c r="D88" s="40"/>
      <c r="E88" s="34"/>
      <c r="F88" s="34"/>
    </row>
    <row r="89" spans="3:6" x14ac:dyDescent="0.2">
      <c r="C89" s="34" t="s">
        <v>502</v>
      </c>
      <c r="D89" s="40"/>
      <c r="E89" s="34"/>
      <c r="F89" s="34"/>
    </row>
    <row r="90" spans="3:6" x14ac:dyDescent="0.2">
      <c r="C90" s="34" t="s">
        <v>503</v>
      </c>
      <c r="D90" s="40"/>
      <c r="E90" s="34"/>
      <c r="F90" s="34"/>
    </row>
    <row r="91" spans="3:6" x14ac:dyDescent="0.2">
      <c r="C91" s="34" t="s">
        <v>162</v>
      </c>
      <c r="D91" s="40"/>
      <c r="E91" s="34"/>
      <c r="F91" s="34"/>
    </row>
    <row r="92" spans="3:6" x14ac:dyDescent="0.2">
      <c r="C92" s="34" t="s">
        <v>504</v>
      </c>
      <c r="D92" s="40"/>
      <c r="E92" s="34"/>
      <c r="F92" s="34"/>
    </row>
    <row r="93" spans="3:6" x14ac:dyDescent="0.2">
      <c r="C93" s="34" t="s">
        <v>197</v>
      </c>
      <c r="D93" s="40"/>
      <c r="E93" s="34"/>
      <c r="F93" s="34"/>
    </row>
    <row r="94" spans="3:6" x14ac:dyDescent="0.2">
      <c r="C94" s="34" t="s">
        <v>209</v>
      </c>
      <c r="D94" s="40"/>
      <c r="E94" s="34"/>
      <c r="F94" s="34"/>
    </row>
    <row r="95" spans="3:6" x14ac:dyDescent="0.2">
      <c r="C95" s="34" t="s">
        <v>161</v>
      </c>
      <c r="D95" s="40"/>
      <c r="E95" s="34"/>
      <c r="F95" s="34"/>
    </row>
    <row r="96" spans="3:6" x14ac:dyDescent="0.2">
      <c r="C96" s="34" t="s">
        <v>505</v>
      </c>
      <c r="D96" s="40"/>
      <c r="E96" s="34"/>
      <c r="F96" s="34"/>
    </row>
    <row r="97" spans="3:6" x14ac:dyDescent="0.2">
      <c r="C97" s="34" t="s">
        <v>166</v>
      </c>
      <c r="D97" s="40"/>
      <c r="E97" s="34"/>
      <c r="F97" s="34"/>
    </row>
    <row r="98" spans="3:6" x14ac:dyDescent="0.2">
      <c r="C98" s="34" t="s">
        <v>556</v>
      </c>
      <c r="D98" s="40"/>
      <c r="E98" s="34"/>
      <c r="F98" s="34"/>
    </row>
    <row r="99" spans="3:6" x14ac:dyDescent="0.2">
      <c r="C99" s="34" t="s">
        <v>585</v>
      </c>
      <c r="D99" s="40"/>
      <c r="E99" s="34"/>
      <c r="F99" s="34"/>
    </row>
    <row r="100" spans="3:6" x14ac:dyDescent="0.2">
      <c r="C100" s="34" t="s">
        <v>664</v>
      </c>
      <c r="D100" s="40"/>
      <c r="E100" s="34"/>
      <c r="F100" s="34"/>
    </row>
    <row r="101" spans="3:6" x14ac:dyDescent="0.2">
      <c r="C101" s="34" t="s">
        <v>663</v>
      </c>
      <c r="D101" s="40"/>
      <c r="E101" s="34"/>
      <c r="F101" s="34"/>
    </row>
    <row r="102" spans="3:6" x14ac:dyDescent="0.2">
      <c r="C102" s="34" t="s">
        <v>681</v>
      </c>
      <c r="D102" s="40"/>
      <c r="E102" s="34"/>
      <c r="F102" s="34"/>
    </row>
    <row r="103" spans="3:6" x14ac:dyDescent="0.2">
      <c r="C103" s="34" t="s">
        <v>684</v>
      </c>
      <c r="D103" s="40"/>
      <c r="E103" s="34"/>
      <c r="F103" s="34"/>
    </row>
    <row r="104" spans="3:6" x14ac:dyDescent="0.2">
      <c r="C104" s="79" t="s">
        <v>734</v>
      </c>
      <c r="D104" s="40"/>
      <c r="E104" s="34"/>
      <c r="F104" s="34"/>
    </row>
    <row r="105" spans="3:6" x14ac:dyDescent="0.2">
      <c r="C105" s="79" t="s">
        <v>735</v>
      </c>
      <c r="D105" s="40"/>
      <c r="E105" s="34"/>
      <c r="F105" s="34"/>
    </row>
    <row r="106" spans="3:6" x14ac:dyDescent="0.2">
      <c r="C106" s="79" t="s">
        <v>736</v>
      </c>
      <c r="D106" s="40"/>
      <c r="E106" s="34"/>
      <c r="F106" s="34"/>
    </row>
    <row r="107" spans="3:6" x14ac:dyDescent="0.2">
      <c r="C107" s="79" t="s">
        <v>745</v>
      </c>
      <c r="D107" s="40"/>
      <c r="E107" s="34"/>
      <c r="F107" s="34"/>
    </row>
    <row r="108" spans="3:6" x14ac:dyDescent="0.2">
      <c r="C108" s="79" t="s">
        <v>731</v>
      </c>
      <c r="D108" s="40"/>
      <c r="E108" s="34"/>
      <c r="F108" s="34"/>
    </row>
    <row r="109" spans="3:6" x14ac:dyDescent="0.2">
      <c r="C109" s="79" t="s">
        <v>732</v>
      </c>
      <c r="D109" s="40"/>
      <c r="E109" s="34"/>
      <c r="F109" s="34"/>
    </row>
    <row r="110" spans="3:6" x14ac:dyDescent="0.2">
      <c r="C110" s="79" t="s">
        <v>733</v>
      </c>
      <c r="D110" s="40"/>
      <c r="E110" s="34"/>
      <c r="F110" s="34"/>
    </row>
    <row r="111" spans="3:6" x14ac:dyDescent="0.2">
      <c r="C111" s="34"/>
      <c r="D111" s="40"/>
      <c r="E111" s="34"/>
      <c r="F111" s="34"/>
    </row>
    <row r="112" spans="3:6" x14ac:dyDescent="0.2">
      <c r="C112" s="34"/>
      <c r="D112" s="40"/>
      <c r="E112" s="34"/>
      <c r="F112" s="34"/>
    </row>
    <row r="113" spans="1:8" x14ac:dyDescent="0.2">
      <c r="A113">
        <f>SUBTOTAL(103,Style[ITR-ISMS])</f>
        <v>34</v>
      </c>
      <c r="B113">
        <f>SUBTOTAL(103,Style[ITR-SV])</f>
        <v>13</v>
      </c>
      <c r="C113">
        <f>SUBTOTAL(103,Style[ITR-STYLE-Para])</f>
        <v>109</v>
      </c>
      <c r="D113">
        <f>SUBTOTAL(103,Style[ITR-STYLE-Chara])</f>
        <v>12</v>
      </c>
      <c r="E113">
        <f>SUBTOTAL(103,Style[ITR-STYLE-Table])</f>
        <v>11</v>
      </c>
      <c r="F113">
        <f>SUBTOTAL(103,Style[ITR-STYLE-List])</f>
        <v>3</v>
      </c>
      <c r="H113">
        <f>SUM(Style[[#Totals],[ITR-STYLE-Para]:[ITR-STYLE-List]])-8</f>
        <v>127</v>
      </c>
    </row>
  </sheetData>
  <phoneticPr fontId="17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B334-C765-4315-BE6B-DF7CA77CF8A5}">
  <sheetPr codeName="Sheet6"/>
  <dimension ref="A1:Q55"/>
  <sheetViews>
    <sheetView topLeftCell="A19" zoomScale="180" zoomScaleNormal="180" workbookViewId="0">
      <selection activeCell="B60" sqref="B60"/>
    </sheetView>
  </sheetViews>
  <sheetFormatPr defaultRowHeight="12.75" x14ac:dyDescent="0.2"/>
  <cols>
    <col min="1" max="1" width="16.28515625" bestFit="1" customWidth="1"/>
    <col min="2" max="2" width="18.5703125" bestFit="1" customWidth="1"/>
    <col min="3" max="3" width="18.85546875" bestFit="1" customWidth="1"/>
    <col min="4" max="4" width="8.85546875" customWidth="1"/>
    <col min="5" max="5" width="25.42578125" bestFit="1" customWidth="1"/>
    <col min="6" max="6" width="8.140625" bestFit="1" customWidth="1"/>
    <col min="7" max="7" width="7.140625" bestFit="1" customWidth="1"/>
    <col min="8" max="8" width="19" bestFit="1" customWidth="1"/>
    <col min="10" max="10" width="3.140625" customWidth="1"/>
    <col min="11" max="11" width="7.42578125" customWidth="1"/>
    <col min="14" max="14" width="43" customWidth="1"/>
    <col min="15" max="15" width="7.140625" customWidth="1"/>
    <col min="16" max="16" width="22.140625" bestFit="1" customWidth="1"/>
  </cols>
  <sheetData>
    <row r="1" spans="1:17" x14ac:dyDescent="0.2">
      <c r="A1" s="49" t="s">
        <v>596</v>
      </c>
      <c r="B1" s="49" t="s">
        <v>590</v>
      </c>
      <c r="C1" s="49" t="s">
        <v>591</v>
      </c>
      <c r="D1" s="49" t="s">
        <v>592</v>
      </c>
      <c r="E1" s="49" t="s">
        <v>593</v>
      </c>
      <c r="F1" s="49" t="s">
        <v>594</v>
      </c>
      <c r="G1" s="49" t="s">
        <v>595</v>
      </c>
      <c r="H1" s="49" t="s">
        <v>661</v>
      </c>
      <c r="I1" s="49" t="s">
        <v>692</v>
      </c>
      <c r="J1" s="49"/>
      <c r="N1" s="69" t="s">
        <v>3</v>
      </c>
      <c r="O1" s="69" t="s">
        <v>6</v>
      </c>
      <c r="P1" s="69" t="s">
        <v>698</v>
      </c>
      <c r="Q1" s="69" t="s">
        <v>696</v>
      </c>
    </row>
    <row r="2" spans="1:17" ht="12.75" customHeight="1" x14ac:dyDescent="0.2">
      <c r="A2" s="52" t="s">
        <v>597</v>
      </c>
      <c r="B2" s="52" t="s">
        <v>598</v>
      </c>
      <c r="C2" s="52" t="s">
        <v>599</v>
      </c>
      <c r="D2" s="52"/>
      <c r="E2" s="52"/>
      <c r="F2" s="53">
        <v>0</v>
      </c>
      <c r="G2" s="53">
        <v>0</v>
      </c>
      <c r="H2" s="53"/>
      <c r="I2" s="70">
        <v>0</v>
      </c>
      <c r="J2" s="50"/>
      <c r="K2" s="106" t="s">
        <v>657</v>
      </c>
      <c r="N2" t="s">
        <v>673</v>
      </c>
      <c r="O2" s="2">
        <v>9</v>
      </c>
      <c r="P2" s="2" t="s">
        <v>669</v>
      </c>
      <c r="Q2" s="2">
        <v>0</v>
      </c>
    </row>
    <row r="3" spans="1:17" x14ac:dyDescent="0.2">
      <c r="A3" s="52" t="s">
        <v>600</v>
      </c>
      <c r="B3" s="52" t="s">
        <v>601</v>
      </c>
      <c r="C3" s="52" t="s">
        <v>602</v>
      </c>
      <c r="D3" s="52"/>
      <c r="E3" s="52"/>
      <c r="F3" s="53">
        <v>0</v>
      </c>
      <c r="G3" s="53">
        <v>0</v>
      </c>
      <c r="H3" s="53"/>
      <c r="I3" s="70">
        <v>0</v>
      </c>
      <c r="J3" s="50"/>
      <c r="K3" s="107"/>
      <c r="N3" t="s">
        <v>674</v>
      </c>
      <c r="O3" s="2">
        <v>10</v>
      </c>
      <c r="P3" s="2" t="s">
        <v>670</v>
      </c>
      <c r="Q3" s="2">
        <v>0</v>
      </c>
    </row>
    <row r="4" spans="1:17" x14ac:dyDescent="0.2">
      <c r="A4" s="52" t="s">
        <v>603</v>
      </c>
      <c r="B4" s="52" t="s">
        <v>604</v>
      </c>
      <c r="C4" s="52" t="s">
        <v>605</v>
      </c>
      <c r="D4" s="52"/>
      <c r="E4" s="52"/>
      <c r="F4" s="53">
        <v>0</v>
      </c>
      <c r="G4" s="53">
        <v>0</v>
      </c>
      <c r="H4" s="53"/>
      <c r="I4" s="70">
        <v>0</v>
      </c>
      <c r="J4" s="50"/>
      <c r="K4" s="107"/>
      <c r="N4" s="72" t="s">
        <v>700</v>
      </c>
      <c r="O4" s="2">
        <v>11</v>
      </c>
      <c r="P4" s="2" t="s">
        <v>671</v>
      </c>
      <c r="Q4" s="2">
        <v>0</v>
      </c>
    </row>
    <row r="5" spans="1:17" x14ac:dyDescent="0.2">
      <c r="A5" s="52" t="s">
        <v>606</v>
      </c>
      <c r="B5" s="52" t="s">
        <v>607</v>
      </c>
      <c r="C5" s="52" t="s">
        <v>608</v>
      </c>
      <c r="D5" s="52"/>
      <c r="E5" s="52"/>
      <c r="F5" s="53">
        <v>0</v>
      </c>
      <c r="G5" s="53">
        <v>0</v>
      </c>
      <c r="H5" s="53"/>
      <c r="I5" s="70">
        <v>0</v>
      </c>
      <c r="J5" s="50"/>
      <c r="K5" s="107"/>
      <c r="N5" t="s">
        <v>675</v>
      </c>
      <c r="O5" s="2">
        <v>13</v>
      </c>
      <c r="P5" s="2" t="s">
        <v>672</v>
      </c>
      <c r="Q5" s="2">
        <v>0</v>
      </c>
    </row>
    <row r="6" spans="1:17" x14ac:dyDescent="0.2">
      <c r="A6" s="52" t="s">
        <v>609</v>
      </c>
      <c r="B6" s="52" t="s">
        <v>610</v>
      </c>
      <c r="C6" s="52" t="s">
        <v>610</v>
      </c>
      <c r="D6" s="52"/>
      <c r="E6" s="52"/>
      <c r="F6" s="53">
        <v>0</v>
      </c>
      <c r="G6" s="53">
        <v>0</v>
      </c>
      <c r="H6" s="53"/>
      <c r="I6" s="70">
        <v>0</v>
      </c>
      <c r="J6" s="50"/>
      <c r="K6" s="107"/>
      <c r="N6" t="s">
        <v>676</v>
      </c>
      <c r="O6" s="2">
        <v>126</v>
      </c>
      <c r="P6" s="71" t="s">
        <v>697</v>
      </c>
      <c r="Q6" s="2">
        <v>1</v>
      </c>
    </row>
    <row r="7" spans="1:17" x14ac:dyDescent="0.2">
      <c r="A7" s="52" t="s">
        <v>611</v>
      </c>
      <c r="B7" s="52" t="s">
        <v>612</v>
      </c>
      <c r="C7" s="52" t="s">
        <v>612</v>
      </c>
      <c r="D7" s="52"/>
      <c r="E7" s="52"/>
      <c r="F7" s="53">
        <v>0</v>
      </c>
      <c r="G7" s="53">
        <v>0</v>
      </c>
      <c r="H7" s="53"/>
      <c r="I7" s="70">
        <v>0</v>
      </c>
      <c r="J7" s="50"/>
      <c r="K7" s="107"/>
      <c r="N7" t="s">
        <v>699</v>
      </c>
      <c r="O7" s="2">
        <v>126</v>
      </c>
      <c r="P7" s="2" t="s">
        <v>695</v>
      </c>
      <c r="Q7" s="2">
        <v>1</v>
      </c>
    </row>
    <row r="8" spans="1:17" x14ac:dyDescent="0.2">
      <c r="A8" s="52" t="s">
        <v>613</v>
      </c>
      <c r="B8" s="52" t="s">
        <v>614</v>
      </c>
      <c r="C8" s="52" t="s">
        <v>614</v>
      </c>
      <c r="D8" s="52"/>
      <c r="E8" s="52"/>
      <c r="F8" s="53">
        <v>0</v>
      </c>
      <c r="G8" s="53">
        <v>0</v>
      </c>
      <c r="H8" s="53"/>
      <c r="I8" s="70">
        <v>0</v>
      </c>
      <c r="J8" s="50"/>
      <c r="K8" s="107"/>
    </row>
    <row r="9" spans="1:17" ht="12.75" customHeight="1" x14ac:dyDescent="0.2">
      <c r="A9" s="50" t="s">
        <v>678</v>
      </c>
      <c r="B9" s="50">
        <v>61574</v>
      </c>
      <c r="C9" s="50">
        <v>61574</v>
      </c>
      <c r="D9" s="50" t="s">
        <v>615</v>
      </c>
      <c r="E9" s="50"/>
      <c r="F9" s="51">
        <v>-0.5</v>
      </c>
      <c r="G9" s="51">
        <v>0.5</v>
      </c>
      <c r="H9" s="51" t="s">
        <v>198</v>
      </c>
      <c r="I9" s="50">
        <v>1</v>
      </c>
      <c r="J9" s="50"/>
      <c r="K9" s="108" t="s">
        <v>658</v>
      </c>
    </row>
    <row r="10" spans="1:17" x14ac:dyDescent="0.2">
      <c r="A10" s="50" t="s">
        <v>727</v>
      </c>
      <c r="B10" s="50"/>
      <c r="C10" s="50"/>
      <c r="D10" s="50"/>
      <c r="E10" s="50" t="s">
        <v>480</v>
      </c>
      <c r="F10" s="51">
        <v>0</v>
      </c>
      <c r="G10" s="51">
        <v>0</v>
      </c>
      <c r="H10" s="50" t="s">
        <v>198</v>
      </c>
      <c r="I10" s="50">
        <v>1</v>
      </c>
      <c r="J10" s="50"/>
      <c r="K10" s="109"/>
    </row>
    <row r="11" spans="1:17" x14ac:dyDescent="0.2">
      <c r="A11" s="50" t="s">
        <v>677</v>
      </c>
      <c r="B11" s="50"/>
      <c r="C11" s="50"/>
      <c r="D11" s="50"/>
      <c r="E11" s="50" t="s">
        <v>679</v>
      </c>
      <c r="F11" s="51">
        <v>0</v>
      </c>
      <c r="G11" s="51">
        <v>0</v>
      </c>
      <c r="H11" s="50" t="s">
        <v>198</v>
      </c>
      <c r="I11" s="50">
        <v>1</v>
      </c>
      <c r="J11" s="50"/>
      <c r="K11" s="109"/>
    </row>
    <row r="12" spans="1:17" ht="12.75" customHeight="1" x14ac:dyDescent="0.2">
      <c r="A12" s="50" t="s">
        <v>680</v>
      </c>
      <c r="B12" s="50"/>
      <c r="C12" s="50"/>
      <c r="D12" s="50"/>
      <c r="E12" s="50" t="s">
        <v>687</v>
      </c>
      <c r="F12" s="51">
        <v>0</v>
      </c>
      <c r="G12" s="51">
        <v>0</v>
      </c>
      <c r="H12" s="50" t="s">
        <v>664</v>
      </c>
      <c r="I12" s="50">
        <v>1</v>
      </c>
      <c r="J12" s="50"/>
      <c r="K12" s="109"/>
    </row>
    <row r="13" spans="1:17" x14ac:dyDescent="0.2">
      <c r="A13" s="50" t="s">
        <v>690</v>
      </c>
      <c r="B13" s="50"/>
      <c r="C13" s="50"/>
      <c r="D13" s="50"/>
      <c r="E13" s="50" t="s">
        <v>693</v>
      </c>
      <c r="F13" s="51">
        <v>0</v>
      </c>
      <c r="G13" s="51">
        <v>0</v>
      </c>
      <c r="H13" s="50" t="s">
        <v>198</v>
      </c>
      <c r="I13" s="50">
        <v>1</v>
      </c>
      <c r="J13" s="50"/>
      <c r="K13" s="109"/>
    </row>
    <row r="14" spans="1:17" x14ac:dyDescent="0.2">
      <c r="A14" s="50" t="s">
        <v>691</v>
      </c>
      <c r="B14" s="50"/>
      <c r="C14" s="50"/>
      <c r="D14" s="50"/>
      <c r="E14" s="50" t="s">
        <v>694</v>
      </c>
      <c r="F14" s="51">
        <v>0</v>
      </c>
      <c r="G14" s="51">
        <v>0</v>
      </c>
      <c r="H14" s="50" t="s">
        <v>198</v>
      </c>
      <c r="I14" s="50">
        <v>1</v>
      </c>
      <c r="J14" s="50"/>
      <c r="K14" s="109"/>
    </row>
    <row r="15" spans="1:17" x14ac:dyDescent="0.2">
      <c r="A15" s="50" t="s">
        <v>627</v>
      </c>
      <c r="B15" s="50"/>
      <c r="C15" s="50"/>
      <c r="D15" s="50"/>
      <c r="E15" s="50" t="s">
        <v>197</v>
      </c>
      <c r="F15" s="51">
        <v>0</v>
      </c>
      <c r="G15" s="51">
        <v>0</v>
      </c>
      <c r="H15" s="51" t="s">
        <v>198</v>
      </c>
      <c r="I15" s="50">
        <v>2</v>
      </c>
      <c r="J15" s="50"/>
      <c r="K15" s="109"/>
    </row>
    <row r="16" spans="1:17" x14ac:dyDescent="0.2">
      <c r="A16" s="50" t="s">
        <v>628</v>
      </c>
      <c r="B16" s="50"/>
      <c r="C16" s="50"/>
      <c r="D16" s="50"/>
      <c r="E16" s="50" t="s">
        <v>209</v>
      </c>
      <c r="F16" s="51">
        <v>0</v>
      </c>
      <c r="G16" s="51">
        <v>0</v>
      </c>
      <c r="H16" s="51" t="s">
        <v>198</v>
      </c>
      <c r="I16" s="50">
        <v>2</v>
      </c>
      <c r="J16" s="50"/>
      <c r="K16" s="109"/>
    </row>
    <row r="17" spans="1:11" x14ac:dyDescent="0.2">
      <c r="A17" s="50" t="s">
        <v>631</v>
      </c>
      <c r="B17" s="50"/>
      <c r="C17" s="50"/>
      <c r="D17" s="50"/>
      <c r="E17" s="50" t="s">
        <v>502</v>
      </c>
      <c r="F17" s="51">
        <v>0</v>
      </c>
      <c r="G17" s="51">
        <v>0</v>
      </c>
      <c r="H17" s="51" t="s">
        <v>198</v>
      </c>
      <c r="I17" s="50">
        <v>2</v>
      </c>
      <c r="J17" s="50"/>
      <c r="K17" s="109"/>
    </row>
    <row r="18" spans="1:11" x14ac:dyDescent="0.2">
      <c r="A18" s="50" t="s">
        <v>632</v>
      </c>
      <c r="B18" s="50"/>
      <c r="C18" s="50"/>
      <c r="D18" s="50"/>
      <c r="E18" s="50" t="s">
        <v>503</v>
      </c>
      <c r="F18" s="51">
        <v>0</v>
      </c>
      <c r="G18" s="51">
        <v>0</v>
      </c>
      <c r="H18" s="51" t="s">
        <v>198</v>
      </c>
      <c r="I18" s="50">
        <v>2</v>
      </c>
      <c r="J18" s="50"/>
      <c r="K18" s="109"/>
    </row>
    <row r="19" spans="1:11" x14ac:dyDescent="0.2">
      <c r="A19" s="50" t="s">
        <v>633</v>
      </c>
      <c r="B19" s="50"/>
      <c r="C19" s="50"/>
      <c r="D19" s="50"/>
      <c r="E19" s="50" t="s">
        <v>485</v>
      </c>
      <c r="F19" s="51">
        <v>0</v>
      </c>
      <c r="G19" s="51">
        <v>0</v>
      </c>
      <c r="H19" s="51" t="s">
        <v>198</v>
      </c>
      <c r="I19" s="50">
        <v>2</v>
      </c>
      <c r="J19" s="50"/>
      <c r="K19" s="109"/>
    </row>
    <row r="20" spans="1:11" x14ac:dyDescent="0.2">
      <c r="A20" s="50" t="s">
        <v>634</v>
      </c>
      <c r="B20" s="50"/>
      <c r="C20" s="50"/>
      <c r="D20" s="50"/>
      <c r="E20" s="50" t="s">
        <v>486</v>
      </c>
      <c r="F20" s="51">
        <v>0</v>
      </c>
      <c r="G20" s="51">
        <v>0</v>
      </c>
      <c r="H20" s="51" t="s">
        <v>198</v>
      </c>
      <c r="I20" s="50">
        <v>2</v>
      </c>
      <c r="J20" s="50"/>
      <c r="K20" s="109"/>
    </row>
    <row r="21" spans="1:11" x14ac:dyDescent="0.2">
      <c r="A21" s="50" t="s">
        <v>635</v>
      </c>
      <c r="B21" s="50"/>
      <c r="C21" s="50"/>
      <c r="D21" s="50"/>
      <c r="E21" s="50" t="s">
        <v>487</v>
      </c>
      <c r="F21" s="51">
        <v>0</v>
      </c>
      <c r="G21" s="51">
        <v>0</v>
      </c>
      <c r="H21" s="51" t="s">
        <v>198</v>
      </c>
      <c r="I21" s="50">
        <v>2</v>
      </c>
      <c r="J21" s="50"/>
      <c r="K21" s="109"/>
    </row>
    <row r="22" spans="1:11" x14ac:dyDescent="0.2">
      <c r="A22" s="50" t="s">
        <v>616</v>
      </c>
      <c r="B22" s="50"/>
      <c r="C22" s="50"/>
      <c r="D22" s="50"/>
      <c r="E22" s="50" t="s">
        <v>493</v>
      </c>
      <c r="F22" s="51">
        <v>0</v>
      </c>
      <c r="G22" s="51">
        <v>0</v>
      </c>
      <c r="H22" s="51" t="s">
        <v>198</v>
      </c>
      <c r="I22" s="50">
        <v>2</v>
      </c>
      <c r="J22" s="50"/>
      <c r="K22" s="109"/>
    </row>
    <row r="23" spans="1:11" x14ac:dyDescent="0.2">
      <c r="A23" s="50" t="s">
        <v>617</v>
      </c>
      <c r="B23" s="50"/>
      <c r="C23" s="50"/>
      <c r="D23" s="50"/>
      <c r="E23" s="50" t="s">
        <v>494</v>
      </c>
      <c r="F23" s="51">
        <v>0</v>
      </c>
      <c r="G23" s="51">
        <v>0</v>
      </c>
      <c r="H23" s="51" t="s">
        <v>198</v>
      </c>
      <c r="I23" s="50">
        <v>2</v>
      </c>
      <c r="J23" s="50"/>
      <c r="K23" s="109"/>
    </row>
    <row r="24" spans="1:11" x14ac:dyDescent="0.2">
      <c r="A24" s="50" t="s">
        <v>618</v>
      </c>
      <c r="B24" s="50"/>
      <c r="C24" s="50"/>
      <c r="D24" s="50"/>
      <c r="E24" s="50" t="s">
        <v>495</v>
      </c>
      <c r="F24" s="51">
        <v>0</v>
      </c>
      <c r="G24" s="51">
        <v>0</v>
      </c>
      <c r="H24" s="51" t="s">
        <v>198</v>
      </c>
      <c r="I24" s="50">
        <v>2</v>
      </c>
      <c r="J24" s="50"/>
      <c r="K24" s="109"/>
    </row>
    <row r="25" spans="1:11" x14ac:dyDescent="0.2">
      <c r="A25" s="50" t="s">
        <v>619</v>
      </c>
      <c r="B25" s="50"/>
      <c r="C25" s="50"/>
      <c r="D25" s="50"/>
      <c r="E25" s="50" t="s">
        <v>456</v>
      </c>
      <c r="F25" s="51">
        <v>0</v>
      </c>
      <c r="G25" s="51">
        <v>0</v>
      </c>
      <c r="H25" s="51" t="s">
        <v>198</v>
      </c>
      <c r="I25" s="50">
        <v>2</v>
      </c>
      <c r="J25" s="50"/>
      <c r="K25" s="109"/>
    </row>
    <row r="26" spans="1:11" x14ac:dyDescent="0.2">
      <c r="A26" s="50" t="s">
        <v>620</v>
      </c>
      <c r="B26" s="50"/>
      <c r="C26" s="50"/>
      <c r="D26" s="50"/>
      <c r="E26" s="50" t="s">
        <v>457</v>
      </c>
      <c r="F26" s="51">
        <v>0</v>
      </c>
      <c r="G26" s="51">
        <v>0</v>
      </c>
      <c r="H26" s="51" t="s">
        <v>198</v>
      </c>
      <c r="I26" s="50">
        <v>2</v>
      </c>
      <c r="J26" s="50"/>
      <c r="K26" s="109"/>
    </row>
    <row r="27" spans="1:11" x14ac:dyDescent="0.2">
      <c r="A27" s="50" t="s">
        <v>621</v>
      </c>
      <c r="B27" s="50"/>
      <c r="C27" s="50"/>
      <c r="D27" s="50"/>
      <c r="E27" s="50" t="s">
        <v>458</v>
      </c>
      <c r="F27" s="51">
        <v>0</v>
      </c>
      <c r="G27" s="51">
        <v>0</v>
      </c>
      <c r="H27" s="51" t="s">
        <v>198</v>
      </c>
      <c r="I27" s="50">
        <v>2</v>
      </c>
      <c r="J27" s="50"/>
      <c r="K27" s="109"/>
    </row>
    <row r="28" spans="1:11" x14ac:dyDescent="0.2">
      <c r="A28" s="50" t="s">
        <v>622</v>
      </c>
      <c r="B28" s="50"/>
      <c r="C28" s="50"/>
      <c r="D28" s="50"/>
      <c r="E28" s="50" t="s">
        <v>459</v>
      </c>
      <c r="F28" s="51">
        <v>0</v>
      </c>
      <c r="G28" s="51">
        <v>0</v>
      </c>
      <c r="H28" s="51" t="s">
        <v>198</v>
      </c>
      <c r="I28" s="50">
        <v>2</v>
      </c>
      <c r="J28" s="50"/>
      <c r="K28" s="109"/>
    </row>
    <row r="29" spans="1:11" x14ac:dyDescent="0.2">
      <c r="A29" s="50" t="s">
        <v>623</v>
      </c>
      <c r="B29" s="50"/>
      <c r="C29" s="50"/>
      <c r="D29" s="50"/>
      <c r="E29" s="50" t="s">
        <v>202</v>
      </c>
      <c r="F29" s="51">
        <v>0</v>
      </c>
      <c r="G29" s="51">
        <v>0</v>
      </c>
      <c r="H29" s="51" t="s">
        <v>198</v>
      </c>
      <c r="I29" s="50">
        <v>2</v>
      </c>
      <c r="J29" s="50"/>
      <c r="K29" s="109"/>
    </row>
    <row r="30" spans="1:11" x14ac:dyDescent="0.2">
      <c r="A30" s="50" t="s">
        <v>624</v>
      </c>
      <c r="B30" s="50"/>
      <c r="C30" s="50"/>
      <c r="D30" s="50"/>
      <c r="E30" s="50" t="s">
        <v>203</v>
      </c>
      <c r="F30" s="51">
        <v>0</v>
      </c>
      <c r="G30" s="51">
        <v>0</v>
      </c>
      <c r="H30" s="51" t="s">
        <v>198</v>
      </c>
      <c r="I30" s="50">
        <v>2</v>
      </c>
      <c r="J30" s="50"/>
      <c r="K30" s="109"/>
    </row>
    <row r="31" spans="1:11" x14ac:dyDescent="0.2">
      <c r="A31" s="50" t="s">
        <v>625</v>
      </c>
      <c r="B31" s="50"/>
      <c r="C31" s="50"/>
      <c r="D31" s="50"/>
      <c r="E31" s="50" t="s">
        <v>468</v>
      </c>
      <c r="F31" s="51">
        <v>0</v>
      </c>
      <c r="G31" s="51">
        <v>0</v>
      </c>
      <c r="H31" s="51" t="s">
        <v>198</v>
      </c>
      <c r="I31" s="50">
        <v>2</v>
      </c>
      <c r="J31" s="50"/>
      <c r="K31" s="109"/>
    </row>
    <row r="32" spans="1:11" ht="15" customHeight="1" x14ac:dyDescent="0.2">
      <c r="A32" s="50" t="s">
        <v>626</v>
      </c>
      <c r="B32" s="50"/>
      <c r="C32" s="50"/>
      <c r="D32" s="50"/>
      <c r="E32" s="50" t="s">
        <v>469</v>
      </c>
      <c r="F32" s="51">
        <v>0</v>
      </c>
      <c r="G32" s="51">
        <v>0</v>
      </c>
      <c r="H32" s="51" t="s">
        <v>198</v>
      </c>
      <c r="I32" s="50">
        <v>2</v>
      </c>
      <c r="J32" s="50"/>
      <c r="K32" s="109"/>
    </row>
    <row r="33" spans="1:11" x14ac:dyDescent="0.2">
      <c r="A33" s="50" t="s">
        <v>629</v>
      </c>
      <c r="B33" s="50"/>
      <c r="C33" s="50"/>
      <c r="D33" s="50"/>
      <c r="E33" s="50" t="s">
        <v>630</v>
      </c>
      <c r="F33" s="51">
        <v>0</v>
      </c>
      <c r="G33" s="51">
        <v>0</v>
      </c>
      <c r="H33" s="51" t="s">
        <v>198</v>
      </c>
      <c r="I33" s="50">
        <v>2</v>
      </c>
      <c r="J33" s="50"/>
      <c r="K33" s="109"/>
    </row>
    <row r="34" spans="1:11" x14ac:dyDescent="0.2">
      <c r="A34" s="50" t="s">
        <v>656</v>
      </c>
      <c r="B34" s="50"/>
      <c r="C34" s="50"/>
      <c r="D34" s="50"/>
      <c r="E34" s="50" t="s">
        <v>467</v>
      </c>
      <c r="F34" s="51">
        <v>0</v>
      </c>
      <c r="G34" s="51">
        <v>0</v>
      </c>
      <c r="H34" s="51" t="s">
        <v>198</v>
      </c>
      <c r="I34" s="50">
        <v>2</v>
      </c>
      <c r="J34" s="50"/>
      <c r="K34" s="109"/>
    </row>
    <row r="35" spans="1:11" x14ac:dyDescent="0.2">
      <c r="A35" s="50" t="s">
        <v>667</v>
      </c>
      <c r="B35" s="50"/>
      <c r="C35" s="50"/>
      <c r="D35" s="50"/>
      <c r="E35" s="50" t="s">
        <v>668</v>
      </c>
      <c r="F35" s="51">
        <v>0</v>
      </c>
      <c r="G35" s="51">
        <v>0</v>
      </c>
      <c r="H35" s="51" t="s">
        <v>198</v>
      </c>
      <c r="I35" s="50">
        <v>2</v>
      </c>
      <c r="J35" s="50"/>
      <c r="K35" s="109"/>
    </row>
    <row r="36" spans="1:11" x14ac:dyDescent="0.2">
      <c r="A36" s="50" t="s">
        <v>659</v>
      </c>
      <c r="B36" s="50"/>
      <c r="C36" s="50"/>
      <c r="D36" s="50"/>
      <c r="E36" s="50" t="s">
        <v>660</v>
      </c>
      <c r="F36" s="51">
        <v>0</v>
      </c>
      <c r="G36" s="51">
        <v>0</v>
      </c>
      <c r="H36" s="51" t="s">
        <v>198</v>
      </c>
      <c r="I36" s="50">
        <v>2</v>
      </c>
      <c r="J36" s="50"/>
      <c r="K36" s="109"/>
    </row>
    <row r="37" spans="1:11" x14ac:dyDescent="0.2">
      <c r="A37" s="50" t="s">
        <v>662</v>
      </c>
      <c r="B37" s="50"/>
      <c r="C37" s="50"/>
      <c r="D37" s="50"/>
      <c r="E37" s="50" t="s">
        <v>663</v>
      </c>
      <c r="F37" s="51">
        <v>0</v>
      </c>
      <c r="G37" s="51">
        <v>0</v>
      </c>
      <c r="H37" s="50" t="s">
        <v>664</v>
      </c>
      <c r="I37" s="50">
        <v>2</v>
      </c>
      <c r="J37" s="50"/>
      <c r="K37" s="109"/>
    </row>
    <row r="38" spans="1:11" x14ac:dyDescent="0.2">
      <c r="A38" s="50" t="s">
        <v>682</v>
      </c>
      <c r="B38" s="50"/>
      <c r="C38" s="50"/>
      <c r="D38" s="50"/>
      <c r="E38" s="50" t="s">
        <v>683</v>
      </c>
      <c r="F38" s="51">
        <v>0</v>
      </c>
      <c r="G38" s="51">
        <v>0</v>
      </c>
      <c r="H38" s="50" t="s">
        <v>198</v>
      </c>
      <c r="I38" s="50">
        <v>2</v>
      </c>
      <c r="J38" s="50"/>
      <c r="K38" s="109"/>
    </row>
    <row r="39" spans="1:11" x14ac:dyDescent="0.2">
      <c r="A39" s="50" t="s">
        <v>685</v>
      </c>
      <c r="B39" s="50"/>
      <c r="C39" s="50"/>
      <c r="D39" s="50"/>
      <c r="E39" s="50" t="s">
        <v>684</v>
      </c>
      <c r="F39" s="51">
        <v>0</v>
      </c>
      <c r="G39" s="51">
        <v>0</v>
      </c>
      <c r="H39" s="50" t="s">
        <v>198</v>
      </c>
      <c r="I39" s="50">
        <v>2</v>
      </c>
      <c r="J39" s="50"/>
      <c r="K39" s="109"/>
    </row>
    <row r="40" spans="1:11" x14ac:dyDescent="0.2">
      <c r="A40" s="50" t="s">
        <v>686</v>
      </c>
      <c r="B40" s="50"/>
      <c r="C40" s="50"/>
      <c r="D40" s="50"/>
      <c r="E40" s="50" t="s">
        <v>484</v>
      </c>
      <c r="F40" s="51">
        <v>0</v>
      </c>
      <c r="G40" s="51">
        <v>0</v>
      </c>
      <c r="H40" s="50" t="s">
        <v>198</v>
      </c>
      <c r="I40" s="50">
        <v>2</v>
      </c>
      <c r="J40" s="50"/>
      <c r="K40" s="109"/>
    </row>
    <row r="41" spans="1:11" x14ac:dyDescent="0.2">
      <c r="A41" s="50" t="s">
        <v>688</v>
      </c>
      <c r="B41" s="50"/>
      <c r="C41" s="50"/>
      <c r="D41" s="50"/>
      <c r="E41" s="50" t="s">
        <v>478</v>
      </c>
      <c r="F41" s="51">
        <v>0</v>
      </c>
      <c r="G41" s="51">
        <v>0</v>
      </c>
      <c r="H41" s="50" t="s">
        <v>198</v>
      </c>
      <c r="I41" s="50">
        <v>2</v>
      </c>
      <c r="J41" s="50"/>
      <c r="K41" s="109"/>
    </row>
    <row r="42" spans="1:11" x14ac:dyDescent="0.2">
      <c r="A42" s="50" t="s">
        <v>689</v>
      </c>
      <c r="B42" s="50"/>
      <c r="C42" s="50"/>
      <c r="D42" s="50"/>
      <c r="E42" s="50" t="s">
        <v>479</v>
      </c>
      <c r="F42" s="51">
        <v>0</v>
      </c>
      <c r="G42" s="51">
        <v>0</v>
      </c>
      <c r="H42" s="50" t="s">
        <v>198</v>
      </c>
      <c r="I42" s="50">
        <v>2</v>
      </c>
      <c r="J42" s="50"/>
      <c r="K42" s="109"/>
    </row>
    <row r="43" spans="1:11" x14ac:dyDescent="0.2">
      <c r="A43" s="50" t="s">
        <v>719</v>
      </c>
      <c r="B43" s="50"/>
      <c r="C43" s="50"/>
      <c r="D43" s="50"/>
      <c r="E43" s="50" t="s">
        <v>713</v>
      </c>
      <c r="F43" s="51">
        <v>0</v>
      </c>
      <c r="G43" s="51">
        <v>0</v>
      </c>
      <c r="H43" s="50" t="s">
        <v>712</v>
      </c>
      <c r="I43" s="50">
        <v>2</v>
      </c>
      <c r="J43" s="50"/>
      <c r="K43" s="109"/>
    </row>
    <row r="44" spans="1:11" x14ac:dyDescent="0.2">
      <c r="A44" s="50" t="s">
        <v>718</v>
      </c>
      <c r="B44" s="50"/>
      <c r="C44" s="50"/>
      <c r="D44" s="50"/>
      <c r="E44" s="50" t="s">
        <v>723</v>
      </c>
      <c r="F44" s="51">
        <v>0</v>
      </c>
      <c r="G44" s="51">
        <v>0</v>
      </c>
      <c r="H44" s="50" t="s">
        <v>714</v>
      </c>
      <c r="I44" s="50">
        <v>2</v>
      </c>
      <c r="J44" s="50"/>
      <c r="K44" s="109"/>
    </row>
    <row r="45" spans="1:11" x14ac:dyDescent="0.2">
      <c r="A45" s="50" t="s">
        <v>720</v>
      </c>
      <c r="B45" s="50"/>
      <c r="C45" s="50"/>
      <c r="D45" s="50"/>
      <c r="E45" s="50" t="s">
        <v>724</v>
      </c>
      <c r="F45" s="51">
        <v>0</v>
      </c>
      <c r="G45" s="51">
        <v>0</v>
      </c>
      <c r="H45" s="50" t="s">
        <v>715</v>
      </c>
      <c r="I45" s="50">
        <v>2</v>
      </c>
      <c r="J45" s="50"/>
      <c r="K45" s="109"/>
    </row>
    <row r="46" spans="1:11" x14ac:dyDescent="0.2">
      <c r="A46" s="50" t="s">
        <v>721</v>
      </c>
      <c r="B46" s="50"/>
      <c r="C46" s="50"/>
      <c r="D46" s="50"/>
      <c r="E46" s="50" t="s">
        <v>725</v>
      </c>
      <c r="F46" s="51">
        <v>0</v>
      </c>
      <c r="G46" s="51">
        <v>0</v>
      </c>
      <c r="H46" s="50" t="s">
        <v>716</v>
      </c>
      <c r="I46" s="50">
        <v>2</v>
      </c>
      <c r="J46" s="50"/>
      <c r="K46" s="109"/>
    </row>
    <row r="47" spans="1:11" x14ac:dyDescent="0.2">
      <c r="A47" s="50" t="s">
        <v>722</v>
      </c>
      <c r="B47" s="50"/>
      <c r="C47" s="50"/>
      <c r="D47" s="50"/>
      <c r="E47" s="50" t="s">
        <v>726</v>
      </c>
      <c r="F47" s="51">
        <v>0</v>
      </c>
      <c r="G47" s="51">
        <v>0</v>
      </c>
      <c r="H47" s="50" t="s">
        <v>717</v>
      </c>
      <c r="I47" s="50">
        <v>2</v>
      </c>
      <c r="J47" s="50"/>
      <c r="K47" s="109"/>
    </row>
    <row r="48" spans="1:11" x14ac:dyDescent="0.2">
      <c r="A48" s="76" t="s">
        <v>737</v>
      </c>
      <c r="B48" s="76"/>
      <c r="C48" s="76"/>
      <c r="D48" s="76"/>
      <c r="E48" s="76" t="s">
        <v>731</v>
      </c>
      <c r="F48" s="77">
        <v>0</v>
      </c>
      <c r="G48" s="77">
        <v>0</v>
      </c>
      <c r="H48" s="76" t="s">
        <v>483</v>
      </c>
      <c r="I48" s="76">
        <v>2</v>
      </c>
      <c r="J48" s="50"/>
      <c r="K48" s="110"/>
    </row>
    <row r="49" spans="1:11" x14ac:dyDescent="0.2">
      <c r="A49" s="76" t="s">
        <v>738</v>
      </c>
      <c r="B49" s="76"/>
      <c r="C49" s="76"/>
      <c r="D49" s="76"/>
      <c r="E49" s="76" t="s">
        <v>732</v>
      </c>
      <c r="F49" s="77">
        <v>0</v>
      </c>
      <c r="G49" s="77">
        <v>0</v>
      </c>
      <c r="H49" s="76" t="s">
        <v>483</v>
      </c>
      <c r="I49" s="76">
        <v>2</v>
      </c>
      <c r="J49" s="50"/>
      <c r="K49" s="75"/>
    </row>
    <row r="50" spans="1:11" x14ac:dyDescent="0.2">
      <c r="A50" s="76" t="s">
        <v>739</v>
      </c>
      <c r="B50" s="76"/>
      <c r="C50" s="76"/>
      <c r="D50" s="76"/>
      <c r="E50" s="76" t="s">
        <v>733</v>
      </c>
      <c r="F50" s="77">
        <v>0</v>
      </c>
      <c r="G50" s="77">
        <v>0</v>
      </c>
      <c r="H50" s="76" t="s">
        <v>483</v>
      </c>
      <c r="I50" s="76">
        <v>2</v>
      </c>
    </row>
    <row r="51" spans="1:11" x14ac:dyDescent="0.2">
      <c r="A51" s="76" t="s">
        <v>740</v>
      </c>
      <c r="B51" s="76"/>
      <c r="C51" s="76"/>
      <c r="D51" s="76"/>
      <c r="E51" s="76" t="s">
        <v>734</v>
      </c>
      <c r="F51" s="77">
        <v>0</v>
      </c>
      <c r="G51" s="77">
        <v>0</v>
      </c>
      <c r="H51" s="76" t="s">
        <v>483</v>
      </c>
      <c r="I51" s="76">
        <v>2</v>
      </c>
    </row>
    <row r="52" spans="1:11" x14ac:dyDescent="0.2">
      <c r="A52" s="76" t="s">
        <v>742</v>
      </c>
      <c r="B52" s="76"/>
      <c r="C52" s="76"/>
      <c r="D52" s="76"/>
      <c r="E52" s="76" t="s">
        <v>735</v>
      </c>
      <c r="F52" s="77">
        <v>0</v>
      </c>
      <c r="G52" s="77">
        <v>0</v>
      </c>
      <c r="H52" s="76" t="s">
        <v>483</v>
      </c>
      <c r="I52" s="76">
        <v>2</v>
      </c>
    </row>
    <row r="53" spans="1:11" x14ac:dyDescent="0.2">
      <c r="A53" s="76" t="s">
        <v>741</v>
      </c>
      <c r="B53" s="76"/>
      <c r="C53" s="76"/>
      <c r="D53" s="76"/>
      <c r="E53" s="76" t="s">
        <v>736</v>
      </c>
      <c r="F53" s="77">
        <v>0</v>
      </c>
      <c r="G53" s="77">
        <v>0</v>
      </c>
      <c r="H53" s="76" t="s">
        <v>483</v>
      </c>
      <c r="I53" s="76">
        <v>2</v>
      </c>
    </row>
    <row r="54" spans="1:11" x14ac:dyDescent="0.2">
      <c r="A54" s="76" t="s">
        <v>743</v>
      </c>
      <c r="B54" s="76"/>
      <c r="C54" s="76"/>
      <c r="D54" s="76"/>
      <c r="E54" s="76" t="s">
        <v>744</v>
      </c>
      <c r="F54" s="76">
        <v>0</v>
      </c>
      <c r="G54" s="76">
        <v>0</v>
      </c>
      <c r="H54" s="76" t="s">
        <v>483</v>
      </c>
      <c r="I54" s="76">
        <v>2</v>
      </c>
    </row>
    <row r="55" spans="1:11" x14ac:dyDescent="0.2">
      <c r="A55" s="76" t="s">
        <v>750</v>
      </c>
      <c r="B55" s="76"/>
      <c r="C55" s="76"/>
      <c r="D55" s="76"/>
      <c r="E55" s="76" t="s">
        <v>751</v>
      </c>
      <c r="F55" s="76">
        <v>0</v>
      </c>
      <c r="G55" s="76">
        <v>0</v>
      </c>
      <c r="H55" s="76" t="s">
        <v>483</v>
      </c>
      <c r="I55" s="76">
        <v>2</v>
      </c>
    </row>
  </sheetData>
  <mergeCells count="2">
    <mergeCell ref="K2:K8"/>
    <mergeCell ref="K9:K48"/>
  </mergeCells>
  <phoneticPr fontId="17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E37F-1AA9-4509-B3F4-563CF4099804}">
  <sheetPr codeName="Sheet7"/>
  <dimension ref="A1:AJ152"/>
  <sheetViews>
    <sheetView topLeftCell="D34" zoomScale="89" zoomScaleNormal="89" workbookViewId="0">
      <selection activeCell="I22" sqref="I22"/>
    </sheetView>
  </sheetViews>
  <sheetFormatPr defaultColWidth="10.7109375" defaultRowHeight="12.75" x14ac:dyDescent="0.2"/>
  <cols>
    <col min="1" max="1" width="48" bestFit="1" customWidth="1"/>
    <col min="2" max="2" width="14" style="2" customWidth="1"/>
    <col min="3" max="3" width="85" customWidth="1"/>
    <col min="4" max="4" width="77.140625" customWidth="1"/>
    <col min="7" max="7" width="21" bestFit="1" customWidth="1"/>
    <col min="8" max="8" width="10.7109375" bestFit="1" customWidth="1"/>
    <col min="9" max="9" width="85.7109375" customWidth="1"/>
    <col min="10" max="27" width="3" bestFit="1" customWidth="1"/>
    <col min="28" max="32" width="3.28515625" bestFit="1" customWidth="1"/>
    <col min="33" max="36" width="3" bestFit="1" customWidth="1"/>
  </cols>
  <sheetData>
    <row r="1" spans="1:9" ht="21" x14ac:dyDescent="0.2">
      <c r="A1" s="54" t="s">
        <v>391</v>
      </c>
      <c r="B1" s="54" t="s">
        <v>1</v>
      </c>
      <c r="C1" s="54" t="s">
        <v>392</v>
      </c>
      <c r="D1" s="54" t="s">
        <v>393</v>
      </c>
      <c r="G1" s="31" t="s">
        <v>395</v>
      </c>
      <c r="H1" s="32" t="s">
        <v>396</v>
      </c>
      <c r="I1" s="31" t="s">
        <v>3</v>
      </c>
    </row>
    <row r="2" spans="1:9" ht="18.75" x14ac:dyDescent="0.2">
      <c r="A2" s="55" t="s">
        <v>336</v>
      </c>
      <c r="B2" s="56">
        <v>1</v>
      </c>
      <c r="C2" s="57">
        <v>0</v>
      </c>
      <c r="D2" s="57">
        <v>0</v>
      </c>
      <c r="G2" s="29" t="s">
        <v>707</v>
      </c>
      <c r="H2" s="30">
        <v>0</v>
      </c>
      <c r="I2" s="29" t="s">
        <v>397</v>
      </c>
    </row>
    <row r="3" spans="1:9" ht="18.75" x14ac:dyDescent="0.2">
      <c r="A3" s="55" t="s">
        <v>337</v>
      </c>
      <c r="B3" s="56">
        <v>1</v>
      </c>
      <c r="C3" s="57">
        <v>0</v>
      </c>
      <c r="D3" s="57">
        <v>0</v>
      </c>
      <c r="G3" s="29" t="s">
        <v>708</v>
      </c>
      <c r="H3" s="30">
        <v>1</v>
      </c>
      <c r="I3" s="29" t="s">
        <v>702</v>
      </c>
    </row>
    <row r="4" spans="1:9" ht="18.75" x14ac:dyDescent="0.2">
      <c r="A4" s="55" t="s">
        <v>338</v>
      </c>
      <c r="B4" s="56">
        <v>1</v>
      </c>
      <c r="C4" s="57">
        <v>0</v>
      </c>
      <c r="D4" s="57">
        <v>0</v>
      </c>
      <c r="G4" s="29" t="s">
        <v>704</v>
      </c>
      <c r="H4" s="30">
        <v>2</v>
      </c>
      <c r="I4" s="29" t="s">
        <v>703</v>
      </c>
    </row>
    <row r="5" spans="1:9" ht="18.75" x14ac:dyDescent="0.2">
      <c r="A5" s="55" t="s">
        <v>339</v>
      </c>
      <c r="B5" s="56">
        <v>1</v>
      </c>
      <c r="C5" s="57">
        <v>0</v>
      </c>
      <c r="D5" s="57">
        <v>0</v>
      </c>
      <c r="G5" s="29" t="s">
        <v>705</v>
      </c>
      <c r="H5" s="30">
        <v>3</v>
      </c>
      <c r="I5" s="29" t="s">
        <v>701</v>
      </c>
    </row>
    <row r="6" spans="1:9" ht="18.75" x14ac:dyDescent="0.2">
      <c r="A6" s="55" t="s">
        <v>340</v>
      </c>
      <c r="B6" s="56">
        <v>1</v>
      </c>
      <c r="C6" s="57">
        <v>0</v>
      </c>
      <c r="D6" s="57">
        <v>0</v>
      </c>
      <c r="G6" s="29" t="s">
        <v>706</v>
      </c>
      <c r="H6" s="30">
        <v>4</v>
      </c>
      <c r="I6" s="29" t="s">
        <v>399</v>
      </c>
    </row>
    <row r="7" spans="1:9" ht="18.75" x14ac:dyDescent="0.2">
      <c r="A7" s="55" t="s">
        <v>341</v>
      </c>
      <c r="B7" s="56">
        <v>1</v>
      </c>
      <c r="C7" s="57">
        <v>0</v>
      </c>
      <c r="D7" s="57">
        <v>0</v>
      </c>
      <c r="G7" s="29" t="s">
        <v>709</v>
      </c>
      <c r="H7" s="30">
        <v>-1</v>
      </c>
      <c r="I7" s="29" t="s">
        <v>710</v>
      </c>
    </row>
    <row r="8" spans="1:9" ht="18.75" x14ac:dyDescent="0.2">
      <c r="A8" s="58" t="s">
        <v>326</v>
      </c>
      <c r="B8" s="56">
        <v>1</v>
      </c>
      <c r="C8" s="57">
        <v>0</v>
      </c>
      <c r="D8" s="59">
        <v>0</v>
      </c>
      <c r="G8" s="33" t="s">
        <v>401</v>
      </c>
      <c r="H8" s="74">
        <v>2</v>
      </c>
      <c r="I8" s="33" t="s">
        <v>398</v>
      </c>
    </row>
    <row r="9" spans="1:9" ht="18.75" x14ac:dyDescent="0.2">
      <c r="A9" s="58" t="s">
        <v>327</v>
      </c>
      <c r="B9" s="56">
        <v>1</v>
      </c>
      <c r="C9" s="57">
        <v>0</v>
      </c>
      <c r="D9" s="59">
        <v>0</v>
      </c>
      <c r="G9" s="33" t="s">
        <v>400</v>
      </c>
      <c r="H9" s="74">
        <v>0</v>
      </c>
      <c r="I9" s="33" t="s">
        <v>403</v>
      </c>
    </row>
    <row r="10" spans="1:9" ht="18.75" x14ac:dyDescent="0.2">
      <c r="A10" s="58" t="s">
        <v>328</v>
      </c>
      <c r="B10" s="56">
        <v>1</v>
      </c>
      <c r="C10" s="57">
        <v>0</v>
      </c>
      <c r="D10" s="59">
        <v>0</v>
      </c>
      <c r="G10" s="33" t="s">
        <v>402</v>
      </c>
      <c r="H10" s="74">
        <v>1</v>
      </c>
      <c r="I10" s="33" t="s">
        <v>404</v>
      </c>
    </row>
    <row r="11" spans="1:9" ht="18.75" x14ac:dyDescent="0.2">
      <c r="A11" s="58" t="s">
        <v>329</v>
      </c>
      <c r="B11" s="56">
        <v>1</v>
      </c>
      <c r="C11" s="57">
        <v>0</v>
      </c>
      <c r="D11" s="59">
        <v>0</v>
      </c>
    </row>
    <row r="12" spans="1:9" ht="18.75" x14ac:dyDescent="0.2">
      <c r="A12" s="58" t="s">
        <v>330</v>
      </c>
      <c r="B12" s="56">
        <v>1</v>
      </c>
      <c r="C12" s="57">
        <v>0</v>
      </c>
      <c r="D12" s="57">
        <v>0</v>
      </c>
      <c r="G12" s="45" t="s">
        <v>512</v>
      </c>
      <c r="H12" s="73">
        <f>StyleList!H113</f>
        <v>127</v>
      </c>
      <c r="I12" s="46" t="s">
        <v>516</v>
      </c>
    </row>
    <row r="13" spans="1:9" ht="18.75" x14ac:dyDescent="0.2">
      <c r="A13" s="55" t="s">
        <v>331</v>
      </c>
      <c r="B13" s="56">
        <v>1</v>
      </c>
      <c r="C13" s="57">
        <v>0</v>
      </c>
      <c r="D13" s="57">
        <v>0</v>
      </c>
      <c r="G13" s="45" t="s">
        <v>513</v>
      </c>
      <c r="H13" s="73">
        <f>H12-Style[[#Totals],[ITR-ISMS]]</f>
        <v>93</v>
      </c>
      <c r="I13" s="46" t="s">
        <v>515</v>
      </c>
    </row>
    <row r="14" spans="1:9" ht="18.75" x14ac:dyDescent="0.2">
      <c r="A14" s="55" t="s">
        <v>332</v>
      </c>
      <c r="B14" s="56">
        <v>1</v>
      </c>
      <c r="C14" s="57">
        <v>0</v>
      </c>
      <c r="D14" s="57">
        <v>0</v>
      </c>
      <c r="G14" s="45" t="s">
        <v>514</v>
      </c>
      <c r="H14" s="73">
        <f>DDocProp[[#Totals],[Type]]</f>
        <v>150</v>
      </c>
      <c r="I14" s="46" t="s">
        <v>517</v>
      </c>
    </row>
    <row r="15" spans="1:9" ht="18.75" x14ac:dyDescent="0.2">
      <c r="A15" s="55" t="s">
        <v>333</v>
      </c>
      <c r="B15" s="56">
        <v>1</v>
      </c>
      <c r="C15" s="57">
        <v>0</v>
      </c>
      <c r="D15" s="57">
        <v>0</v>
      </c>
    </row>
    <row r="16" spans="1:9" ht="18.75" x14ac:dyDescent="0.2">
      <c r="A16" s="55" t="s">
        <v>439</v>
      </c>
      <c r="B16" s="56">
        <v>4</v>
      </c>
      <c r="C16" s="60" t="s">
        <v>528</v>
      </c>
      <c r="D16" s="60" t="s">
        <v>528</v>
      </c>
    </row>
    <row r="17" spans="1:36" ht="18.75" x14ac:dyDescent="0.2">
      <c r="A17" s="55" t="s">
        <v>359</v>
      </c>
      <c r="B17" s="56">
        <v>1</v>
      </c>
      <c r="C17" s="57">
        <v>10</v>
      </c>
      <c r="D17" s="57">
        <v>10</v>
      </c>
    </row>
    <row r="18" spans="1:36" ht="18.75" x14ac:dyDescent="0.2">
      <c r="A18" s="55" t="s">
        <v>360</v>
      </c>
      <c r="B18" s="56">
        <v>4</v>
      </c>
      <c r="C18" s="60" t="s">
        <v>523</v>
      </c>
      <c r="D18" s="60" t="s">
        <v>521</v>
      </c>
    </row>
    <row r="19" spans="1:36" ht="18.75" x14ac:dyDescent="0.2">
      <c r="A19" s="55" t="s">
        <v>369</v>
      </c>
      <c r="B19" s="56">
        <v>4</v>
      </c>
      <c r="C19" s="60" t="s">
        <v>222</v>
      </c>
      <c r="D19" s="60" t="s">
        <v>530</v>
      </c>
      <c r="U19" s="34"/>
      <c r="V19" s="34"/>
      <c r="W19" s="34"/>
    </row>
    <row r="20" spans="1:36" ht="59.25" x14ac:dyDescent="0.2">
      <c r="A20" s="55" t="s">
        <v>361</v>
      </c>
      <c r="B20" s="56">
        <v>4</v>
      </c>
      <c r="C20" s="60" t="s">
        <v>252</v>
      </c>
      <c r="D20" s="60" t="s">
        <v>223</v>
      </c>
      <c r="J20" s="112" t="s">
        <v>435</v>
      </c>
      <c r="K20" s="112"/>
      <c r="L20" s="112"/>
      <c r="M20" s="112" t="s">
        <v>437</v>
      </c>
      <c r="N20" s="112"/>
      <c r="O20" s="112"/>
      <c r="P20" s="112" t="s">
        <v>436</v>
      </c>
      <c r="Q20" s="112"/>
      <c r="R20" s="112"/>
      <c r="S20" s="112" t="s">
        <v>434</v>
      </c>
      <c r="T20" s="112"/>
      <c r="U20" s="112"/>
      <c r="V20" s="113" t="s">
        <v>426</v>
      </c>
      <c r="W20" s="113"/>
      <c r="X20" s="113"/>
      <c r="Y20" s="113" t="s">
        <v>427</v>
      </c>
      <c r="Z20" s="113"/>
      <c r="AA20" s="113"/>
      <c r="AB20" s="38" t="s">
        <v>428</v>
      </c>
      <c r="AC20" s="38" t="s">
        <v>429</v>
      </c>
      <c r="AD20" s="38" t="s">
        <v>246</v>
      </c>
      <c r="AE20" s="38" t="s">
        <v>430</v>
      </c>
      <c r="AF20" s="38" t="s">
        <v>431</v>
      </c>
      <c r="AG20" s="111" t="s">
        <v>432</v>
      </c>
      <c r="AH20" s="111"/>
      <c r="AI20" s="111" t="s">
        <v>433</v>
      </c>
      <c r="AJ20" s="111"/>
    </row>
    <row r="21" spans="1:36" ht="22.5" x14ac:dyDescent="0.2">
      <c r="A21" s="58" t="s">
        <v>362</v>
      </c>
      <c r="B21" s="56">
        <v>4</v>
      </c>
      <c r="C21" s="60" t="s">
        <v>522</v>
      </c>
      <c r="D21" s="60" t="s">
        <v>224</v>
      </c>
      <c r="I21" s="37" t="s">
        <v>438</v>
      </c>
      <c r="J21" s="35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1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</row>
    <row r="22" spans="1:36" ht="23.25" x14ac:dyDescent="0.35">
      <c r="A22" s="55" t="s">
        <v>363</v>
      </c>
      <c r="B22" s="56">
        <v>4</v>
      </c>
      <c r="C22" s="60" t="s">
        <v>550</v>
      </c>
      <c r="D22" s="60" t="s">
        <v>258</v>
      </c>
      <c r="I22" s="39" t="str">
        <f>_xlfn.CONCAT(J21:AJ21)</f>
        <v>000000000000000000010000000</v>
      </c>
    </row>
    <row r="23" spans="1:36" ht="18.75" x14ac:dyDescent="0.2">
      <c r="A23" s="55" t="s">
        <v>364</v>
      </c>
      <c r="B23" s="56">
        <v>4</v>
      </c>
      <c r="C23" s="60" t="s">
        <v>219</v>
      </c>
      <c r="D23" s="60" t="s">
        <v>230</v>
      </c>
      <c r="J23">
        <v>27</v>
      </c>
      <c r="K23">
        <v>26</v>
      </c>
      <c r="L23">
        <v>25</v>
      </c>
      <c r="M23">
        <v>24</v>
      </c>
      <c r="N23">
        <v>23</v>
      </c>
      <c r="O23">
        <v>22</v>
      </c>
      <c r="P23">
        <v>21</v>
      </c>
      <c r="Q23">
        <v>20</v>
      </c>
      <c r="R23">
        <v>19</v>
      </c>
      <c r="S23">
        <v>18</v>
      </c>
      <c r="T23">
        <v>17</v>
      </c>
      <c r="U23">
        <v>16</v>
      </c>
      <c r="V23">
        <v>15</v>
      </c>
      <c r="W23">
        <v>14</v>
      </c>
      <c r="X23">
        <v>13</v>
      </c>
      <c r="Y23">
        <v>12</v>
      </c>
      <c r="Z23">
        <v>11</v>
      </c>
      <c r="AA23">
        <v>1</v>
      </c>
      <c r="AB23">
        <v>9</v>
      </c>
      <c r="AC23">
        <v>8</v>
      </c>
      <c r="AD23">
        <v>7</v>
      </c>
      <c r="AE23">
        <v>6</v>
      </c>
      <c r="AF23">
        <v>5</v>
      </c>
      <c r="AG23">
        <v>4</v>
      </c>
      <c r="AH23">
        <v>3</v>
      </c>
      <c r="AI23">
        <v>2</v>
      </c>
      <c r="AJ23">
        <v>1</v>
      </c>
    </row>
    <row r="24" spans="1:36" ht="18.75" x14ac:dyDescent="0.2">
      <c r="A24" s="55" t="s">
        <v>365</v>
      </c>
      <c r="B24" s="56">
        <v>4</v>
      </c>
      <c r="C24" s="60" t="s">
        <v>551</v>
      </c>
      <c r="D24" s="60" t="s">
        <v>524</v>
      </c>
      <c r="J24">
        <v>1</v>
      </c>
      <c r="K24">
        <v>2</v>
      </c>
      <c r="L24">
        <v>3</v>
      </c>
      <c r="M24">
        <v>4</v>
      </c>
      <c r="N24">
        <v>5</v>
      </c>
      <c r="O24">
        <v>7</v>
      </c>
      <c r="P24">
        <v>8</v>
      </c>
      <c r="Q24">
        <v>9</v>
      </c>
      <c r="R24">
        <v>10</v>
      </c>
      <c r="S24">
        <v>11</v>
      </c>
      <c r="T24">
        <v>12</v>
      </c>
      <c r="U24">
        <v>13</v>
      </c>
      <c r="V24">
        <v>14</v>
      </c>
      <c r="W24">
        <v>15</v>
      </c>
      <c r="X24">
        <v>16</v>
      </c>
      <c r="Y24">
        <v>17</v>
      </c>
      <c r="Z24">
        <v>18</v>
      </c>
      <c r="AA24">
        <v>19</v>
      </c>
      <c r="AB24">
        <v>20</v>
      </c>
      <c r="AC24">
        <v>21</v>
      </c>
      <c r="AD24">
        <v>22</v>
      </c>
      <c r="AE24">
        <v>23</v>
      </c>
      <c r="AF24">
        <v>24</v>
      </c>
      <c r="AG24">
        <v>25</v>
      </c>
      <c r="AH24">
        <v>26</v>
      </c>
      <c r="AI24">
        <v>27</v>
      </c>
      <c r="AJ24">
        <v>28</v>
      </c>
    </row>
    <row r="25" spans="1:36" ht="18.75" x14ac:dyDescent="0.2">
      <c r="A25" s="55" t="s">
        <v>366</v>
      </c>
      <c r="B25" s="56">
        <v>4</v>
      </c>
      <c r="C25" s="60" t="s">
        <v>552</v>
      </c>
      <c r="D25" s="60" t="s">
        <v>525</v>
      </c>
    </row>
    <row r="26" spans="1:36" ht="18.75" x14ac:dyDescent="0.2">
      <c r="A26" s="55" t="s">
        <v>367</v>
      </c>
      <c r="B26" s="56">
        <v>4</v>
      </c>
      <c r="C26" s="60" t="s">
        <v>553</v>
      </c>
      <c r="D26" s="60" t="s">
        <v>228</v>
      </c>
    </row>
    <row r="27" spans="1:36" ht="18.75" x14ac:dyDescent="0.2">
      <c r="A27" s="55" t="s">
        <v>368</v>
      </c>
      <c r="B27" s="56">
        <v>4</v>
      </c>
      <c r="C27" s="60" t="s">
        <v>554</v>
      </c>
      <c r="D27" s="60" t="s">
        <v>221</v>
      </c>
    </row>
    <row r="28" spans="1:36" ht="18.75" x14ac:dyDescent="0.2">
      <c r="A28" s="55" t="s">
        <v>440</v>
      </c>
      <c r="B28" s="56">
        <v>4</v>
      </c>
      <c r="C28" s="60" t="s">
        <v>528</v>
      </c>
      <c r="D28" s="60" t="s">
        <v>528</v>
      </c>
    </row>
    <row r="29" spans="1:36" ht="18.75" x14ac:dyDescent="0.2">
      <c r="A29" s="55" t="s">
        <v>370</v>
      </c>
      <c r="B29" s="56">
        <v>1</v>
      </c>
      <c r="C29" s="57">
        <v>8</v>
      </c>
      <c r="D29" s="57">
        <v>8</v>
      </c>
    </row>
    <row r="30" spans="1:36" ht="18.75" x14ac:dyDescent="0.2">
      <c r="A30" s="55" t="s">
        <v>371</v>
      </c>
      <c r="B30" s="56">
        <v>4</v>
      </c>
      <c r="C30" s="60" t="s">
        <v>252</v>
      </c>
      <c r="D30" s="60" t="s">
        <v>223</v>
      </c>
    </row>
    <row r="31" spans="1:36" ht="18.75" x14ac:dyDescent="0.2">
      <c r="A31" s="55" t="s">
        <v>372</v>
      </c>
      <c r="B31" s="56">
        <v>4</v>
      </c>
      <c r="C31" s="60" t="s">
        <v>522</v>
      </c>
      <c r="D31" s="60" t="s">
        <v>224</v>
      </c>
    </row>
    <row r="32" spans="1:36" ht="18.75" x14ac:dyDescent="0.2">
      <c r="A32" s="55" t="s">
        <v>373</v>
      </c>
      <c r="B32" s="56">
        <v>4</v>
      </c>
      <c r="C32" s="60" t="s">
        <v>550</v>
      </c>
      <c r="D32" s="60" t="s">
        <v>258</v>
      </c>
    </row>
    <row r="33" spans="1:4" ht="18.75" x14ac:dyDescent="0.2">
      <c r="A33" s="58" t="s">
        <v>374</v>
      </c>
      <c r="B33" s="56">
        <v>4</v>
      </c>
      <c r="C33" s="60" t="s">
        <v>219</v>
      </c>
      <c r="D33" s="60" t="s">
        <v>230</v>
      </c>
    </row>
    <row r="34" spans="1:4" ht="18.75" x14ac:dyDescent="0.2">
      <c r="A34" s="58" t="s">
        <v>375</v>
      </c>
      <c r="B34" s="56">
        <v>4</v>
      </c>
      <c r="C34" s="60" t="s">
        <v>551</v>
      </c>
      <c r="D34" s="60" t="s">
        <v>524</v>
      </c>
    </row>
    <row r="35" spans="1:4" ht="18.75" x14ac:dyDescent="0.2">
      <c r="A35" s="58" t="s">
        <v>376</v>
      </c>
      <c r="B35" s="56">
        <v>4</v>
      </c>
      <c r="C35" s="60" t="s">
        <v>552</v>
      </c>
      <c r="D35" s="60" t="s">
        <v>525</v>
      </c>
    </row>
    <row r="36" spans="1:4" ht="18.75" x14ac:dyDescent="0.2">
      <c r="A36" s="58" t="s">
        <v>377</v>
      </c>
      <c r="B36" s="56">
        <v>4</v>
      </c>
      <c r="C36" s="60" t="s">
        <v>554</v>
      </c>
      <c r="D36" s="60" t="s">
        <v>221</v>
      </c>
    </row>
    <row r="37" spans="1:4" ht="18.75" x14ac:dyDescent="0.2">
      <c r="A37" s="58" t="s">
        <v>378</v>
      </c>
      <c r="B37" s="56">
        <v>4</v>
      </c>
      <c r="C37" s="60" t="s">
        <v>222</v>
      </c>
      <c r="D37" s="60" t="s">
        <v>530</v>
      </c>
    </row>
    <row r="38" spans="1:4" ht="18.75" x14ac:dyDescent="0.2">
      <c r="A38" s="58" t="s">
        <v>334</v>
      </c>
      <c r="B38" s="56">
        <v>4</v>
      </c>
      <c r="C38" s="60" t="s">
        <v>252</v>
      </c>
      <c r="D38" s="60" t="s">
        <v>216</v>
      </c>
    </row>
    <row r="39" spans="1:4" ht="18.75" x14ac:dyDescent="0.2">
      <c r="A39" s="58" t="s">
        <v>353</v>
      </c>
      <c r="B39" s="56">
        <v>4</v>
      </c>
      <c r="C39" s="60" t="s">
        <v>510</v>
      </c>
      <c r="D39" s="60" t="s">
        <v>511</v>
      </c>
    </row>
    <row r="40" spans="1:4" ht="18.75" x14ac:dyDescent="0.2">
      <c r="A40" s="55" t="s">
        <v>354</v>
      </c>
      <c r="B40" s="56">
        <v>4</v>
      </c>
      <c r="C40" s="60" t="s">
        <v>355</v>
      </c>
      <c r="D40" s="60" t="s">
        <v>355</v>
      </c>
    </row>
    <row r="41" spans="1:4" ht="18.75" x14ac:dyDescent="0.2">
      <c r="A41" s="55" t="s">
        <v>305</v>
      </c>
      <c r="B41" s="56">
        <v>1</v>
      </c>
      <c r="C41" s="57">
        <v>0</v>
      </c>
      <c r="D41" s="57">
        <v>0</v>
      </c>
    </row>
    <row r="42" spans="1:4" ht="18.75" x14ac:dyDescent="0.2">
      <c r="A42" s="55" t="s">
        <v>306</v>
      </c>
      <c r="B42" s="56">
        <v>1</v>
      </c>
      <c r="C42" s="57">
        <v>0</v>
      </c>
      <c r="D42" s="57">
        <v>0</v>
      </c>
    </row>
    <row r="43" spans="1:4" ht="18.75" x14ac:dyDescent="0.2">
      <c r="A43" s="55" t="s">
        <v>307</v>
      </c>
      <c r="B43" s="56">
        <v>1</v>
      </c>
      <c r="C43" s="57">
        <v>0</v>
      </c>
      <c r="D43" s="57">
        <v>0</v>
      </c>
    </row>
    <row r="44" spans="1:4" ht="18.75" x14ac:dyDescent="0.2">
      <c r="A44" s="55" t="s">
        <v>308</v>
      </c>
      <c r="B44" s="56">
        <v>1</v>
      </c>
      <c r="C44" s="57">
        <v>0</v>
      </c>
      <c r="D44" s="57">
        <v>0</v>
      </c>
    </row>
    <row r="45" spans="1:4" ht="18.75" x14ac:dyDescent="0.2">
      <c r="A45" s="55" t="s">
        <v>319</v>
      </c>
      <c r="B45" s="56">
        <v>4</v>
      </c>
      <c r="C45" s="60" t="s">
        <v>296</v>
      </c>
      <c r="D45" s="60" t="s">
        <v>297</v>
      </c>
    </row>
    <row r="46" spans="1:4" ht="18.75" x14ac:dyDescent="0.2">
      <c r="A46" s="55" t="s">
        <v>441</v>
      </c>
      <c r="B46" s="56">
        <v>4</v>
      </c>
      <c r="C46" s="60" t="s">
        <v>423</v>
      </c>
      <c r="D46" s="60" t="s">
        <v>423</v>
      </c>
    </row>
    <row r="47" spans="1:4" ht="18.75" x14ac:dyDescent="0.2">
      <c r="A47" s="55" t="s">
        <v>442</v>
      </c>
      <c r="B47" s="56">
        <v>4</v>
      </c>
      <c r="C47" s="60" t="s">
        <v>636</v>
      </c>
      <c r="D47" s="60" t="s">
        <v>636</v>
      </c>
    </row>
    <row r="48" spans="1:4" ht="18.75" x14ac:dyDescent="0.2">
      <c r="A48" s="55" t="s">
        <v>443</v>
      </c>
      <c r="B48" s="56">
        <v>4</v>
      </c>
      <c r="C48" s="60" t="s">
        <v>637</v>
      </c>
      <c r="D48" s="60" t="s">
        <v>637</v>
      </c>
    </row>
    <row r="49" spans="1:4" ht="18.75" x14ac:dyDescent="0.2">
      <c r="A49" s="58" t="s">
        <v>444</v>
      </c>
      <c r="B49" s="56">
        <v>4</v>
      </c>
      <c r="C49" s="60" t="s">
        <v>638</v>
      </c>
      <c r="D49" s="60" t="s">
        <v>638</v>
      </c>
    </row>
    <row r="50" spans="1:4" ht="18.75" x14ac:dyDescent="0.2">
      <c r="A50" s="58" t="s">
        <v>445</v>
      </c>
      <c r="B50" s="56">
        <v>4</v>
      </c>
      <c r="C50" s="60" t="s">
        <v>527</v>
      </c>
      <c r="D50" s="60" t="s">
        <v>527</v>
      </c>
    </row>
    <row r="51" spans="1:4" ht="18.75" x14ac:dyDescent="0.2">
      <c r="A51" s="55" t="s">
        <v>446</v>
      </c>
      <c r="B51" s="56">
        <v>4</v>
      </c>
      <c r="C51" s="60" t="s">
        <v>639</v>
      </c>
      <c r="D51" s="60" t="s">
        <v>639</v>
      </c>
    </row>
    <row r="52" spans="1:4" ht="18.75" x14ac:dyDescent="0.2">
      <c r="A52" s="55" t="s">
        <v>447</v>
      </c>
      <c r="B52" s="56">
        <v>4</v>
      </c>
      <c r="C52" s="60" t="s">
        <v>508</v>
      </c>
      <c r="D52" s="60" t="s">
        <v>508</v>
      </c>
    </row>
    <row r="53" spans="1:4" ht="18.75" x14ac:dyDescent="0.2">
      <c r="A53" s="55" t="s">
        <v>448</v>
      </c>
      <c r="B53" s="56">
        <v>4</v>
      </c>
      <c r="C53" s="60" t="s">
        <v>640</v>
      </c>
      <c r="D53" s="60" t="s">
        <v>640</v>
      </c>
    </row>
    <row r="54" spans="1:4" ht="18.75" x14ac:dyDescent="0.2">
      <c r="A54" s="58" t="s">
        <v>449</v>
      </c>
      <c r="B54" s="56">
        <v>4</v>
      </c>
      <c r="C54" s="60" t="s">
        <v>641</v>
      </c>
      <c r="D54" s="60" t="s">
        <v>641</v>
      </c>
    </row>
    <row r="55" spans="1:4" ht="18.75" x14ac:dyDescent="0.2">
      <c r="A55" s="58" t="s">
        <v>450</v>
      </c>
      <c r="B55" s="56">
        <v>4</v>
      </c>
      <c r="C55" s="60" t="s">
        <v>642</v>
      </c>
      <c r="D55" s="60" t="s">
        <v>642</v>
      </c>
    </row>
    <row r="56" spans="1:4" ht="18.75" x14ac:dyDescent="0.2">
      <c r="A56" s="58" t="s">
        <v>346</v>
      </c>
      <c r="B56" s="56">
        <v>4</v>
      </c>
      <c r="C56" s="60" t="s">
        <v>347</v>
      </c>
      <c r="D56" s="60" t="s">
        <v>347</v>
      </c>
    </row>
    <row r="57" spans="1:4" ht="18.75" x14ac:dyDescent="0.2">
      <c r="A57" s="58" t="s">
        <v>345</v>
      </c>
      <c r="B57" s="56">
        <v>1</v>
      </c>
      <c r="C57" s="57">
        <v>0</v>
      </c>
      <c r="D57" s="57">
        <v>0</v>
      </c>
    </row>
    <row r="58" spans="1:4" ht="18.75" x14ac:dyDescent="0.2">
      <c r="A58" s="58" t="s">
        <v>379</v>
      </c>
      <c r="B58" s="56">
        <v>4</v>
      </c>
      <c r="C58" s="60" t="s">
        <v>643</v>
      </c>
      <c r="D58" s="60" t="s">
        <v>643</v>
      </c>
    </row>
    <row r="59" spans="1:4" ht="18.75" x14ac:dyDescent="0.2">
      <c r="A59" s="58" t="s">
        <v>380</v>
      </c>
      <c r="B59" s="56">
        <v>4</v>
      </c>
      <c r="C59" s="60" t="s">
        <v>644</v>
      </c>
      <c r="D59" s="60" t="s">
        <v>644</v>
      </c>
    </row>
    <row r="60" spans="1:4" ht="18.75" x14ac:dyDescent="0.2">
      <c r="A60" s="58" t="s">
        <v>381</v>
      </c>
      <c r="B60" s="56">
        <v>4</v>
      </c>
      <c r="C60" s="60" t="s">
        <v>645</v>
      </c>
      <c r="D60" s="60" t="s">
        <v>645</v>
      </c>
    </row>
    <row r="61" spans="1:4" ht="18.75" x14ac:dyDescent="0.2">
      <c r="A61" s="58" t="s">
        <v>382</v>
      </c>
      <c r="B61" s="56">
        <v>4</v>
      </c>
      <c r="C61" s="60" t="s">
        <v>646</v>
      </c>
      <c r="D61" s="60" t="s">
        <v>646</v>
      </c>
    </row>
    <row r="62" spans="1:4" ht="18.75" x14ac:dyDescent="0.2">
      <c r="A62" s="58" t="s">
        <v>383</v>
      </c>
      <c r="B62" s="56">
        <v>4</v>
      </c>
      <c r="C62" s="60" t="s">
        <v>424</v>
      </c>
      <c r="D62" s="60" t="s">
        <v>424</v>
      </c>
    </row>
    <row r="63" spans="1:4" ht="18.75" x14ac:dyDescent="0.2">
      <c r="A63" s="58" t="s">
        <v>384</v>
      </c>
      <c r="B63" s="56">
        <v>4</v>
      </c>
      <c r="C63" s="60" t="s">
        <v>647</v>
      </c>
      <c r="D63" s="60" t="s">
        <v>647</v>
      </c>
    </row>
    <row r="64" spans="1:4" ht="18.75" x14ac:dyDescent="0.2">
      <c r="A64" s="55" t="s">
        <v>385</v>
      </c>
      <c r="B64" s="56">
        <v>4</v>
      </c>
      <c r="C64" s="60" t="s">
        <v>643</v>
      </c>
      <c r="D64" s="60" t="s">
        <v>643</v>
      </c>
    </row>
    <row r="65" spans="1:4" ht="18.75" x14ac:dyDescent="0.2">
      <c r="A65" s="55" t="s">
        <v>386</v>
      </c>
      <c r="B65" s="56">
        <v>4</v>
      </c>
      <c r="C65" s="60" t="s">
        <v>644</v>
      </c>
      <c r="D65" s="60" t="s">
        <v>644</v>
      </c>
    </row>
    <row r="66" spans="1:4" ht="18.75" x14ac:dyDescent="0.2">
      <c r="A66" s="55" t="s">
        <v>387</v>
      </c>
      <c r="B66" s="56">
        <v>4</v>
      </c>
      <c r="C66" s="60" t="s">
        <v>645</v>
      </c>
      <c r="D66" s="60" t="s">
        <v>645</v>
      </c>
    </row>
    <row r="67" spans="1:4" ht="18.75" x14ac:dyDescent="0.2">
      <c r="A67" s="55" t="s">
        <v>388</v>
      </c>
      <c r="B67" s="56">
        <v>4</v>
      </c>
      <c r="C67" s="60" t="s">
        <v>646</v>
      </c>
      <c r="D67" s="60" t="s">
        <v>646</v>
      </c>
    </row>
    <row r="68" spans="1:4" ht="18.75" x14ac:dyDescent="0.2">
      <c r="A68" s="55" t="s">
        <v>389</v>
      </c>
      <c r="B68" s="56">
        <v>4</v>
      </c>
      <c r="C68" s="60" t="s">
        <v>424</v>
      </c>
      <c r="D68" s="60" t="s">
        <v>424</v>
      </c>
    </row>
    <row r="69" spans="1:4" ht="18.75" x14ac:dyDescent="0.2">
      <c r="A69" s="55" t="s">
        <v>390</v>
      </c>
      <c r="B69" s="56">
        <v>4</v>
      </c>
      <c r="C69" s="60" t="s">
        <v>425</v>
      </c>
      <c r="D69" s="60" t="s">
        <v>425</v>
      </c>
    </row>
    <row r="70" spans="1:4" ht="18.75" x14ac:dyDescent="0.2">
      <c r="A70" s="55" t="s">
        <v>335</v>
      </c>
      <c r="B70" s="56">
        <v>1</v>
      </c>
      <c r="C70" s="57">
        <v>0</v>
      </c>
      <c r="D70" s="57">
        <v>0</v>
      </c>
    </row>
    <row r="71" spans="1:4" ht="18.75" x14ac:dyDescent="0.2">
      <c r="A71" s="55" t="s">
        <v>349</v>
      </c>
      <c r="B71" s="56">
        <v>1</v>
      </c>
      <c r="C71" s="57">
        <v>0</v>
      </c>
      <c r="D71" s="57">
        <v>0</v>
      </c>
    </row>
    <row r="72" spans="1:4" ht="18.75" x14ac:dyDescent="0.2">
      <c r="A72" s="55" t="s">
        <v>342</v>
      </c>
      <c r="B72" s="56">
        <v>1</v>
      </c>
      <c r="C72" s="57">
        <v>0</v>
      </c>
      <c r="D72" s="57">
        <v>0</v>
      </c>
    </row>
    <row r="73" spans="1:4" ht="18.75" x14ac:dyDescent="0.2">
      <c r="A73" s="55" t="s">
        <v>343</v>
      </c>
      <c r="B73" s="56">
        <v>1</v>
      </c>
      <c r="C73" s="57">
        <v>0</v>
      </c>
      <c r="D73" s="57">
        <v>0</v>
      </c>
    </row>
    <row r="74" spans="1:4" ht="18.75" x14ac:dyDescent="0.2">
      <c r="A74" s="55" t="s">
        <v>344</v>
      </c>
      <c r="B74" s="56">
        <v>1</v>
      </c>
      <c r="C74" s="57">
        <v>0</v>
      </c>
      <c r="D74" s="57">
        <v>0</v>
      </c>
    </row>
    <row r="75" spans="1:4" ht="18.75" x14ac:dyDescent="0.2">
      <c r="A75" s="55" t="s">
        <v>451</v>
      </c>
      <c r="B75" s="56">
        <v>4</v>
      </c>
      <c r="C75" s="60" t="s">
        <v>528</v>
      </c>
      <c r="D75" s="60" t="s">
        <v>528</v>
      </c>
    </row>
    <row r="76" spans="1:4" ht="18.75" x14ac:dyDescent="0.2">
      <c r="A76" s="55" t="s">
        <v>320</v>
      </c>
      <c r="B76" s="56">
        <v>1</v>
      </c>
      <c r="C76" s="57">
        <v>0</v>
      </c>
      <c r="D76" s="57">
        <v>0</v>
      </c>
    </row>
    <row r="77" spans="1:4" ht="18.75" x14ac:dyDescent="0.2">
      <c r="A77" s="55" t="s">
        <v>321</v>
      </c>
      <c r="B77" s="56">
        <v>1</v>
      </c>
      <c r="C77" s="57">
        <v>0</v>
      </c>
      <c r="D77" s="57">
        <v>0</v>
      </c>
    </row>
    <row r="78" spans="1:4" ht="18.75" x14ac:dyDescent="0.2">
      <c r="A78" s="55" t="s">
        <v>322</v>
      </c>
      <c r="B78" s="56">
        <v>1</v>
      </c>
      <c r="C78" s="57">
        <v>0</v>
      </c>
      <c r="D78" s="57">
        <v>0</v>
      </c>
    </row>
    <row r="79" spans="1:4" ht="18.75" x14ac:dyDescent="0.2">
      <c r="A79" s="55" t="s">
        <v>323</v>
      </c>
      <c r="B79" s="56">
        <v>1</v>
      </c>
      <c r="C79" s="57">
        <v>0</v>
      </c>
      <c r="D79" s="57">
        <v>0</v>
      </c>
    </row>
    <row r="80" spans="1:4" ht="18.75" x14ac:dyDescent="0.2">
      <c r="A80" s="55" t="s">
        <v>324</v>
      </c>
      <c r="B80" s="56">
        <v>1</v>
      </c>
      <c r="C80" s="57">
        <v>0</v>
      </c>
      <c r="D80" s="57">
        <v>0</v>
      </c>
    </row>
    <row r="81" spans="1:4" ht="18.75" x14ac:dyDescent="0.2">
      <c r="A81" s="55" t="s">
        <v>325</v>
      </c>
      <c r="B81" s="56">
        <v>1</v>
      </c>
      <c r="C81" s="57">
        <v>0</v>
      </c>
      <c r="D81" s="57">
        <v>0</v>
      </c>
    </row>
    <row r="82" spans="1:4" ht="18.75" x14ac:dyDescent="0.2">
      <c r="A82" s="55" t="s">
        <v>350</v>
      </c>
      <c r="B82" s="56">
        <v>1</v>
      </c>
      <c r="C82" s="57">
        <v>0</v>
      </c>
      <c r="D82" s="57">
        <v>0</v>
      </c>
    </row>
    <row r="83" spans="1:4" ht="18.75" x14ac:dyDescent="0.2">
      <c r="A83" s="55" t="s">
        <v>351</v>
      </c>
      <c r="B83" s="56">
        <v>1</v>
      </c>
      <c r="C83" s="57">
        <v>0</v>
      </c>
      <c r="D83" s="57">
        <v>0</v>
      </c>
    </row>
    <row r="84" spans="1:4" ht="18.75" x14ac:dyDescent="0.2">
      <c r="A84" s="55" t="s">
        <v>352</v>
      </c>
      <c r="B84" s="56">
        <v>1</v>
      </c>
      <c r="C84" s="57">
        <v>0</v>
      </c>
      <c r="D84" s="57">
        <v>0</v>
      </c>
    </row>
    <row r="85" spans="1:4" ht="18.75" x14ac:dyDescent="0.2">
      <c r="A85" s="55" t="s">
        <v>37</v>
      </c>
      <c r="B85" s="56">
        <v>4</v>
      </c>
      <c r="C85" s="60" t="s">
        <v>509</v>
      </c>
      <c r="D85" s="60" t="s">
        <v>509</v>
      </c>
    </row>
    <row r="86" spans="1:4" ht="18.75" x14ac:dyDescent="0.2">
      <c r="A86" s="55" t="s">
        <v>309</v>
      </c>
      <c r="B86" s="56">
        <v>1</v>
      </c>
      <c r="C86" s="57">
        <v>0</v>
      </c>
      <c r="D86" s="57">
        <v>0</v>
      </c>
    </row>
    <row r="87" spans="1:4" ht="18.75" x14ac:dyDescent="0.2">
      <c r="A87" s="55" t="s">
        <v>318</v>
      </c>
      <c r="B87" s="56">
        <v>1</v>
      </c>
      <c r="C87" s="57">
        <v>0</v>
      </c>
      <c r="D87" s="57">
        <v>0</v>
      </c>
    </row>
    <row r="88" spans="1:4" ht="18.75" x14ac:dyDescent="0.2">
      <c r="A88" s="55" t="s">
        <v>310</v>
      </c>
      <c r="B88" s="56">
        <v>1</v>
      </c>
      <c r="C88" s="57">
        <v>0</v>
      </c>
      <c r="D88" s="57">
        <v>0</v>
      </c>
    </row>
    <row r="89" spans="1:4" ht="18.75" x14ac:dyDescent="0.2">
      <c r="A89" s="55" t="s">
        <v>311</v>
      </c>
      <c r="B89" s="56">
        <v>1</v>
      </c>
      <c r="C89" s="57">
        <v>0</v>
      </c>
      <c r="D89" s="57">
        <v>0</v>
      </c>
    </row>
    <row r="90" spans="1:4" ht="18.75" x14ac:dyDescent="0.2">
      <c r="A90" s="55" t="s">
        <v>312</v>
      </c>
      <c r="B90" s="56">
        <v>1</v>
      </c>
      <c r="C90" s="57">
        <v>0</v>
      </c>
      <c r="D90" s="57">
        <v>0</v>
      </c>
    </row>
    <row r="91" spans="1:4" ht="18.75" x14ac:dyDescent="0.2">
      <c r="A91" s="55" t="s">
        <v>313</v>
      </c>
      <c r="B91" s="56">
        <v>1</v>
      </c>
      <c r="C91" s="57">
        <v>0</v>
      </c>
      <c r="D91" s="57">
        <v>0</v>
      </c>
    </row>
    <row r="92" spans="1:4" ht="18.75" x14ac:dyDescent="0.2">
      <c r="A92" s="55" t="s">
        <v>314</v>
      </c>
      <c r="B92" s="56">
        <v>1</v>
      </c>
      <c r="C92" s="57">
        <v>0</v>
      </c>
      <c r="D92" s="57">
        <v>0</v>
      </c>
    </row>
    <row r="93" spans="1:4" ht="18.75" x14ac:dyDescent="0.2">
      <c r="A93" s="58" t="s">
        <v>315</v>
      </c>
      <c r="B93" s="56">
        <v>1</v>
      </c>
      <c r="C93" s="57">
        <v>0</v>
      </c>
      <c r="D93" s="57">
        <v>0</v>
      </c>
    </row>
    <row r="94" spans="1:4" ht="18.75" x14ac:dyDescent="0.2">
      <c r="A94" s="58" t="s">
        <v>316</v>
      </c>
      <c r="B94" s="56">
        <v>1</v>
      </c>
      <c r="C94" s="57">
        <v>0</v>
      </c>
      <c r="D94" s="57">
        <v>0</v>
      </c>
    </row>
    <row r="95" spans="1:4" ht="18.75" x14ac:dyDescent="0.2">
      <c r="A95" s="58" t="s">
        <v>317</v>
      </c>
      <c r="B95" s="56">
        <v>1</v>
      </c>
      <c r="C95" s="57">
        <v>0</v>
      </c>
      <c r="D95" s="57">
        <v>0</v>
      </c>
    </row>
    <row r="96" spans="1:4" ht="18.75" x14ac:dyDescent="0.2">
      <c r="A96" s="58" t="s">
        <v>348</v>
      </c>
      <c r="B96" s="56">
        <v>1</v>
      </c>
      <c r="C96" s="57">
        <v>0</v>
      </c>
      <c r="D96" s="57">
        <v>0</v>
      </c>
    </row>
    <row r="97" spans="1:4" ht="18.75" x14ac:dyDescent="0.2">
      <c r="A97" s="55" t="s">
        <v>357</v>
      </c>
      <c r="B97" s="56">
        <v>1</v>
      </c>
      <c r="C97" s="57">
        <v>0</v>
      </c>
      <c r="D97" s="57">
        <v>0</v>
      </c>
    </row>
    <row r="98" spans="1:4" ht="18.75" x14ac:dyDescent="0.2">
      <c r="A98" s="55" t="s">
        <v>358</v>
      </c>
      <c r="B98" s="56">
        <v>1</v>
      </c>
      <c r="C98" s="57">
        <v>0</v>
      </c>
      <c r="D98" s="57">
        <v>0</v>
      </c>
    </row>
    <row r="99" spans="1:4" ht="18.75" x14ac:dyDescent="0.2">
      <c r="A99" s="55" t="s">
        <v>356</v>
      </c>
      <c r="B99" s="56">
        <v>1</v>
      </c>
      <c r="C99" s="57">
        <v>0</v>
      </c>
      <c r="D99" s="57">
        <v>0</v>
      </c>
    </row>
    <row r="100" spans="1:4" ht="18.75" x14ac:dyDescent="0.2">
      <c r="A100" s="55" t="s">
        <v>298</v>
      </c>
      <c r="B100" s="56">
        <v>1</v>
      </c>
      <c r="C100" s="57">
        <v>0</v>
      </c>
      <c r="D100" s="57">
        <v>0</v>
      </c>
    </row>
    <row r="101" spans="1:4" ht="18.75" x14ac:dyDescent="0.2">
      <c r="A101" s="55" t="s">
        <v>299</v>
      </c>
      <c r="B101" s="56">
        <v>1</v>
      </c>
      <c r="C101" s="57">
        <v>0</v>
      </c>
      <c r="D101" s="57">
        <v>0</v>
      </c>
    </row>
    <row r="102" spans="1:4" ht="18.75" x14ac:dyDescent="0.2">
      <c r="A102" s="58" t="s">
        <v>300</v>
      </c>
      <c r="B102" s="56">
        <v>1</v>
      </c>
      <c r="C102" s="57">
        <v>0</v>
      </c>
      <c r="D102" s="57">
        <v>0</v>
      </c>
    </row>
    <row r="103" spans="1:4" ht="18.75" x14ac:dyDescent="0.2">
      <c r="A103" s="58" t="s">
        <v>301</v>
      </c>
      <c r="B103" s="56">
        <v>1</v>
      </c>
      <c r="C103" s="57">
        <v>0</v>
      </c>
      <c r="D103" s="57">
        <v>0</v>
      </c>
    </row>
    <row r="104" spans="1:4" ht="18.75" x14ac:dyDescent="0.2">
      <c r="A104" s="58" t="s">
        <v>302</v>
      </c>
      <c r="B104" s="56">
        <v>1</v>
      </c>
      <c r="C104" s="57">
        <v>0</v>
      </c>
      <c r="D104" s="57">
        <v>0</v>
      </c>
    </row>
    <row r="105" spans="1:4" ht="18.75" x14ac:dyDescent="0.2">
      <c r="A105" s="58" t="s">
        <v>303</v>
      </c>
      <c r="B105" s="56">
        <v>1</v>
      </c>
      <c r="C105" s="57">
        <v>0</v>
      </c>
      <c r="D105" s="57">
        <v>0</v>
      </c>
    </row>
    <row r="106" spans="1:4" ht="18.75" x14ac:dyDescent="0.2">
      <c r="A106" s="55" t="s">
        <v>304</v>
      </c>
      <c r="B106" s="56">
        <v>1</v>
      </c>
      <c r="C106" s="57">
        <v>0</v>
      </c>
      <c r="D106" s="57">
        <v>0</v>
      </c>
    </row>
    <row r="107" spans="1:4" ht="18.75" x14ac:dyDescent="0.2">
      <c r="A107" s="55" t="s">
        <v>406</v>
      </c>
      <c r="B107" s="56">
        <v>4</v>
      </c>
      <c r="C107" s="60" t="s">
        <v>407</v>
      </c>
      <c r="D107" s="60" t="s">
        <v>407</v>
      </c>
    </row>
    <row r="108" spans="1:4" ht="18.75" x14ac:dyDescent="0.2">
      <c r="A108" s="55" t="s">
        <v>412</v>
      </c>
      <c r="B108" s="56">
        <v>3</v>
      </c>
      <c r="C108" s="61">
        <v>43831</v>
      </c>
      <c r="D108" s="61">
        <v>43832</v>
      </c>
    </row>
    <row r="109" spans="1:4" ht="18.75" x14ac:dyDescent="0.2">
      <c r="A109" s="55" t="s">
        <v>413</v>
      </c>
      <c r="B109" s="56">
        <v>2</v>
      </c>
      <c r="C109" s="56" t="b">
        <v>0</v>
      </c>
      <c r="D109" s="56" t="b">
        <v>0</v>
      </c>
    </row>
    <row r="110" spans="1:4" ht="18.75" x14ac:dyDescent="0.2">
      <c r="A110" s="55" t="s">
        <v>414</v>
      </c>
      <c r="B110" s="56">
        <v>1</v>
      </c>
      <c r="C110" s="57">
        <v>0</v>
      </c>
      <c r="D110" s="57">
        <v>0</v>
      </c>
    </row>
    <row r="111" spans="1:4" ht="18.75" x14ac:dyDescent="0.2">
      <c r="A111" s="55" t="s">
        <v>415</v>
      </c>
      <c r="B111" s="56">
        <v>1</v>
      </c>
      <c r="C111" s="57">
        <v>0</v>
      </c>
      <c r="D111" s="57">
        <v>0</v>
      </c>
    </row>
    <row r="112" spans="1:4" ht="18.75" x14ac:dyDescent="0.2">
      <c r="A112" s="55" t="s">
        <v>416</v>
      </c>
      <c r="B112" s="56">
        <v>1</v>
      </c>
      <c r="C112" s="57">
        <v>0</v>
      </c>
      <c r="D112" s="57">
        <v>0</v>
      </c>
    </row>
    <row r="113" spans="1:4" ht="18.75" x14ac:dyDescent="0.2">
      <c r="A113" s="55" t="s">
        <v>417</v>
      </c>
      <c r="B113" s="56">
        <v>1</v>
      </c>
      <c r="C113" s="57">
        <v>0</v>
      </c>
      <c r="D113" s="57">
        <v>0</v>
      </c>
    </row>
    <row r="114" spans="1:4" ht="18.75" x14ac:dyDescent="0.2">
      <c r="A114" s="55" t="s">
        <v>418</v>
      </c>
      <c r="B114" s="56">
        <v>1</v>
      </c>
      <c r="C114" s="57">
        <v>0</v>
      </c>
      <c r="D114" s="57">
        <v>0</v>
      </c>
    </row>
    <row r="115" spans="1:4" ht="18.75" x14ac:dyDescent="0.2">
      <c r="A115" s="55" t="s">
        <v>419</v>
      </c>
      <c r="B115" s="56">
        <v>1</v>
      </c>
      <c r="C115" s="57">
        <v>0</v>
      </c>
      <c r="D115" s="57">
        <v>0</v>
      </c>
    </row>
    <row r="116" spans="1:4" ht="18.75" x14ac:dyDescent="0.2">
      <c r="A116" s="55" t="s">
        <v>420</v>
      </c>
      <c r="B116" s="56">
        <v>2</v>
      </c>
      <c r="C116" s="56" t="b">
        <v>1</v>
      </c>
      <c r="D116" s="56" t="b">
        <v>1</v>
      </c>
    </row>
    <row r="117" spans="1:4" ht="18.75" x14ac:dyDescent="0.2">
      <c r="A117" s="55" t="s">
        <v>518</v>
      </c>
      <c r="B117" s="56">
        <v>1</v>
      </c>
      <c r="C117" s="57">
        <v>2</v>
      </c>
      <c r="D117" s="57">
        <v>2</v>
      </c>
    </row>
    <row r="118" spans="1:4" ht="18.75" x14ac:dyDescent="0.2">
      <c r="A118" s="55" t="s">
        <v>519</v>
      </c>
      <c r="B118" s="56">
        <v>4</v>
      </c>
      <c r="C118" s="60" t="s">
        <v>529</v>
      </c>
      <c r="D118" s="60" t="s">
        <v>648</v>
      </c>
    </row>
    <row r="119" spans="1:4" ht="18.75" x14ac:dyDescent="0.2">
      <c r="A119" s="55" t="s">
        <v>531</v>
      </c>
      <c r="B119" s="56">
        <v>1</v>
      </c>
      <c r="C119" s="62">
        <v>1</v>
      </c>
      <c r="D119" s="62">
        <v>1</v>
      </c>
    </row>
    <row r="120" spans="1:4" ht="18.75" x14ac:dyDescent="0.2">
      <c r="A120" s="55" t="s">
        <v>532</v>
      </c>
      <c r="B120" s="56">
        <v>1</v>
      </c>
      <c r="C120" s="62">
        <v>0</v>
      </c>
      <c r="D120" s="62">
        <v>0</v>
      </c>
    </row>
    <row r="121" spans="1:4" ht="18.75" x14ac:dyDescent="0.2">
      <c r="A121" s="55" t="s">
        <v>533</v>
      </c>
      <c r="B121" s="56">
        <v>1</v>
      </c>
      <c r="C121" s="62">
        <v>0</v>
      </c>
      <c r="D121" s="62">
        <v>0</v>
      </c>
    </row>
    <row r="122" spans="1:4" ht="18.75" x14ac:dyDescent="0.2">
      <c r="A122" s="55" t="s">
        <v>534</v>
      </c>
      <c r="B122" s="56">
        <v>1</v>
      </c>
      <c r="C122" s="62">
        <v>0</v>
      </c>
      <c r="D122" s="62">
        <v>0</v>
      </c>
    </row>
    <row r="123" spans="1:4" ht="18.75" x14ac:dyDescent="0.2">
      <c r="A123" s="55" t="s">
        <v>537</v>
      </c>
      <c r="B123" s="56">
        <v>4</v>
      </c>
      <c r="C123" s="60" t="s">
        <v>649</v>
      </c>
      <c r="D123" s="60" t="s">
        <v>649</v>
      </c>
    </row>
    <row r="124" spans="1:4" ht="18.75" x14ac:dyDescent="0.2">
      <c r="A124" s="55" t="s">
        <v>539</v>
      </c>
      <c r="B124" s="56">
        <v>2</v>
      </c>
      <c r="C124" s="56" t="b">
        <v>1</v>
      </c>
      <c r="D124" s="56" t="b">
        <v>1</v>
      </c>
    </row>
    <row r="125" spans="1:4" ht="18.75" x14ac:dyDescent="0.2">
      <c r="A125" s="55" t="s">
        <v>540</v>
      </c>
      <c r="B125" s="56">
        <v>1</v>
      </c>
      <c r="C125" s="57">
        <v>0</v>
      </c>
      <c r="D125" s="57">
        <v>0</v>
      </c>
    </row>
    <row r="126" spans="1:4" ht="18.75" x14ac:dyDescent="0.2">
      <c r="A126" s="58" t="s">
        <v>543</v>
      </c>
      <c r="B126" s="56">
        <v>4</v>
      </c>
      <c r="C126" s="60" t="s">
        <v>3</v>
      </c>
      <c r="D126" s="60" t="s">
        <v>3</v>
      </c>
    </row>
    <row r="127" spans="1:4" ht="18.75" x14ac:dyDescent="0.2">
      <c r="A127" s="58" t="s">
        <v>542</v>
      </c>
      <c r="B127" s="56">
        <v>4</v>
      </c>
      <c r="C127" s="60" t="s">
        <v>546</v>
      </c>
      <c r="D127" s="60" t="s">
        <v>549</v>
      </c>
    </row>
    <row r="128" spans="1:4" ht="18.75" x14ac:dyDescent="0.2">
      <c r="A128" s="58" t="s">
        <v>541</v>
      </c>
      <c r="B128" s="56">
        <v>4</v>
      </c>
      <c r="C128" s="63" t="s">
        <v>654</v>
      </c>
      <c r="D128" s="63" t="s">
        <v>548</v>
      </c>
    </row>
    <row r="129" spans="1:4" ht="18.75" x14ac:dyDescent="0.2">
      <c r="A129" s="58" t="s">
        <v>544</v>
      </c>
      <c r="B129" s="56">
        <v>4</v>
      </c>
      <c r="C129" s="60" t="s">
        <v>655</v>
      </c>
      <c r="D129" s="60" t="s">
        <v>547</v>
      </c>
    </row>
    <row r="130" spans="1:4" ht="18.75" x14ac:dyDescent="0.2">
      <c r="A130" s="58" t="s">
        <v>545</v>
      </c>
      <c r="B130" s="56">
        <v>4</v>
      </c>
      <c r="C130" s="60" t="s">
        <v>409</v>
      </c>
      <c r="D130" s="60" t="s">
        <v>409</v>
      </c>
    </row>
    <row r="131" spans="1:4" ht="18.75" x14ac:dyDescent="0.2">
      <c r="A131" s="58" t="s">
        <v>559</v>
      </c>
      <c r="B131" s="56">
        <v>1</v>
      </c>
      <c r="C131" s="57">
        <v>0</v>
      </c>
      <c r="D131" s="57">
        <v>0</v>
      </c>
    </row>
    <row r="132" spans="1:4" ht="18.75" x14ac:dyDescent="0.2">
      <c r="A132" s="58" t="s">
        <v>560</v>
      </c>
      <c r="B132" s="56">
        <v>1</v>
      </c>
      <c r="C132" s="57">
        <v>0</v>
      </c>
      <c r="D132" s="64">
        <v>0</v>
      </c>
    </row>
    <row r="133" spans="1:4" ht="18.75" x14ac:dyDescent="0.2">
      <c r="A133" s="58" t="s">
        <v>561</v>
      </c>
      <c r="B133" s="56">
        <v>1</v>
      </c>
      <c r="C133" s="57">
        <v>0</v>
      </c>
      <c r="D133" s="57">
        <v>0</v>
      </c>
    </row>
    <row r="134" spans="1:4" ht="18.75" x14ac:dyDescent="0.2">
      <c r="A134" s="55" t="s">
        <v>562</v>
      </c>
      <c r="B134" s="56">
        <v>1</v>
      </c>
      <c r="C134" s="57">
        <v>0</v>
      </c>
      <c r="D134" s="57">
        <v>0</v>
      </c>
    </row>
    <row r="135" spans="1:4" ht="18.75" x14ac:dyDescent="0.2">
      <c r="A135" s="58" t="s">
        <v>563</v>
      </c>
      <c r="B135" s="56">
        <v>1</v>
      </c>
      <c r="C135" s="57">
        <v>0</v>
      </c>
      <c r="D135" s="57">
        <v>0</v>
      </c>
    </row>
    <row r="136" spans="1:4" ht="18.75" x14ac:dyDescent="0.2">
      <c r="A136" s="58" t="s">
        <v>564</v>
      </c>
      <c r="B136" s="56">
        <v>1</v>
      </c>
      <c r="C136" s="57">
        <v>10</v>
      </c>
      <c r="D136" s="57">
        <v>10</v>
      </c>
    </row>
    <row r="137" spans="1:4" ht="18.75" x14ac:dyDescent="0.2">
      <c r="A137" s="55" t="s">
        <v>565</v>
      </c>
      <c r="B137" s="56">
        <v>1</v>
      </c>
      <c r="C137" s="57">
        <v>1</v>
      </c>
      <c r="D137" s="57">
        <v>1</v>
      </c>
    </row>
    <row r="138" spans="1:4" ht="18.75" x14ac:dyDescent="0.2">
      <c r="A138" s="55" t="s">
        <v>566</v>
      </c>
      <c r="B138" s="56">
        <v>1</v>
      </c>
      <c r="C138" s="57">
        <v>11</v>
      </c>
      <c r="D138" s="57">
        <v>11</v>
      </c>
    </row>
    <row r="139" spans="1:4" ht="93.75" x14ac:dyDescent="0.2">
      <c r="A139" s="58" t="s">
        <v>567</v>
      </c>
      <c r="B139" s="56">
        <v>4</v>
      </c>
      <c r="C139" s="60" t="s">
        <v>568</v>
      </c>
      <c r="D139" s="60" t="s">
        <v>583</v>
      </c>
    </row>
    <row r="140" spans="1:4" ht="37.5" x14ac:dyDescent="0.2">
      <c r="A140" s="55" t="s">
        <v>569</v>
      </c>
      <c r="B140" s="56">
        <v>4</v>
      </c>
      <c r="C140" s="60" t="s">
        <v>570</v>
      </c>
      <c r="D140" s="60" t="s">
        <v>570</v>
      </c>
    </row>
    <row r="141" spans="1:4" ht="18.75" x14ac:dyDescent="0.2">
      <c r="A141" s="58" t="s">
        <v>571</v>
      </c>
      <c r="B141" s="56">
        <v>4</v>
      </c>
      <c r="C141" s="63" t="s">
        <v>572</v>
      </c>
      <c r="D141" s="63" t="s">
        <v>582</v>
      </c>
    </row>
    <row r="142" spans="1:4" ht="18.75" x14ac:dyDescent="0.2">
      <c r="A142" s="58" t="s">
        <v>573</v>
      </c>
      <c r="B142" s="56">
        <v>4</v>
      </c>
      <c r="C142" s="60" t="s">
        <v>574</v>
      </c>
      <c r="D142" s="60" t="s">
        <v>574</v>
      </c>
    </row>
    <row r="143" spans="1:4" ht="18.75" x14ac:dyDescent="0.2">
      <c r="A143" s="55" t="s">
        <v>575</v>
      </c>
      <c r="B143" s="56">
        <v>4</v>
      </c>
      <c r="C143" s="60" t="s">
        <v>650</v>
      </c>
      <c r="D143" s="60" t="s">
        <v>650</v>
      </c>
    </row>
    <row r="144" spans="1:4" ht="18.75" x14ac:dyDescent="0.2">
      <c r="A144" s="55" t="s">
        <v>576</v>
      </c>
      <c r="B144" s="56">
        <v>4</v>
      </c>
      <c r="C144" s="60" t="s">
        <v>651</v>
      </c>
      <c r="D144" s="60" t="s">
        <v>651</v>
      </c>
    </row>
    <row r="145" spans="1:4" ht="18.75" x14ac:dyDescent="0.2">
      <c r="A145" s="55" t="s">
        <v>577</v>
      </c>
      <c r="B145" s="56">
        <v>4</v>
      </c>
      <c r="C145" s="60" t="s">
        <v>652</v>
      </c>
      <c r="D145" s="60" t="s">
        <v>652</v>
      </c>
    </row>
    <row r="146" spans="1:4" ht="18.75" x14ac:dyDescent="0.2">
      <c r="A146" s="55" t="s">
        <v>578</v>
      </c>
      <c r="B146" s="56">
        <v>4</v>
      </c>
      <c r="C146" s="60" t="s">
        <v>651</v>
      </c>
      <c r="D146" s="60" t="s">
        <v>651</v>
      </c>
    </row>
    <row r="147" spans="1:4" ht="18.75" x14ac:dyDescent="0.2">
      <c r="A147" s="55" t="s">
        <v>579</v>
      </c>
      <c r="B147" s="56">
        <v>4</v>
      </c>
      <c r="C147" s="60" t="s">
        <v>652</v>
      </c>
      <c r="D147" s="60" t="s">
        <v>652</v>
      </c>
    </row>
    <row r="148" spans="1:4" ht="18.75" x14ac:dyDescent="0.2">
      <c r="A148" s="55" t="s">
        <v>580</v>
      </c>
      <c r="B148" s="56">
        <v>4</v>
      </c>
      <c r="C148" s="60" t="s">
        <v>653</v>
      </c>
      <c r="D148" s="60" t="s">
        <v>653</v>
      </c>
    </row>
    <row r="149" spans="1:4" ht="18.75" x14ac:dyDescent="0.2">
      <c r="A149" s="55" t="s">
        <v>581</v>
      </c>
      <c r="B149" s="56">
        <v>4</v>
      </c>
      <c r="C149" s="60" t="s">
        <v>653</v>
      </c>
      <c r="D149" s="60" t="s">
        <v>653</v>
      </c>
    </row>
    <row r="150" spans="1:4" ht="37.5" x14ac:dyDescent="0.2">
      <c r="A150" s="58" t="s">
        <v>587</v>
      </c>
      <c r="B150" s="56">
        <v>4</v>
      </c>
      <c r="C150" s="60" t="s">
        <v>588</v>
      </c>
      <c r="D150" s="60" t="s">
        <v>589</v>
      </c>
    </row>
    <row r="151" spans="1:4" ht="18.75" x14ac:dyDescent="0.2">
      <c r="A151" s="58" t="s">
        <v>586</v>
      </c>
      <c r="B151" s="56">
        <v>2</v>
      </c>
      <c r="C151" s="56" t="b">
        <v>0</v>
      </c>
      <c r="D151" s="56" t="b">
        <v>0</v>
      </c>
    </row>
    <row r="152" spans="1:4" ht="18.75" x14ac:dyDescent="0.3">
      <c r="A152" s="42" t="s">
        <v>507</v>
      </c>
      <c r="B152" s="43">
        <f>SUBTOTAL(103,DDocProp[Type])</f>
        <v>150</v>
      </c>
      <c r="C152" s="44">
        <f>SUBTOTAL(103,DDocProp[Value for EN])</f>
        <v>150</v>
      </c>
      <c r="D152" s="44">
        <f>SUBTOTAL(103,DDocProp[Value for FR])</f>
        <v>150</v>
      </c>
    </row>
  </sheetData>
  <mergeCells count="8">
    <mergeCell ref="AG20:AH20"/>
    <mergeCell ref="AI20:AJ20"/>
    <mergeCell ref="J20:L20"/>
    <mergeCell ref="M20:O20"/>
    <mergeCell ref="P20:R20"/>
    <mergeCell ref="S20:U20"/>
    <mergeCell ref="V20:X20"/>
    <mergeCell ref="Y20:AA20"/>
  </mergeCells>
  <phoneticPr fontId="17" type="noConversion"/>
  <dataValidations count="1">
    <dataValidation type="list" allowBlank="1" showInputMessage="1" showErrorMessage="1" sqref="H8" xr:uid="{1D985A15-34E9-438F-9DFE-6A96028F567B}">
      <formula1>$H$2:$H$7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6ED1-5B07-42B7-B282-93FF9904E87B}">
  <sheetPr codeName="Sheet4"/>
  <dimension ref="A1:C201"/>
  <sheetViews>
    <sheetView zoomScale="98" zoomScaleNormal="98" workbookViewId="0">
      <selection activeCell="C4" sqref="C4"/>
    </sheetView>
  </sheetViews>
  <sheetFormatPr defaultRowHeight="12.75" x14ac:dyDescent="0.2"/>
  <cols>
    <col min="1" max="1" width="33.7109375" customWidth="1"/>
    <col min="2" max="2" width="16.85546875" style="28" customWidth="1"/>
    <col min="3" max="3" width="33.28515625" style="2" customWidth="1"/>
  </cols>
  <sheetData>
    <row r="1" spans="1:3" x14ac:dyDescent="0.2">
      <c r="A1" t="s">
        <v>196</v>
      </c>
      <c r="B1" s="28" t="s">
        <v>452</v>
      </c>
      <c r="C1" s="2" t="s">
        <v>195</v>
      </c>
    </row>
    <row r="2" spans="1:3" x14ac:dyDescent="0.2">
      <c r="A2" t="s">
        <v>212</v>
      </c>
      <c r="B2" s="28">
        <v>1</v>
      </c>
      <c r="C2" s="2" t="s">
        <v>198</v>
      </c>
    </row>
    <row r="3" spans="1:3" x14ac:dyDescent="0.2">
      <c r="B3" s="28">
        <v>2</v>
      </c>
      <c r="C3" s="2" t="s">
        <v>210</v>
      </c>
    </row>
    <row r="4" spans="1:3" x14ac:dyDescent="0.2">
      <c r="B4" s="28">
        <v>3</v>
      </c>
      <c r="C4" s="2" t="s">
        <v>210</v>
      </c>
    </row>
    <row r="5" spans="1:3" x14ac:dyDescent="0.2">
      <c r="B5" s="28">
        <v>4</v>
      </c>
      <c r="C5" s="2" t="s">
        <v>210</v>
      </c>
    </row>
    <row r="6" spans="1:3" x14ac:dyDescent="0.2">
      <c r="C6" s="2" t="s">
        <v>210</v>
      </c>
    </row>
    <row r="7" spans="1:3" x14ac:dyDescent="0.2">
      <c r="C7" s="2" t="s">
        <v>210</v>
      </c>
    </row>
    <row r="8" spans="1:3" x14ac:dyDescent="0.2">
      <c r="C8" s="2" t="s">
        <v>210</v>
      </c>
    </row>
    <row r="9" spans="1:3" x14ac:dyDescent="0.2">
      <c r="C9" s="2" t="s">
        <v>210</v>
      </c>
    </row>
    <row r="10" spans="1:3" x14ac:dyDescent="0.2">
      <c r="C10" s="2" t="s">
        <v>210</v>
      </c>
    </row>
    <row r="11" spans="1:3" x14ac:dyDescent="0.2">
      <c r="C11" s="2" t="s">
        <v>210</v>
      </c>
    </row>
    <row r="12" spans="1:3" x14ac:dyDescent="0.2">
      <c r="C12" s="2" t="s">
        <v>210</v>
      </c>
    </row>
    <row r="13" spans="1:3" x14ac:dyDescent="0.2">
      <c r="C13" s="2" t="s">
        <v>210</v>
      </c>
    </row>
    <row r="14" spans="1:3" x14ac:dyDescent="0.2">
      <c r="C14" s="2" t="s">
        <v>210</v>
      </c>
    </row>
    <row r="15" spans="1:3" x14ac:dyDescent="0.2">
      <c r="C15" s="2" t="s">
        <v>210</v>
      </c>
    </row>
    <row r="16" spans="1:3" x14ac:dyDescent="0.2">
      <c r="C16" s="2" t="s">
        <v>210</v>
      </c>
    </row>
    <row r="17" spans="3:3" x14ac:dyDescent="0.2">
      <c r="C17" s="2" t="s">
        <v>210</v>
      </c>
    </row>
    <row r="18" spans="3:3" x14ac:dyDescent="0.2">
      <c r="C18" s="2" t="s">
        <v>210</v>
      </c>
    </row>
    <row r="19" spans="3:3" x14ac:dyDescent="0.2">
      <c r="C19" s="2" t="s">
        <v>210</v>
      </c>
    </row>
    <row r="20" spans="3:3" x14ac:dyDescent="0.2">
      <c r="C20" s="2" t="s">
        <v>210</v>
      </c>
    </row>
    <row r="21" spans="3:3" x14ac:dyDescent="0.2">
      <c r="C21" s="2" t="s">
        <v>210</v>
      </c>
    </row>
    <row r="22" spans="3:3" x14ac:dyDescent="0.2">
      <c r="C22" s="2" t="s">
        <v>210</v>
      </c>
    </row>
    <row r="23" spans="3:3" x14ac:dyDescent="0.2">
      <c r="C23" s="2" t="s">
        <v>210</v>
      </c>
    </row>
    <row r="24" spans="3:3" x14ac:dyDescent="0.2">
      <c r="C24" s="2" t="s">
        <v>210</v>
      </c>
    </row>
    <row r="25" spans="3:3" x14ac:dyDescent="0.2">
      <c r="C25" s="2" t="s">
        <v>210</v>
      </c>
    </row>
    <row r="26" spans="3:3" x14ac:dyDescent="0.2">
      <c r="C26" s="2" t="s">
        <v>210</v>
      </c>
    </row>
    <row r="27" spans="3:3" x14ac:dyDescent="0.2">
      <c r="C27" s="2" t="s">
        <v>210</v>
      </c>
    </row>
    <row r="28" spans="3:3" x14ac:dyDescent="0.2">
      <c r="C28" s="2" t="s">
        <v>210</v>
      </c>
    </row>
    <row r="29" spans="3:3" x14ac:dyDescent="0.2">
      <c r="C29" s="2" t="s">
        <v>210</v>
      </c>
    </row>
    <row r="30" spans="3:3" x14ac:dyDescent="0.2">
      <c r="C30" s="2" t="s">
        <v>210</v>
      </c>
    </row>
    <row r="31" spans="3:3" x14ac:dyDescent="0.2">
      <c r="C31" s="2" t="s">
        <v>210</v>
      </c>
    </row>
    <row r="32" spans="3:3" x14ac:dyDescent="0.2">
      <c r="C32" s="2" t="s">
        <v>210</v>
      </c>
    </row>
    <row r="33" spans="3:3" x14ac:dyDescent="0.2">
      <c r="C33" s="2" t="s">
        <v>210</v>
      </c>
    </row>
    <row r="34" spans="3:3" x14ac:dyDescent="0.2">
      <c r="C34" s="2" t="s">
        <v>210</v>
      </c>
    </row>
    <row r="35" spans="3:3" x14ac:dyDescent="0.2">
      <c r="C35" s="2" t="s">
        <v>210</v>
      </c>
    </row>
    <row r="36" spans="3:3" x14ac:dyDescent="0.2">
      <c r="C36" s="2" t="s">
        <v>210</v>
      </c>
    </row>
    <row r="37" spans="3:3" x14ac:dyDescent="0.2">
      <c r="C37" s="2" t="s">
        <v>210</v>
      </c>
    </row>
    <row r="38" spans="3:3" x14ac:dyDescent="0.2">
      <c r="C38" s="2" t="s">
        <v>210</v>
      </c>
    </row>
    <row r="39" spans="3:3" x14ac:dyDescent="0.2">
      <c r="C39" s="2" t="s">
        <v>210</v>
      </c>
    </row>
    <row r="40" spans="3:3" x14ac:dyDescent="0.2">
      <c r="C40" s="2" t="s">
        <v>210</v>
      </c>
    </row>
    <row r="41" spans="3:3" x14ac:dyDescent="0.2">
      <c r="C41" s="2" t="s">
        <v>210</v>
      </c>
    </row>
    <row r="42" spans="3:3" x14ac:dyDescent="0.2">
      <c r="C42" s="2" t="s">
        <v>210</v>
      </c>
    </row>
    <row r="43" spans="3:3" x14ac:dyDescent="0.2">
      <c r="C43" s="2" t="s">
        <v>210</v>
      </c>
    </row>
    <row r="44" spans="3:3" x14ac:dyDescent="0.2">
      <c r="C44" s="2" t="s">
        <v>210</v>
      </c>
    </row>
    <row r="45" spans="3:3" x14ac:dyDescent="0.2">
      <c r="C45" s="2" t="s">
        <v>210</v>
      </c>
    </row>
    <row r="46" spans="3:3" x14ac:dyDescent="0.2">
      <c r="C46" s="2" t="s">
        <v>210</v>
      </c>
    </row>
    <row r="47" spans="3:3" x14ac:dyDescent="0.2">
      <c r="C47" s="2" t="s">
        <v>210</v>
      </c>
    </row>
    <row r="48" spans="3:3" x14ac:dyDescent="0.2">
      <c r="C48" s="2" t="s">
        <v>210</v>
      </c>
    </row>
    <row r="49" spans="3:3" x14ac:dyDescent="0.2">
      <c r="C49" s="2" t="s">
        <v>210</v>
      </c>
    </row>
    <row r="50" spans="3:3" x14ac:dyDescent="0.2">
      <c r="C50" s="2" t="s">
        <v>210</v>
      </c>
    </row>
    <row r="51" spans="3:3" x14ac:dyDescent="0.2">
      <c r="C51" s="2" t="s">
        <v>210</v>
      </c>
    </row>
    <row r="52" spans="3:3" x14ac:dyDescent="0.2">
      <c r="C52" s="2" t="s">
        <v>210</v>
      </c>
    </row>
    <row r="53" spans="3:3" x14ac:dyDescent="0.2">
      <c r="C53" s="2" t="s">
        <v>210</v>
      </c>
    </row>
    <row r="54" spans="3:3" x14ac:dyDescent="0.2">
      <c r="C54" s="2" t="s">
        <v>210</v>
      </c>
    </row>
    <row r="55" spans="3:3" x14ac:dyDescent="0.2">
      <c r="C55" s="2" t="s">
        <v>210</v>
      </c>
    </row>
    <row r="56" spans="3:3" x14ac:dyDescent="0.2">
      <c r="C56" s="2" t="s">
        <v>210</v>
      </c>
    </row>
    <row r="57" spans="3:3" x14ac:dyDescent="0.2">
      <c r="C57" s="2" t="s">
        <v>210</v>
      </c>
    </row>
    <row r="58" spans="3:3" x14ac:dyDescent="0.2">
      <c r="C58" s="2" t="s">
        <v>210</v>
      </c>
    </row>
    <row r="59" spans="3:3" x14ac:dyDescent="0.2">
      <c r="C59" s="2" t="s">
        <v>210</v>
      </c>
    </row>
    <row r="60" spans="3:3" x14ac:dyDescent="0.2">
      <c r="C60" s="2" t="s">
        <v>210</v>
      </c>
    </row>
    <row r="61" spans="3:3" x14ac:dyDescent="0.2">
      <c r="C61" s="2" t="s">
        <v>210</v>
      </c>
    </row>
    <row r="62" spans="3:3" x14ac:dyDescent="0.2">
      <c r="C62" s="2" t="s">
        <v>210</v>
      </c>
    </row>
    <row r="63" spans="3:3" x14ac:dyDescent="0.2">
      <c r="C63" s="2" t="s">
        <v>210</v>
      </c>
    </row>
    <row r="64" spans="3:3" x14ac:dyDescent="0.2">
      <c r="C64" s="2" t="s">
        <v>210</v>
      </c>
    </row>
    <row r="65" spans="3:3" x14ac:dyDescent="0.2">
      <c r="C65" s="2" t="s">
        <v>210</v>
      </c>
    </row>
    <row r="66" spans="3:3" x14ac:dyDescent="0.2">
      <c r="C66" s="2" t="s">
        <v>210</v>
      </c>
    </row>
    <row r="67" spans="3:3" x14ac:dyDescent="0.2">
      <c r="C67" s="2" t="s">
        <v>210</v>
      </c>
    </row>
    <row r="68" spans="3:3" x14ac:dyDescent="0.2">
      <c r="C68" s="2" t="s">
        <v>210</v>
      </c>
    </row>
    <row r="69" spans="3:3" x14ac:dyDescent="0.2">
      <c r="C69" s="2" t="s">
        <v>210</v>
      </c>
    </row>
    <row r="70" spans="3:3" x14ac:dyDescent="0.2">
      <c r="C70" s="2" t="s">
        <v>210</v>
      </c>
    </row>
    <row r="71" spans="3:3" x14ac:dyDescent="0.2">
      <c r="C71" s="2" t="s">
        <v>210</v>
      </c>
    </row>
    <row r="72" spans="3:3" x14ac:dyDescent="0.2">
      <c r="C72" s="2" t="s">
        <v>210</v>
      </c>
    </row>
    <row r="73" spans="3:3" x14ac:dyDescent="0.2">
      <c r="C73" s="2" t="s">
        <v>210</v>
      </c>
    </row>
    <row r="74" spans="3:3" x14ac:dyDescent="0.2">
      <c r="C74" s="2" t="s">
        <v>210</v>
      </c>
    </row>
    <row r="75" spans="3:3" x14ac:dyDescent="0.2">
      <c r="C75" s="2" t="s">
        <v>210</v>
      </c>
    </row>
    <row r="76" spans="3:3" x14ac:dyDescent="0.2">
      <c r="C76" s="2" t="s">
        <v>210</v>
      </c>
    </row>
    <row r="77" spans="3:3" x14ac:dyDescent="0.2">
      <c r="C77" s="2" t="s">
        <v>210</v>
      </c>
    </row>
    <row r="78" spans="3:3" x14ac:dyDescent="0.2">
      <c r="C78" s="2" t="s">
        <v>210</v>
      </c>
    </row>
    <row r="79" spans="3:3" x14ac:dyDescent="0.2">
      <c r="C79" s="2" t="s">
        <v>210</v>
      </c>
    </row>
    <row r="80" spans="3:3" x14ac:dyDescent="0.2">
      <c r="C80" s="2" t="s">
        <v>210</v>
      </c>
    </row>
    <row r="81" spans="3:3" x14ac:dyDescent="0.2">
      <c r="C81" s="2" t="s">
        <v>210</v>
      </c>
    </row>
    <row r="82" spans="3:3" x14ac:dyDescent="0.2">
      <c r="C82" s="2" t="s">
        <v>210</v>
      </c>
    </row>
    <row r="83" spans="3:3" x14ac:dyDescent="0.2">
      <c r="C83" s="2" t="s">
        <v>210</v>
      </c>
    </row>
    <row r="84" spans="3:3" x14ac:dyDescent="0.2">
      <c r="C84" s="2" t="s">
        <v>210</v>
      </c>
    </row>
    <row r="85" spans="3:3" x14ac:dyDescent="0.2">
      <c r="C85" s="2" t="s">
        <v>210</v>
      </c>
    </row>
    <row r="86" spans="3:3" x14ac:dyDescent="0.2">
      <c r="C86" s="2" t="s">
        <v>210</v>
      </c>
    </row>
    <row r="87" spans="3:3" x14ac:dyDescent="0.2">
      <c r="C87" s="2" t="s">
        <v>210</v>
      </c>
    </row>
    <row r="88" spans="3:3" x14ac:dyDescent="0.2">
      <c r="C88" s="2" t="s">
        <v>210</v>
      </c>
    </row>
    <row r="89" spans="3:3" x14ac:dyDescent="0.2">
      <c r="C89" s="2" t="s">
        <v>210</v>
      </c>
    </row>
    <row r="90" spans="3:3" x14ac:dyDescent="0.2">
      <c r="C90" s="2" t="s">
        <v>210</v>
      </c>
    </row>
    <row r="91" spans="3:3" x14ac:dyDescent="0.2">
      <c r="C91" s="2" t="s">
        <v>210</v>
      </c>
    </row>
    <row r="92" spans="3:3" x14ac:dyDescent="0.2">
      <c r="C92" s="2" t="s">
        <v>210</v>
      </c>
    </row>
    <row r="93" spans="3:3" x14ac:dyDescent="0.2">
      <c r="C93" s="2" t="s">
        <v>210</v>
      </c>
    </row>
    <row r="94" spans="3:3" x14ac:dyDescent="0.2">
      <c r="C94" s="2" t="s">
        <v>210</v>
      </c>
    </row>
    <row r="95" spans="3:3" x14ac:dyDescent="0.2">
      <c r="C95" s="2" t="s">
        <v>210</v>
      </c>
    </row>
    <row r="96" spans="3:3" x14ac:dyDescent="0.2">
      <c r="C96" s="2" t="s">
        <v>210</v>
      </c>
    </row>
    <row r="97" spans="3:3" x14ac:dyDescent="0.2">
      <c r="C97" s="2" t="s">
        <v>210</v>
      </c>
    </row>
    <row r="98" spans="3:3" x14ac:dyDescent="0.2">
      <c r="C98" s="2" t="s">
        <v>210</v>
      </c>
    </row>
    <row r="99" spans="3:3" x14ac:dyDescent="0.2">
      <c r="C99" s="2" t="s">
        <v>210</v>
      </c>
    </row>
    <row r="100" spans="3:3" x14ac:dyDescent="0.2">
      <c r="C100" s="2" t="s">
        <v>210</v>
      </c>
    </row>
    <row r="101" spans="3:3" x14ac:dyDescent="0.2">
      <c r="C101" s="2" t="s">
        <v>210</v>
      </c>
    </row>
    <row r="102" spans="3:3" x14ac:dyDescent="0.2">
      <c r="C102" s="2" t="s">
        <v>210</v>
      </c>
    </row>
    <row r="103" spans="3:3" x14ac:dyDescent="0.2">
      <c r="C103" s="2" t="s">
        <v>210</v>
      </c>
    </row>
    <row r="104" spans="3:3" x14ac:dyDescent="0.2">
      <c r="C104" s="2" t="s">
        <v>210</v>
      </c>
    </row>
    <row r="105" spans="3:3" x14ac:dyDescent="0.2">
      <c r="C105" s="2" t="s">
        <v>210</v>
      </c>
    </row>
    <row r="106" spans="3:3" x14ac:dyDescent="0.2">
      <c r="C106" s="2" t="s">
        <v>210</v>
      </c>
    </row>
    <row r="107" spans="3:3" x14ac:dyDescent="0.2">
      <c r="C107" s="2" t="s">
        <v>210</v>
      </c>
    </row>
    <row r="108" spans="3:3" x14ac:dyDescent="0.2">
      <c r="C108" s="2" t="s">
        <v>210</v>
      </c>
    </row>
    <row r="109" spans="3:3" x14ac:dyDescent="0.2">
      <c r="C109" s="2" t="s">
        <v>210</v>
      </c>
    </row>
    <row r="110" spans="3:3" x14ac:dyDescent="0.2">
      <c r="C110" s="2" t="s">
        <v>210</v>
      </c>
    </row>
    <row r="111" spans="3:3" x14ac:dyDescent="0.2">
      <c r="C111" s="2" t="s">
        <v>210</v>
      </c>
    </row>
    <row r="112" spans="3:3" x14ac:dyDescent="0.2">
      <c r="C112" s="2" t="s">
        <v>210</v>
      </c>
    </row>
    <row r="113" spans="3:3" x14ac:dyDescent="0.2">
      <c r="C113" s="2" t="s">
        <v>210</v>
      </c>
    </row>
    <row r="114" spans="3:3" x14ac:dyDescent="0.2">
      <c r="C114" s="2" t="s">
        <v>210</v>
      </c>
    </row>
    <row r="115" spans="3:3" x14ac:dyDescent="0.2">
      <c r="C115" s="2" t="s">
        <v>210</v>
      </c>
    </row>
    <row r="116" spans="3:3" x14ac:dyDescent="0.2">
      <c r="C116" s="2" t="s">
        <v>210</v>
      </c>
    </row>
    <row r="117" spans="3:3" x14ac:dyDescent="0.2">
      <c r="C117" s="2" t="s">
        <v>210</v>
      </c>
    </row>
    <row r="118" spans="3:3" x14ac:dyDescent="0.2">
      <c r="C118" s="2" t="s">
        <v>210</v>
      </c>
    </row>
    <row r="119" spans="3:3" x14ac:dyDescent="0.2">
      <c r="C119" s="2" t="s">
        <v>210</v>
      </c>
    </row>
    <row r="120" spans="3:3" x14ac:dyDescent="0.2">
      <c r="C120" s="2" t="s">
        <v>210</v>
      </c>
    </row>
    <row r="121" spans="3:3" x14ac:dyDescent="0.2">
      <c r="C121" s="2" t="s">
        <v>210</v>
      </c>
    </row>
    <row r="122" spans="3:3" x14ac:dyDescent="0.2">
      <c r="C122" s="2" t="s">
        <v>210</v>
      </c>
    </row>
    <row r="123" spans="3:3" x14ac:dyDescent="0.2">
      <c r="C123" s="2" t="s">
        <v>210</v>
      </c>
    </row>
    <row r="124" spans="3:3" x14ac:dyDescent="0.2">
      <c r="C124" s="2" t="s">
        <v>210</v>
      </c>
    </row>
    <row r="125" spans="3:3" x14ac:dyDescent="0.2">
      <c r="C125" s="2" t="s">
        <v>210</v>
      </c>
    </row>
    <row r="126" spans="3:3" x14ac:dyDescent="0.2">
      <c r="C126" s="2" t="s">
        <v>210</v>
      </c>
    </row>
    <row r="127" spans="3:3" x14ac:dyDescent="0.2">
      <c r="C127" s="2" t="s">
        <v>210</v>
      </c>
    </row>
    <row r="128" spans="3:3" x14ac:dyDescent="0.2">
      <c r="C128" s="2" t="s">
        <v>210</v>
      </c>
    </row>
    <row r="129" spans="3:3" x14ac:dyDescent="0.2">
      <c r="C129" s="2" t="s">
        <v>210</v>
      </c>
    </row>
    <row r="130" spans="3:3" x14ac:dyDescent="0.2">
      <c r="C130" s="2" t="s">
        <v>210</v>
      </c>
    </row>
    <row r="131" spans="3:3" x14ac:dyDescent="0.2">
      <c r="C131" s="2" t="s">
        <v>210</v>
      </c>
    </row>
    <row r="132" spans="3:3" x14ac:dyDescent="0.2">
      <c r="C132" s="2" t="s">
        <v>210</v>
      </c>
    </row>
    <row r="133" spans="3:3" x14ac:dyDescent="0.2">
      <c r="C133" s="2" t="s">
        <v>210</v>
      </c>
    </row>
    <row r="134" spans="3:3" x14ac:dyDescent="0.2">
      <c r="C134" s="2" t="s">
        <v>210</v>
      </c>
    </row>
    <row r="135" spans="3:3" x14ac:dyDescent="0.2">
      <c r="C135" s="2" t="s">
        <v>210</v>
      </c>
    </row>
    <row r="136" spans="3:3" x14ac:dyDescent="0.2">
      <c r="C136" s="2" t="s">
        <v>210</v>
      </c>
    </row>
    <row r="137" spans="3:3" x14ac:dyDescent="0.2">
      <c r="C137" s="2" t="s">
        <v>210</v>
      </c>
    </row>
    <row r="138" spans="3:3" x14ac:dyDescent="0.2">
      <c r="C138" s="2" t="s">
        <v>210</v>
      </c>
    </row>
    <row r="139" spans="3:3" x14ac:dyDescent="0.2">
      <c r="C139" s="2" t="s">
        <v>210</v>
      </c>
    </row>
    <row r="140" spans="3:3" x14ac:dyDescent="0.2">
      <c r="C140" s="2" t="s">
        <v>210</v>
      </c>
    </row>
    <row r="141" spans="3:3" x14ac:dyDescent="0.2">
      <c r="C141" s="2" t="s">
        <v>210</v>
      </c>
    </row>
    <row r="142" spans="3:3" x14ac:dyDescent="0.2">
      <c r="C142" s="2" t="s">
        <v>210</v>
      </c>
    </row>
    <row r="143" spans="3:3" x14ac:dyDescent="0.2">
      <c r="C143" s="2" t="s">
        <v>210</v>
      </c>
    </row>
    <row r="144" spans="3:3" x14ac:dyDescent="0.2">
      <c r="C144" s="2" t="s">
        <v>210</v>
      </c>
    </row>
    <row r="145" spans="3:3" x14ac:dyDescent="0.2">
      <c r="C145" s="2" t="s">
        <v>210</v>
      </c>
    </row>
    <row r="146" spans="3:3" x14ac:dyDescent="0.2">
      <c r="C146" s="2" t="s">
        <v>210</v>
      </c>
    </row>
    <row r="147" spans="3:3" x14ac:dyDescent="0.2">
      <c r="C147" s="2" t="s">
        <v>210</v>
      </c>
    </row>
    <row r="148" spans="3:3" x14ac:dyDescent="0.2">
      <c r="C148" s="2" t="s">
        <v>210</v>
      </c>
    </row>
    <row r="149" spans="3:3" x14ac:dyDescent="0.2">
      <c r="C149" s="2" t="s">
        <v>210</v>
      </c>
    </row>
    <row r="150" spans="3:3" x14ac:dyDescent="0.2">
      <c r="C150" s="2" t="s">
        <v>210</v>
      </c>
    </row>
    <row r="151" spans="3:3" x14ac:dyDescent="0.2">
      <c r="C151" s="2" t="s">
        <v>210</v>
      </c>
    </row>
    <row r="152" spans="3:3" x14ac:dyDescent="0.2">
      <c r="C152" s="2" t="s">
        <v>210</v>
      </c>
    </row>
    <row r="153" spans="3:3" x14ac:dyDescent="0.2">
      <c r="C153" s="2" t="s">
        <v>210</v>
      </c>
    </row>
    <row r="154" spans="3:3" x14ac:dyDescent="0.2">
      <c r="C154" s="2" t="s">
        <v>210</v>
      </c>
    </row>
    <row r="155" spans="3:3" x14ac:dyDescent="0.2">
      <c r="C155" s="2" t="s">
        <v>210</v>
      </c>
    </row>
    <row r="156" spans="3:3" x14ac:dyDescent="0.2">
      <c r="C156" s="2" t="s">
        <v>210</v>
      </c>
    </row>
    <row r="157" spans="3:3" x14ac:dyDescent="0.2">
      <c r="C157" s="2" t="s">
        <v>210</v>
      </c>
    </row>
    <row r="158" spans="3:3" x14ac:dyDescent="0.2">
      <c r="C158" s="2" t="s">
        <v>210</v>
      </c>
    </row>
    <row r="159" spans="3:3" x14ac:dyDescent="0.2">
      <c r="C159" s="2" t="s">
        <v>210</v>
      </c>
    </row>
    <row r="160" spans="3:3" x14ac:dyDescent="0.2">
      <c r="C160" s="2" t="s">
        <v>210</v>
      </c>
    </row>
    <row r="161" spans="3:3" x14ac:dyDescent="0.2">
      <c r="C161" s="2" t="s">
        <v>210</v>
      </c>
    </row>
    <row r="162" spans="3:3" x14ac:dyDescent="0.2">
      <c r="C162" s="2" t="s">
        <v>210</v>
      </c>
    </row>
    <row r="163" spans="3:3" x14ac:dyDescent="0.2">
      <c r="C163" s="2" t="s">
        <v>210</v>
      </c>
    </row>
    <row r="164" spans="3:3" x14ac:dyDescent="0.2">
      <c r="C164" s="2" t="s">
        <v>210</v>
      </c>
    </row>
    <row r="165" spans="3:3" x14ac:dyDescent="0.2">
      <c r="C165" s="2" t="s">
        <v>210</v>
      </c>
    </row>
    <row r="166" spans="3:3" x14ac:dyDescent="0.2">
      <c r="C166" s="2" t="s">
        <v>210</v>
      </c>
    </row>
    <row r="167" spans="3:3" x14ac:dyDescent="0.2">
      <c r="C167" s="2" t="s">
        <v>210</v>
      </c>
    </row>
    <row r="168" spans="3:3" x14ac:dyDescent="0.2">
      <c r="C168" s="2" t="s">
        <v>210</v>
      </c>
    </row>
    <row r="169" spans="3:3" x14ac:dyDescent="0.2">
      <c r="C169" s="2" t="s">
        <v>210</v>
      </c>
    </row>
    <row r="170" spans="3:3" x14ac:dyDescent="0.2">
      <c r="C170" s="2" t="s">
        <v>210</v>
      </c>
    </row>
    <row r="171" spans="3:3" x14ac:dyDescent="0.2">
      <c r="C171" s="2" t="s">
        <v>210</v>
      </c>
    </row>
    <row r="172" spans="3:3" x14ac:dyDescent="0.2">
      <c r="C172" s="2" t="s">
        <v>210</v>
      </c>
    </row>
    <row r="173" spans="3:3" x14ac:dyDescent="0.2">
      <c r="C173" s="2" t="s">
        <v>210</v>
      </c>
    </row>
    <row r="174" spans="3:3" x14ac:dyDescent="0.2">
      <c r="C174" s="2" t="s">
        <v>210</v>
      </c>
    </row>
    <row r="175" spans="3:3" x14ac:dyDescent="0.2">
      <c r="C175" s="2" t="s">
        <v>210</v>
      </c>
    </row>
    <row r="176" spans="3:3" x14ac:dyDescent="0.2">
      <c r="C176" s="2" t="s">
        <v>210</v>
      </c>
    </row>
    <row r="177" spans="3:3" x14ac:dyDescent="0.2">
      <c r="C177" s="2" t="s">
        <v>210</v>
      </c>
    </row>
    <row r="178" spans="3:3" x14ac:dyDescent="0.2">
      <c r="C178" s="2" t="s">
        <v>210</v>
      </c>
    </row>
    <row r="179" spans="3:3" x14ac:dyDescent="0.2">
      <c r="C179" s="2" t="s">
        <v>210</v>
      </c>
    </row>
    <row r="180" spans="3:3" x14ac:dyDescent="0.2">
      <c r="C180" s="2" t="s">
        <v>210</v>
      </c>
    </row>
    <row r="181" spans="3:3" x14ac:dyDescent="0.2">
      <c r="C181" s="2" t="s">
        <v>210</v>
      </c>
    </row>
    <row r="182" spans="3:3" x14ac:dyDescent="0.2">
      <c r="C182" s="2" t="s">
        <v>210</v>
      </c>
    </row>
    <row r="183" spans="3:3" x14ac:dyDescent="0.2">
      <c r="C183" s="2" t="s">
        <v>210</v>
      </c>
    </row>
    <row r="184" spans="3:3" x14ac:dyDescent="0.2">
      <c r="C184" s="2" t="s">
        <v>210</v>
      </c>
    </row>
    <row r="185" spans="3:3" x14ac:dyDescent="0.2">
      <c r="C185" s="2" t="s">
        <v>210</v>
      </c>
    </row>
    <row r="186" spans="3:3" x14ac:dyDescent="0.2">
      <c r="C186" s="2" t="s">
        <v>210</v>
      </c>
    </row>
    <row r="187" spans="3:3" x14ac:dyDescent="0.2">
      <c r="C187" s="2" t="s">
        <v>210</v>
      </c>
    </row>
    <row r="188" spans="3:3" x14ac:dyDescent="0.2">
      <c r="C188" s="2" t="s">
        <v>210</v>
      </c>
    </row>
    <row r="189" spans="3:3" x14ac:dyDescent="0.2">
      <c r="C189" s="2" t="s">
        <v>210</v>
      </c>
    </row>
    <row r="190" spans="3:3" x14ac:dyDescent="0.2">
      <c r="C190" s="2" t="s">
        <v>210</v>
      </c>
    </row>
    <row r="191" spans="3:3" x14ac:dyDescent="0.2">
      <c r="C191" s="2" t="s">
        <v>210</v>
      </c>
    </row>
    <row r="192" spans="3:3" x14ac:dyDescent="0.2">
      <c r="C192" s="2" t="s">
        <v>210</v>
      </c>
    </row>
    <row r="193" spans="1:3" x14ac:dyDescent="0.2">
      <c r="C193" s="2" t="s">
        <v>210</v>
      </c>
    </row>
    <row r="194" spans="1:3" x14ac:dyDescent="0.2">
      <c r="C194" s="2" t="s">
        <v>210</v>
      </c>
    </row>
    <row r="195" spans="1:3" x14ac:dyDescent="0.2">
      <c r="C195" s="2" t="s">
        <v>210</v>
      </c>
    </row>
    <row r="196" spans="1:3" x14ac:dyDescent="0.2">
      <c r="C196" s="2" t="s">
        <v>210</v>
      </c>
    </row>
    <row r="197" spans="1:3" x14ac:dyDescent="0.2">
      <c r="C197" s="2" t="s">
        <v>210</v>
      </c>
    </row>
    <row r="198" spans="1:3" x14ac:dyDescent="0.2">
      <c r="C198" s="2" t="s">
        <v>210</v>
      </c>
    </row>
    <row r="199" spans="1:3" x14ac:dyDescent="0.2">
      <c r="C199" s="2" t="s">
        <v>210</v>
      </c>
    </row>
    <row r="200" spans="1:3" x14ac:dyDescent="0.2">
      <c r="C200" s="2" t="s">
        <v>210</v>
      </c>
    </row>
    <row r="201" spans="1:3" x14ac:dyDescent="0.2">
      <c r="A201">
        <f>SUBTOTAL(103,MigrationTab[Old_Style])</f>
        <v>1</v>
      </c>
      <c r="C201" s="2">
        <f>SUBTOTAL(103,MigrationTab[New_Style])</f>
        <v>199</v>
      </c>
    </row>
  </sheetData>
  <conditionalFormatting sqref="B2:B200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7E65FD-42B8-41ED-9BCB-7F5FBC4A7661}">
          <x14:formula1>
            <xm:f>_xlfn.IFS($B2=1,StyleList!$C$2:$C$112,$B2=2,StyleList!$D$2:$D$112,$B2=3,StyleList!$E$2:$E$112,$B2=4,StyleList!$F$2:$F$112)</xm:f>
          </x14:formula1>
          <xm:sqref>C2:C200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B34F-30EF-4B86-B67B-3F7DE4CAC9AA}">
  <dimension ref="A1:C201"/>
  <sheetViews>
    <sheetView zoomScale="98" zoomScaleNormal="98" workbookViewId="0">
      <selection activeCell="B12" sqref="B12"/>
    </sheetView>
  </sheetViews>
  <sheetFormatPr defaultRowHeight="12.75" x14ac:dyDescent="0.2"/>
  <cols>
    <col min="1" max="1" width="33.7109375" customWidth="1"/>
    <col min="2" max="2" width="16.85546875" style="28" customWidth="1"/>
    <col min="3" max="3" width="33.28515625" style="2" customWidth="1"/>
  </cols>
  <sheetData>
    <row r="1" spans="1:3" x14ac:dyDescent="0.2">
      <c r="A1" t="s">
        <v>196</v>
      </c>
      <c r="B1" s="28" t="s">
        <v>452</v>
      </c>
      <c r="C1" s="2" t="s">
        <v>195</v>
      </c>
    </row>
    <row r="2" spans="1:3" x14ac:dyDescent="0.2">
      <c r="A2" t="s">
        <v>212</v>
      </c>
      <c r="B2" s="28">
        <v>1</v>
      </c>
      <c r="C2" s="2" t="s">
        <v>198</v>
      </c>
    </row>
    <row r="3" spans="1:3" x14ac:dyDescent="0.2">
      <c r="A3" t="s">
        <v>711</v>
      </c>
      <c r="B3" s="28">
        <v>4</v>
      </c>
      <c r="C3" s="2" t="s">
        <v>210</v>
      </c>
    </row>
    <row r="4" spans="1:3" x14ac:dyDescent="0.2">
      <c r="A4" t="s">
        <v>694</v>
      </c>
      <c r="B4" s="28">
        <v>2</v>
      </c>
      <c r="C4" s="2" t="s">
        <v>213</v>
      </c>
    </row>
    <row r="5" spans="1:3" x14ac:dyDescent="0.2">
      <c r="B5" s="28">
        <v>4</v>
      </c>
      <c r="C5" s="2" t="s">
        <v>210</v>
      </c>
    </row>
    <row r="6" spans="1:3" x14ac:dyDescent="0.2">
      <c r="C6" s="2" t="s">
        <v>210</v>
      </c>
    </row>
    <row r="7" spans="1:3" x14ac:dyDescent="0.2">
      <c r="C7" s="2" t="s">
        <v>210</v>
      </c>
    </row>
    <row r="8" spans="1:3" x14ac:dyDescent="0.2">
      <c r="C8" s="2" t="s">
        <v>210</v>
      </c>
    </row>
    <row r="9" spans="1:3" x14ac:dyDescent="0.2">
      <c r="C9" s="2" t="s">
        <v>210</v>
      </c>
    </row>
    <row r="10" spans="1:3" x14ac:dyDescent="0.2">
      <c r="C10" s="2" t="s">
        <v>210</v>
      </c>
    </row>
    <row r="11" spans="1:3" x14ac:dyDescent="0.2">
      <c r="C11" s="2" t="s">
        <v>210</v>
      </c>
    </row>
    <row r="12" spans="1:3" x14ac:dyDescent="0.2">
      <c r="C12" s="2" t="s">
        <v>210</v>
      </c>
    </row>
    <row r="13" spans="1:3" x14ac:dyDescent="0.2">
      <c r="C13" s="2" t="s">
        <v>210</v>
      </c>
    </row>
    <row r="14" spans="1:3" x14ac:dyDescent="0.2">
      <c r="C14" s="2" t="s">
        <v>210</v>
      </c>
    </row>
    <row r="15" spans="1:3" x14ac:dyDescent="0.2">
      <c r="C15" s="2" t="s">
        <v>210</v>
      </c>
    </row>
    <row r="16" spans="1:3" x14ac:dyDescent="0.2">
      <c r="C16" s="2" t="s">
        <v>210</v>
      </c>
    </row>
    <row r="17" spans="3:3" x14ac:dyDescent="0.2">
      <c r="C17" s="2" t="s">
        <v>210</v>
      </c>
    </row>
    <row r="18" spans="3:3" x14ac:dyDescent="0.2">
      <c r="C18" s="2" t="s">
        <v>210</v>
      </c>
    </row>
    <row r="19" spans="3:3" x14ac:dyDescent="0.2">
      <c r="C19" s="2" t="s">
        <v>210</v>
      </c>
    </row>
    <row r="20" spans="3:3" x14ac:dyDescent="0.2">
      <c r="C20" s="2" t="s">
        <v>210</v>
      </c>
    </row>
    <row r="21" spans="3:3" x14ac:dyDescent="0.2">
      <c r="C21" s="2" t="s">
        <v>210</v>
      </c>
    </row>
    <row r="22" spans="3:3" x14ac:dyDescent="0.2">
      <c r="C22" s="2" t="s">
        <v>210</v>
      </c>
    </row>
    <row r="23" spans="3:3" x14ac:dyDescent="0.2">
      <c r="C23" s="2" t="s">
        <v>210</v>
      </c>
    </row>
    <row r="24" spans="3:3" x14ac:dyDescent="0.2">
      <c r="C24" s="2" t="s">
        <v>210</v>
      </c>
    </row>
    <row r="25" spans="3:3" x14ac:dyDescent="0.2">
      <c r="C25" s="2" t="s">
        <v>210</v>
      </c>
    </row>
    <row r="26" spans="3:3" x14ac:dyDescent="0.2">
      <c r="C26" s="2" t="s">
        <v>210</v>
      </c>
    </row>
    <row r="27" spans="3:3" x14ac:dyDescent="0.2">
      <c r="C27" s="2" t="s">
        <v>210</v>
      </c>
    </row>
    <row r="28" spans="3:3" x14ac:dyDescent="0.2">
      <c r="C28" s="2" t="s">
        <v>210</v>
      </c>
    </row>
    <row r="29" spans="3:3" x14ac:dyDescent="0.2">
      <c r="C29" s="2" t="s">
        <v>210</v>
      </c>
    </row>
    <row r="30" spans="3:3" x14ac:dyDescent="0.2">
      <c r="C30" s="2" t="s">
        <v>210</v>
      </c>
    </row>
    <row r="31" spans="3:3" x14ac:dyDescent="0.2">
      <c r="C31" s="2" t="s">
        <v>210</v>
      </c>
    </row>
    <row r="32" spans="3:3" x14ac:dyDescent="0.2">
      <c r="C32" s="2" t="s">
        <v>210</v>
      </c>
    </row>
    <row r="33" spans="3:3" x14ac:dyDescent="0.2">
      <c r="C33" s="2" t="s">
        <v>210</v>
      </c>
    </row>
    <row r="34" spans="3:3" x14ac:dyDescent="0.2">
      <c r="C34" s="2" t="s">
        <v>210</v>
      </c>
    </row>
    <row r="35" spans="3:3" x14ac:dyDescent="0.2">
      <c r="C35" s="2" t="s">
        <v>210</v>
      </c>
    </row>
    <row r="36" spans="3:3" x14ac:dyDescent="0.2">
      <c r="C36" s="2" t="s">
        <v>210</v>
      </c>
    </row>
    <row r="37" spans="3:3" x14ac:dyDescent="0.2">
      <c r="C37" s="2" t="s">
        <v>210</v>
      </c>
    </row>
    <row r="38" spans="3:3" x14ac:dyDescent="0.2">
      <c r="C38" s="2" t="s">
        <v>210</v>
      </c>
    </row>
    <row r="39" spans="3:3" x14ac:dyDescent="0.2">
      <c r="C39" s="2" t="s">
        <v>210</v>
      </c>
    </row>
    <row r="40" spans="3:3" x14ac:dyDescent="0.2">
      <c r="C40" s="2" t="s">
        <v>210</v>
      </c>
    </row>
    <row r="41" spans="3:3" x14ac:dyDescent="0.2">
      <c r="C41" s="2" t="s">
        <v>210</v>
      </c>
    </row>
    <row r="42" spans="3:3" x14ac:dyDescent="0.2">
      <c r="C42" s="2" t="s">
        <v>210</v>
      </c>
    </row>
    <row r="43" spans="3:3" x14ac:dyDescent="0.2">
      <c r="C43" s="2" t="s">
        <v>210</v>
      </c>
    </row>
    <row r="44" spans="3:3" x14ac:dyDescent="0.2">
      <c r="C44" s="2" t="s">
        <v>210</v>
      </c>
    </row>
    <row r="45" spans="3:3" x14ac:dyDescent="0.2">
      <c r="C45" s="2" t="s">
        <v>210</v>
      </c>
    </row>
    <row r="46" spans="3:3" x14ac:dyDescent="0.2">
      <c r="C46" s="2" t="s">
        <v>210</v>
      </c>
    </row>
    <row r="47" spans="3:3" x14ac:dyDescent="0.2">
      <c r="C47" s="2" t="s">
        <v>210</v>
      </c>
    </row>
    <row r="48" spans="3:3" x14ac:dyDescent="0.2">
      <c r="C48" s="2" t="s">
        <v>210</v>
      </c>
    </row>
    <row r="49" spans="3:3" x14ac:dyDescent="0.2">
      <c r="C49" s="2" t="s">
        <v>210</v>
      </c>
    </row>
    <row r="50" spans="3:3" x14ac:dyDescent="0.2">
      <c r="C50" s="2" t="s">
        <v>210</v>
      </c>
    </row>
    <row r="51" spans="3:3" x14ac:dyDescent="0.2">
      <c r="C51" s="2" t="s">
        <v>210</v>
      </c>
    </row>
    <row r="52" spans="3:3" x14ac:dyDescent="0.2">
      <c r="C52" s="2" t="s">
        <v>210</v>
      </c>
    </row>
    <row r="53" spans="3:3" x14ac:dyDescent="0.2">
      <c r="C53" s="2" t="s">
        <v>210</v>
      </c>
    </row>
    <row r="54" spans="3:3" x14ac:dyDescent="0.2">
      <c r="C54" s="2" t="s">
        <v>210</v>
      </c>
    </row>
    <row r="55" spans="3:3" x14ac:dyDescent="0.2">
      <c r="C55" s="2" t="s">
        <v>210</v>
      </c>
    </row>
    <row r="56" spans="3:3" x14ac:dyDescent="0.2">
      <c r="C56" s="2" t="s">
        <v>210</v>
      </c>
    </row>
    <row r="57" spans="3:3" x14ac:dyDescent="0.2">
      <c r="C57" s="2" t="s">
        <v>210</v>
      </c>
    </row>
    <row r="58" spans="3:3" x14ac:dyDescent="0.2">
      <c r="C58" s="2" t="s">
        <v>210</v>
      </c>
    </row>
    <row r="59" spans="3:3" x14ac:dyDescent="0.2">
      <c r="C59" s="2" t="s">
        <v>210</v>
      </c>
    </row>
    <row r="60" spans="3:3" x14ac:dyDescent="0.2">
      <c r="C60" s="2" t="s">
        <v>210</v>
      </c>
    </row>
    <row r="61" spans="3:3" x14ac:dyDescent="0.2">
      <c r="C61" s="2" t="s">
        <v>210</v>
      </c>
    </row>
    <row r="62" spans="3:3" x14ac:dyDescent="0.2">
      <c r="C62" s="2" t="s">
        <v>210</v>
      </c>
    </row>
    <row r="63" spans="3:3" x14ac:dyDescent="0.2">
      <c r="C63" s="2" t="s">
        <v>210</v>
      </c>
    </row>
    <row r="64" spans="3:3" x14ac:dyDescent="0.2">
      <c r="C64" s="2" t="s">
        <v>210</v>
      </c>
    </row>
    <row r="65" spans="3:3" x14ac:dyDescent="0.2">
      <c r="C65" s="2" t="s">
        <v>210</v>
      </c>
    </row>
    <row r="66" spans="3:3" x14ac:dyDescent="0.2">
      <c r="C66" s="2" t="s">
        <v>210</v>
      </c>
    </row>
    <row r="67" spans="3:3" x14ac:dyDescent="0.2">
      <c r="C67" s="2" t="s">
        <v>210</v>
      </c>
    </row>
    <row r="68" spans="3:3" x14ac:dyDescent="0.2">
      <c r="C68" s="2" t="s">
        <v>210</v>
      </c>
    </row>
    <row r="69" spans="3:3" x14ac:dyDescent="0.2">
      <c r="C69" s="2" t="s">
        <v>210</v>
      </c>
    </row>
    <row r="70" spans="3:3" x14ac:dyDescent="0.2">
      <c r="C70" s="2" t="s">
        <v>210</v>
      </c>
    </row>
    <row r="71" spans="3:3" x14ac:dyDescent="0.2">
      <c r="C71" s="2" t="s">
        <v>210</v>
      </c>
    </row>
    <row r="72" spans="3:3" x14ac:dyDescent="0.2">
      <c r="C72" s="2" t="s">
        <v>210</v>
      </c>
    </row>
    <row r="73" spans="3:3" x14ac:dyDescent="0.2">
      <c r="C73" s="2" t="s">
        <v>210</v>
      </c>
    </row>
    <row r="74" spans="3:3" x14ac:dyDescent="0.2">
      <c r="C74" s="2" t="s">
        <v>210</v>
      </c>
    </row>
    <row r="75" spans="3:3" x14ac:dyDescent="0.2">
      <c r="C75" s="2" t="s">
        <v>210</v>
      </c>
    </row>
    <row r="76" spans="3:3" x14ac:dyDescent="0.2">
      <c r="C76" s="2" t="s">
        <v>210</v>
      </c>
    </row>
    <row r="77" spans="3:3" x14ac:dyDescent="0.2">
      <c r="C77" s="2" t="s">
        <v>210</v>
      </c>
    </row>
    <row r="78" spans="3:3" x14ac:dyDescent="0.2">
      <c r="C78" s="2" t="s">
        <v>210</v>
      </c>
    </row>
    <row r="79" spans="3:3" x14ac:dyDescent="0.2">
      <c r="C79" s="2" t="s">
        <v>210</v>
      </c>
    </row>
    <row r="80" spans="3:3" x14ac:dyDescent="0.2">
      <c r="C80" s="2" t="s">
        <v>210</v>
      </c>
    </row>
    <row r="81" spans="3:3" x14ac:dyDescent="0.2">
      <c r="C81" s="2" t="s">
        <v>210</v>
      </c>
    </row>
    <row r="82" spans="3:3" x14ac:dyDescent="0.2">
      <c r="C82" s="2" t="s">
        <v>210</v>
      </c>
    </row>
    <row r="83" spans="3:3" x14ac:dyDescent="0.2">
      <c r="C83" s="2" t="s">
        <v>210</v>
      </c>
    </row>
    <row r="84" spans="3:3" x14ac:dyDescent="0.2">
      <c r="C84" s="2" t="s">
        <v>210</v>
      </c>
    </row>
    <row r="85" spans="3:3" x14ac:dyDescent="0.2">
      <c r="C85" s="2" t="s">
        <v>210</v>
      </c>
    </row>
    <row r="86" spans="3:3" x14ac:dyDescent="0.2">
      <c r="C86" s="2" t="s">
        <v>210</v>
      </c>
    </row>
    <row r="87" spans="3:3" x14ac:dyDescent="0.2">
      <c r="C87" s="2" t="s">
        <v>210</v>
      </c>
    </row>
    <row r="88" spans="3:3" x14ac:dyDescent="0.2">
      <c r="C88" s="2" t="s">
        <v>210</v>
      </c>
    </row>
    <row r="89" spans="3:3" x14ac:dyDescent="0.2">
      <c r="C89" s="2" t="s">
        <v>210</v>
      </c>
    </row>
    <row r="90" spans="3:3" x14ac:dyDescent="0.2">
      <c r="C90" s="2" t="s">
        <v>210</v>
      </c>
    </row>
    <row r="91" spans="3:3" x14ac:dyDescent="0.2">
      <c r="C91" s="2" t="s">
        <v>210</v>
      </c>
    </row>
    <row r="92" spans="3:3" x14ac:dyDescent="0.2">
      <c r="C92" s="2" t="s">
        <v>210</v>
      </c>
    </row>
    <row r="93" spans="3:3" x14ac:dyDescent="0.2">
      <c r="C93" s="2" t="s">
        <v>210</v>
      </c>
    </row>
    <row r="94" spans="3:3" x14ac:dyDescent="0.2">
      <c r="C94" s="2" t="s">
        <v>210</v>
      </c>
    </row>
    <row r="95" spans="3:3" x14ac:dyDescent="0.2">
      <c r="C95" s="2" t="s">
        <v>210</v>
      </c>
    </row>
    <row r="96" spans="3:3" x14ac:dyDescent="0.2">
      <c r="C96" s="2" t="s">
        <v>210</v>
      </c>
    </row>
    <row r="97" spans="3:3" x14ac:dyDescent="0.2">
      <c r="C97" s="2" t="s">
        <v>210</v>
      </c>
    </row>
    <row r="98" spans="3:3" x14ac:dyDescent="0.2">
      <c r="C98" s="2" t="s">
        <v>210</v>
      </c>
    </row>
    <row r="99" spans="3:3" x14ac:dyDescent="0.2">
      <c r="C99" s="2" t="s">
        <v>210</v>
      </c>
    </row>
    <row r="100" spans="3:3" x14ac:dyDescent="0.2">
      <c r="C100" s="2" t="s">
        <v>210</v>
      </c>
    </row>
    <row r="101" spans="3:3" x14ac:dyDescent="0.2">
      <c r="C101" s="2" t="s">
        <v>210</v>
      </c>
    </row>
    <row r="102" spans="3:3" x14ac:dyDescent="0.2">
      <c r="C102" s="2" t="s">
        <v>210</v>
      </c>
    </row>
    <row r="103" spans="3:3" x14ac:dyDescent="0.2">
      <c r="C103" s="2" t="s">
        <v>210</v>
      </c>
    </row>
    <row r="104" spans="3:3" x14ac:dyDescent="0.2">
      <c r="C104" s="2" t="s">
        <v>210</v>
      </c>
    </row>
    <row r="105" spans="3:3" x14ac:dyDescent="0.2">
      <c r="C105" s="2" t="s">
        <v>210</v>
      </c>
    </row>
    <row r="106" spans="3:3" x14ac:dyDescent="0.2">
      <c r="C106" s="2" t="s">
        <v>210</v>
      </c>
    </row>
    <row r="107" spans="3:3" x14ac:dyDescent="0.2">
      <c r="C107" s="2" t="s">
        <v>210</v>
      </c>
    </row>
    <row r="108" spans="3:3" x14ac:dyDescent="0.2">
      <c r="C108" s="2" t="s">
        <v>210</v>
      </c>
    </row>
    <row r="109" spans="3:3" x14ac:dyDescent="0.2">
      <c r="C109" s="2" t="s">
        <v>210</v>
      </c>
    </row>
    <row r="110" spans="3:3" x14ac:dyDescent="0.2">
      <c r="C110" s="2" t="s">
        <v>210</v>
      </c>
    </row>
    <row r="111" spans="3:3" x14ac:dyDescent="0.2">
      <c r="C111" s="2" t="s">
        <v>210</v>
      </c>
    </row>
    <row r="112" spans="3:3" x14ac:dyDescent="0.2">
      <c r="C112" s="2" t="s">
        <v>210</v>
      </c>
    </row>
    <row r="113" spans="3:3" x14ac:dyDescent="0.2">
      <c r="C113" s="2" t="s">
        <v>210</v>
      </c>
    </row>
    <row r="114" spans="3:3" x14ac:dyDescent="0.2">
      <c r="C114" s="2" t="s">
        <v>210</v>
      </c>
    </row>
    <row r="115" spans="3:3" x14ac:dyDescent="0.2">
      <c r="C115" s="2" t="s">
        <v>210</v>
      </c>
    </row>
    <row r="116" spans="3:3" x14ac:dyDescent="0.2">
      <c r="C116" s="2" t="s">
        <v>210</v>
      </c>
    </row>
    <row r="117" spans="3:3" x14ac:dyDescent="0.2">
      <c r="C117" s="2" t="s">
        <v>210</v>
      </c>
    </row>
    <row r="118" spans="3:3" x14ac:dyDescent="0.2">
      <c r="C118" s="2" t="s">
        <v>210</v>
      </c>
    </row>
    <row r="119" spans="3:3" x14ac:dyDescent="0.2">
      <c r="C119" s="2" t="s">
        <v>210</v>
      </c>
    </row>
    <row r="120" spans="3:3" x14ac:dyDescent="0.2">
      <c r="C120" s="2" t="s">
        <v>210</v>
      </c>
    </row>
    <row r="121" spans="3:3" x14ac:dyDescent="0.2">
      <c r="C121" s="2" t="s">
        <v>210</v>
      </c>
    </row>
    <row r="122" spans="3:3" x14ac:dyDescent="0.2">
      <c r="C122" s="2" t="s">
        <v>210</v>
      </c>
    </row>
    <row r="123" spans="3:3" x14ac:dyDescent="0.2">
      <c r="C123" s="2" t="s">
        <v>210</v>
      </c>
    </row>
    <row r="124" spans="3:3" x14ac:dyDescent="0.2">
      <c r="C124" s="2" t="s">
        <v>210</v>
      </c>
    </row>
    <row r="125" spans="3:3" x14ac:dyDescent="0.2">
      <c r="C125" s="2" t="s">
        <v>210</v>
      </c>
    </row>
    <row r="126" spans="3:3" x14ac:dyDescent="0.2">
      <c r="C126" s="2" t="s">
        <v>210</v>
      </c>
    </row>
    <row r="127" spans="3:3" x14ac:dyDescent="0.2">
      <c r="C127" s="2" t="s">
        <v>210</v>
      </c>
    </row>
    <row r="128" spans="3:3" x14ac:dyDescent="0.2">
      <c r="C128" s="2" t="s">
        <v>210</v>
      </c>
    </row>
    <row r="129" spans="3:3" x14ac:dyDescent="0.2">
      <c r="C129" s="2" t="s">
        <v>210</v>
      </c>
    </row>
    <row r="130" spans="3:3" x14ac:dyDescent="0.2">
      <c r="C130" s="2" t="s">
        <v>210</v>
      </c>
    </row>
    <row r="131" spans="3:3" x14ac:dyDescent="0.2">
      <c r="C131" s="2" t="s">
        <v>210</v>
      </c>
    </row>
    <row r="132" spans="3:3" x14ac:dyDescent="0.2">
      <c r="C132" s="2" t="s">
        <v>210</v>
      </c>
    </row>
    <row r="133" spans="3:3" x14ac:dyDescent="0.2">
      <c r="C133" s="2" t="s">
        <v>210</v>
      </c>
    </row>
    <row r="134" spans="3:3" x14ac:dyDescent="0.2">
      <c r="C134" s="2" t="s">
        <v>210</v>
      </c>
    </row>
    <row r="135" spans="3:3" x14ac:dyDescent="0.2">
      <c r="C135" s="2" t="s">
        <v>210</v>
      </c>
    </row>
    <row r="136" spans="3:3" x14ac:dyDescent="0.2">
      <c r="C136" s="2" t="s">
        <v>210</v>
      </c>
    </row>
    <row r="137" spans="3:3" x14ac:dyDescent="0.2">
      <c r="C137" s="2" t="s">
        <v>210</v>
      </c>
    </row>
    <row r="138" spans="3:3" x14ac:dyDescent="0.2">
      <c r="C138" s="2" t="s">
        <v>210</v>
      </c>
    </row>
    <row r="139" spans="3:3" x14ac:dyDescent="0.2">
      <c r="C139" s="2" t="s">
        <v>210</v>
      </c>
    </row>
    <row r="140" spans="3:3" x14ac:dyDescent="0.2">
      <c r="C140" s="2" t="s">
        <v>210</v>
      </c>
    </row>
    <row r="141" spans="3:3" x14ac:dyDescent="0.2">
      <c r="C141" s="2" t="s">
        <v>210</v>
      </c>
    </row>
    <row r="142" spans="3:3" x14ac:dyDescent="0.2">
      <c r="C142" s="2" t="s">
        <v>210</v>
      </c>
    </row>
    <row r="143" spans="3:3" x14ac:dyDescent="0.2">
      <c r="C143" s="2" t="s">
        <v>210</v>
      </c>
    </row>
    <row r="144" spans="3:3" x14ac:dyDescent="0.2">
      <c r="C144" s="2" t="s">
        <v>210</v>
      </c>
    </row>
    <row r="145" spans="3:3" x14ac:dyDescent="0.2">
      <c r="C145" s="2" t="s">
        <v>210</v>
      </c>
    </row>
    <row r="146" spans="3:3" x14ac:dyDescent="0.2">
      <c r="C146" s="2" t="s">
        <v>210</v>
      </c>
    </row>
    <row r="147" spans="3:3" x14ac:dyDescent="0.2">
      <c r="C147" s="2" t="s">
        <v>210</v>
      </c>
    </row>
    <row r="148" spans="3:3" x14ac:dyDescent="0.2">
      <c r="C148" s="2" t="s">
        <v>210</v>
      </c>
    </row>
    <row r="149" spans="3:3" x14ac:dyDescent="0.2">
      <c r="C149" s="2" t="s">
        <v>210</v>
      </c>
    </row>
    <row r="150" spans="3:3" x14ac:dyDescent="0.2">
      <c r="C150" s="2" t="s">
        <v>210</v>
      </c>
    </row>
    <row r="151" spans="3:3" x14ac:dyDescent="0.2">
      <c r="C151" s="2" t="s">
        <v>210</v>
      </c>
    </row>
    <row r="152" spans="3:3" x14ac:dyDescent="0.2">
      <c r="C152" s="2" t="s">
        <v>210</v>
      </c>
    </row>
    <row r="153" spans="3:3" x14ac:dyDescent="0.2">
      <c r="C153" s="2" t="s">
        <v>210</v>
      </c>
    </row>
    <row r="154" spans="3:3" x14ac:dyDescent="0.2">
      <c r="C154" s="2" t="s">
        <v>210</v>
      </c>
    </row>
    <row r="155" spans="3:3" x14ac:dyDescent="0.2">
      <c r="C155" s="2" t="s">
        <v>210</v>
      </c>
    </row>
    <row r="156" spans="3:3" x14ac:dyDescent="0.2">
      <c r="C156" s="2" t="s">
        <v>210</v>
      </c>
    </row>
    <row r="157" spans="3:3" x14ac:dyDescent="0.2">
      <c r="C157" s="2" t="s">
        <v>210</v>
      </c>
    </row>
    <row r="158" spans="3:3" x14ac:dyDescent="0.2">
      <c r="C158" s="2" t="s">
        <v>210</v>
      </c>
    </row>
    <row r="159" spans="3:3" x14ac:dyDescent="0.2">
      <c r="C159" s="2" t="s">
        <v>210</v>
      </c>
    </row>
    <row r="160" spans="3:3" x14ac:dyDescent="0.2">
      <c r="C160" s="2" t="s">
        <v>210</v>
      </c>
    </row>
    <row r="161" spans="3:3" x14ac:dyDescent="0.2">
      <c r="C161" s="2" t="s">
        <v>210</v>
      </c>
    </row>
    <row r="162" spans="3:3" x14ac:dyDescent="0.2">
      <c r="C162" s="2" t="s">
        <v>210</v>
      </c>
    </row>
    <row r="163" spans="3:3" x14ac:dyDescent="0.2">
      <c r="C163" s="2" t="s">
        <v>210</v>
      </c>
    </row>
    <row r="164" spans="3:3" x14ac:dyDescent="0.2">
      <c r="C164" s="2" t="s">
        <v>210</v>
      </c>
    </row>
    <row r="165" spans="3:3" x14ac:dyDescent="0.2">
      <c r="C165" s="2" t="s">
        <v>210</v>
      </c>
    </row>
    <row r="166" spans="3:3" x14ac:dyDescent="0.2">
      <c r="C166" s="2" t="s">
        <v>210</v>
      </c>
    </row>
    <row r="167" spans="3:3" x14ac:dyDescent="0.2">
      <c r="C167" s="2" t="s">
        <v>210</v>
      </c>
    </row>
    <row r="168" spans="3:3" x14ac:dyDescent="0.2">
      <c r="C168" s="2" t="s">
        <v>210</v>
      </c>
    </row>
    <row r="169" spans="3:3" x14ac:dyDescent="0.2">
      <c r="C169" s="2" t="s">
        <v>210</v>
      </c>
    </row>
    <row r="170" spans="3:3" x14ac:dyDescent="0.2">
      <c r="C170" s="2" t="s">
        <v>210</v>
      </c>
    </row>
    <row r="171" spans="3:3" x14ac:dyDescent="0.2">
      <c r="C171" s="2" t="s">
        <v>210</v>
      </c>
    </row>
    <row r="172" spans="3:3" x14ac:dyDescent="0.2">
      <c r="C172" s="2" t="s">
        <v>210</v>
      </c>
    </row>
    <row r="173" spans="3:3" x14ac:dyDescent="0.2">
      <c r="C173" s="2" t="s">
        <v>210</v>
      </c>
    </row>
    <row r="174" spans="3:3" x14ac:dyDescent="0.2">
      <c r="C174" s="2" t="s">
        <v>210</v>
      </c>
    </row>
    <row r="175" spans="3:3" x14ac:dyDescent="0.2">
      <c r="C175" s="2" t="s">
        <v>210</v>
      </c>
    </row>
    <row r="176" spans="3:3" x14ac:dyDescent="0.2">
      <c r="C176" s="2" t="s">
        <v>210</v>
      </c>
    </row>
    <row r="177" spans="3:3" x14ac:dyDescent="0.2">
      <c r="C177" s="2" t="s">
        <v>210</v>
      </c>
    </row>
    <row r="178" spans="3:3" x14ac:dyDescent="0.2">
      <c r="C178" s="2" t="s">
        <v>210</v>
      </c>
    </row>
    <row r="179" spans="3:3" x14ac:dyDescent="0.2">
      <c r="C179" s="2" t="s">
        <v>210</v>
      </c>
    </row>
    <row r="180" spans="3:3" x14ac:dyDescent="0.2">
      <c r="C180" s="2" t="s">
        <v>210</v>
      </c>
    </row>
    <row r="181" spans="3:3" x14ac:dyDescent="0.2">
      <c r="C181" s="2" t="s">
        <v>210</v>
      </c>
    </row>
    <row r="182" spans="3:3" x14ac:dyDescent="0.2">
      <c r="C182" s="2" t="s">
        <v>210</v>
      </c>
    </row>
    <row r="183" spans="3:3" x14ac:dyDescent="0.2">
      <c r="C183" s="2" t="s">
        <v>210</v>
      </c>
    </row>
    <row r="184" spans="3:3" x14ac:dyDescent="0.2">
      <c r="C184" s="2" t="s">
        <v>210</v>
      </c>
    </row>
    <row r="185" spans="3:3" x14ac:dyDescent="0.2">
      <c r="C185" s="2" t="s">
        <v>210</v>
      </c>
    </row>
    <row r="186" spans="3:3" x14ac:dyDescent="0.2">
      <c r="C186" s="2" t="s">
        <v>210</v>
      </c>
    </row>
    <row r="187" spans="3:3" x14ac:dyDescent="0.2">
      <c r="C187" s="2" t="s">
        <v>210</v>
      </c>
    </row>
    <row r="188" spans="3:3" x14ac:dyDescent="0.2">
      <c r="C188" s="2" t="s">
        <v>210</v>
      </c>
    </row>
    <row r="189" spans="3:3" x14ac:dyDescent="0.2">
      <c r="C189" s="2" t="s">
        <v>210</v>
      </c>
    </row>
    <row r="190" spans="3:3" x14ac:dyDescent="0.2">
      <c r="C190" s="2" t="s">
        <v>210</v>
      </c>
    </row>
    <row r="191" spans="3:3" x14ac:dyDescent="0.2">
      <c r="C191" s="2" t="s">
        <v>210</v>
      </c>
    </row>
    <row r="192" spans="3:3" x14ac:dyDescent="0.2">
      <c r="C192" s="2" t="s">
        <v>210</v>
      </c>
    </row>
    <row r="193" spans="1:3" x14ac:dyDescent="0.2">
      <c r="C193" s="2" t="s">
        <v>210</v>
      </c>
    </row>
    <row r="194" spans="1:3" x14ac:dyDescent="0.2">
      <c r="C194" s="2" t="s">
        <v>210</v>
      </c>
    </row>
    <row r="195" spans="1:3" x14ac:dyDescent="0.2">
      <c r="C195" s="2" t="s">
        <v>210</v>
      </c>
    </row>
    <row r="196" spans="1:3" x14ac:dyDescent="0.2">
      <c r="C196" s="2" t="s">
        <v>210</v>
      </c>
    </row>
    <row r="197" spans="1:3" x14ac:dyDescent="0.2">
      <c r="C197" s="2" t="s">
        <v>210</v>
      </c>
    </row>
    <row r="198" spans="1:3" x14ac:dyDescent="0.2">
      <c r="C198" s="2" t="s">
        <v>210</v>
      </c>
    </row>
    <row r="199" spans="1:3" x14ac:dyDescent="0.2">
      <c r="C199" s="2" t="s">
        <v>210</v>
      </c>
    </row>
    <row r="200" spans="1:3" x14ac:dyDescent="0.2">
      <c r="C200" s="2" t="s">
        <v>210</v>
      </c>
    </row>
    <row r="201" spans="1:3" x14ac:dyDescent="0.2">
      <c r="A201">
        <f>SUBTOTAL(103,MigrationTab10[Old_Style])</f>
        <v>3</v>
      </c>
      <c r="C201" s="2">
        <f>SUBTOTAL(103,MigrationTab10[New_Style])</f>
        <v>199</v>
      </c>
    </row>
  </sheetData>
  <conditionalFormatting sqref="B2:B20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5ACAFE-FE72-4304-8422-CAD2C8E76738}">
          <x14:formula1>
            <xm:f>_xlfn.IFS($B2=1,StyleList!$C$2:$C$112,$B2=2,StyleList!$D$2:$D$112,$B2=3,StyleList!$E$2:$E$112,$B2=4,StyleList!$F$2:$F$112)</xm:f>
          </x14:formula1>
          <xm:sqref>C2:C200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Hist</vt:lpstr>
      <vt:lpstr>Classification</vt:lpstr>
      <vt:lpstr>RatSca</vt:lpstr>
      <vt:lpstr>StyleList</vt:lpstr>
      <vt:lpstr>Edito</vt:lpstr>
      <vt:lpstr>DefaultDocProp</vt:lpstr>
      <vt:lpstr>Migration</vt:lpstr>
      <vt:lpstr>ESSAI</vt:lpstr>
      <vt:lpstr>Hist!Print_Area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aubignym</dc:creator>
  <cp:lastModifiedBy>Ritika Pande</cp:lastModifiedBy>
  <dcterms:created xsi:type="dcterms:W3CDTF">2016-11-05T21:00:25Z</dcterms:created>
  <dcterms:modified xsi:type="dcterms:W3CDTF">2024-05-06T18:23:44Z</dcterms:modified>
</cp:coreProperties>
</file>