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defaultThemeVersion="124226"/>
  <bookViews>
    <workbookView xWindow="-120" yWindow="-120" windowWidth="20730" windowHeight="11160" tabRatio="831" activeTab="7"/>
  </bookViews>
  <sheets>
    <sheet name="Grand Summary" sheetId="90" r:id="rId1"/>
    <sheet name="Grand Summary old" sheetId="85" r:id="rId2"/>
    <sheet name="Schedule 1" sheetId="1" r:id="rId3"/>
    <sheet name="Schedule 2" sheetId="91" r:id="rId4"/>
    <sheet name="Schedule 3A" sheetId="92" r:id="rId5"/>
    <sheet name="Schedule 3B" sheetId="93" r:id="rId6"/>
    <sheet name="Schedule 4" sheetId="94" r:id="rId7"/>
    <sheet name="Schedule 6" sheetId="95"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__NP3">#REF!</definedName>
    <definedName name="__NP4">#REF!</definedName>
    <definedName name="_NP3">#REF!</definedName>
    <definedName name="_NP4">#REF!</definedName>
    <definedName name="A">#REF!</definedName>
    <definedName name="abc">#REF!</definedName>
    <definedName name="Ag">[1]Design!#REF!</definedName>
    <definedName name="Air_termination">'[2]min-size'!$B$4:$B$9</definedName>
    <definedName name="AlphaH">#REF!</definedName>
    <definedName name="Appe">#REF!</definedName>
    <definedName name="Area_flashes">[2]areas!$A$2:$A$187</definedName>
    <definedName name="Ast">#REF!</definedName>
    <definedName name="Astmin">#REF!</definedName>
    <definedName name="B">#REF!</definedName>
    <definedName name="bcol">#REF!</definedName>
    <definedName name="Bedding">#REF!</definedName>
    <definedName name="Bedding2">#REF!</definedName>
    <definedName name="bfoot">#REF!</definedName>
    <definedName name="BMxxi">#REF!</definedName>
    <definedName name="BMxxii">#REF!</definedName>
    <definedName name="BMxxiii">#REF!</definedName>
    <definedName name="BMyyi">#REF!</definedName>
    <definedName name="Bph">#REF!</definedName>
    <definedName name="Bsump">#REF!</definedName>
    <definedName name="C_">#REF!</definedName>
    <definedName name="cd">#REF!</definedName>
    <definedName name="checked">#REF!</definedName>
    <definedName name="ClassofPipeTable">#REF!</definedName>
    <definedName name="codecode">#REF!</definedName>
    <definedName name="Content_effect">[2]data!$A$17:$A$21</definedName>
    <definedName name="cop">[3]CPIPE2!#REF!</definedName>
    <definedName name="cost_estimate_B">#REF!</definedName>
    <definedName name="cover">#REF!</definedName>
    <definedName name="CoverEarth">#REF!</definedName>
    <definedName name="CoverLiquid">#REF!</definedName>
    <definedName name="Cpipe1">#REF!</definedName>
    <definedName name="Cpipe2">#REF!</definedName>
    <definedName name="Cs">#REF!</definedName>
    <definedName name="D">#REF!</definedName>
    <definedName name="dc">'[4]Basic Dimensions'!$F$53</definedName>
    <definedName name="dcol">#REF!</definedName>
    <definedName name="Degree_isolation">[2]data!$A$23:$A$25</definedName>
    <definedName name="density">#REF!</definedName>
    <definedName name="Design_sheet">#REF!</definedName>
    <definedName name="designed">#REF!</definedName>
    <definedName name="df">#REF!</definedName>
    <definedName name="Dia">#REF!</definedName>
    <definedName name="dl">#REF!</definedName>
    <definedName name="docu">#REF!</definedName>
    <definedName name="Down_conductors">'[2]min-size'!$B$17:$B$22</definedName>
    <definedName name="ds">#REF!</definedName>
    <definedName name="DUCT">#REF!</definedName>
    <definedName name="dvalue">'[5]pipe DVALUE'!$A$4:$C$104</definedName>
    <definedName name="dw">'[4]Basic Dimensions'!$F$60</definedName>
    <definedName name="E">#REF!</definedName>
    <definedName name="E.01">#REF!</definedName>
    <definedName name="Earth_terminations">'[2]min-size'!$B$24:$B$27</definedName>
    <definedName name="ei">#REF!</definedName>
    <definedName name="eii">#REF!</definedName>
    <definedName name="eiii">#REF!</definedName>
    <definedName name="excavation_rate_analysis">#REF!</definedName>
    <definedName name="excavationsheet">#REF!</definedName>
    <definedName name="EXIT">#REF!</definedName>
    <definedName name="f">#REF!</definedName>
    <definedName name="fc">#REF!</definedName>
    <definedName name="fcbt">'[4]Basic Dimensions'!$F$65</definedName>
    <definedName name="fcc">'[4]Basic Dimensions'!$F$66</definedName>
    <definedName name="fck">#REF!</definedName>
    <definedName name="fckfck">#REF!</definedName>
    <definedName name="fckrsvr">'[4]Basic Dimensions'!$F$55</definedName>
    <definedName name="fckstg">'[4]Basic Dimensions'!$F$54</definedName>
    <definedName name="fct">'[4]Basic Dimensions'!$F$64</definedName>
    <definedName name="FGL">#REF!</definedName>
    <definedName name="Fixed_connection">'[2]min-size'!$B$30:$B$33</definedName>
    <definedName name="fsteel">#REF!</definedName>
    <definedName name="fy">#REF!</definedName>
    <definedName name="fyfy">#REF!</definedName>
    <definedName name="fys">'[6]Basic Dimensions'!$F$59</definedName>
    <definedName name="fyshr">'[4]Basic Dimensions'!$F$70</definedName>
    <definedName name="fyst">'[4]Basic Dimensions'!$F$69</definedName>
    <definedName name="fysteel">#REF!</definedName>
    <definedName name="g">#REF!</definedName>
    <definedName name="gammaw">#REF!</definedName>
    <definedName name="gc">#REF!</definedName>
    <definedName name="GLs">#REF!</definedName>
    <definedName name="h">#REF!</definedName>
    <definedName name="H_B">#REF!</definedName>
    <definedName name="H2DT">#REF!</definedName>
    <definedName name="hc">#REF!</definedName>
    <definedName name="help">#REF!</definedName>
    <definedName name="hidecolumns">#REF!,#REF!,#REF!,#REF!,#REF!,#REF!,#REF!,#REF!,#REF!,#REF!,#REF!,#REF!,#REF!,#REF!,#REF!,#REF!,#REF!,#REF!,#REF!</definedName>
    <definedName name="hidecolumns2">#REF!,#REF!,#REF!,#REF!,#REF!,#REF!,#REF!,#REF!,#REF!,#REF!,#REF!,#REF!,#REF!,#REF!,#REF!,#REF!,#REF!,#REF!</definedName>
    <definedName name="hs">#REF!</definedName>
    <definedName name="hw">#REF!</definedName>
    <definedName name="hwt">#REF!</definedName>
    <definedName name="i">#REF!</definedName>
    <definedName name="ifif">#REF!</definedName>
    <definedName name="invert">#REF!</definedName>
    <definedName name="iomko">#REF!</definedName>
    <definedName name="iopiopjk">#REF!</definedName>
    <definedName name="j">#REF!</definedName>
    <definedName name="k">#REF!</definedName>
    <definedName name="k1_table">#REF!</definedName>
    <definedName name="k1x">[1]Design!#REF!</definedName>
    <definedName name="k1y">[1]Design!#REF!</definedName>
    <definedName name="k2x">[1]Design!#REF!</definedName>
    <definedName name="k2y">[1]Design!#REF!</definedName>
    <definedName name="ka">#REF!</definedName>
    <definedName name="L">#REF!</definedName>
    <definedName name="L_GL">#REF!</definedName>
    <definedName name="laying1000">#REF!</definedName>
    <definedName name="laying1100">#REF!</definedName>
    <definedName name="laying1200">#REF!</definedName>
    <definedName name="laying300">#REF!</definedName>
    <definedName name="laying350">#REF!</definedName>
    <definedName name="laying400">#REF!</definedName>
    <definedName name="laying450">#REF!</definedName>
    <definedName name="laying500">#REF!</definedName>
    <definedName name="laying600">#REF!</definedName>
    <definedName name="laying700">#REF!</definedName>
    <definedName name="laying800">#REF!</definedName>
    <definedName name="laying900">#REF!</definedName>
    <definedName name="Lead_statement">'[7]Lead (Final)'!#REF!</definedName>
    <definedName name="length">'[5]SewerCAD Pipe Data-Actual 2040'!$C$11:$C$53</definedName>
    <definedName name="level">#REF!</definedName>
    <definedName name="lfoot">#REF!</definedName>
    <definedName name="loc">#REF!</definedName>
    <definedName name="Lph">#REF!</definedName>
    <definedName name="Lsump">#REF!</definedName>
    <definedName name="lxx">#REF!</definedName>
    <definedName name="lxxx">#REF!</definedName>
    <definedName name="lyy">#REF!</definedName>
    <definedName name="M">#REF!</definedName>
    <definedName name="M1x">[1]Design!#REF!</definedName>
    <definedName name="M1y">[1]Design!#REF!</definedName>
    <definedName name="M2x">[1]Design!#REF!</definedName>
    <definedName name="M2y">[1]Design!#REF!</definedName>
    <definedName name="manholes">#REF!</definedName>
    <definedName name="ManholeTable">#REF!</definedName>
    <definedName name="mb">#REF!</definedName>
    <definedName name="Mi">#REF!</definedName>
    <definedName name="Mii">#REF!</definedName>
    <definedName name="Miii">#REF!</definedName>
    <definedName name="modular">#REF!</definedName>
    <definedName name="mr">#REF!</definedName>
    <definedName name="n">#REF!</definedName>
    <definedName name="n_value">#REF!</definedName>
    <definedName name="ngl">#REF!</definedName>
    <definedName name="NP2__P1__P2_P3">#REF!</definedName>
    <definedName name="nsbc">#REF!</definedName>
    <definedName name="OD">#REF!</definedName>
    <definedName name="other_wors_rate_analysis">#REF!</definedName>
    <definedName name="P">[8]Sheet1!$A$44</definedName>
    <definedName name="Pbx">[1]Design!#REF!</definedName>
    <definedName name="Pby">[1]Design!#REF!</definedName>
    <definedName name="Pi">#REF!</definedName>
    <definedName name="Pii">#REF!</definedName>
    <definedName name="Piii">#REF!</definedName>
    <definedName name="pipe1000">#REF!</definedName>
    <definedName name="pipe1100">#REF!</definedName>
    <definedName name="pipe1200">#REF!</definedName>
    <definedName name="pipe1400">#REF!</definedName>
    <definedName name="pipe300">#REF!</definedName>
    <definedName name="pipe350">#REF!</definedName>
    <definedName name="pipe400">#REF!</definedName>
    <definedName name="pipe450">#REF!</definedName>
    <definedName name="pipe500">#REF!</definedName>
    <definedName name="pipe600">#REF!</definedName>
    <definedName name="pipe700">#REF!</definedName>
    <definedName name="pipe800">#REF!</definedName>
    <definedName name="pipe900">#REF!</definedName>
    <definedName name="pipes">'[5]SewerCAD Pipe Data-Actual 2040'!$A$11:$A$53</definedName>
    <definedName name="Pmaxi">#REF!</definedName>
    <definedName name="Pmaxii">#REF!</definedName>
    <definedName name="Pmaxiii">#REF!</definedName>
    <definedName name="Pmini">#REF!</definedName>
    <definedName name="Pminii">#REF!</definedName>
    <definedName name="Pminiii">#REF!</definedName>
    <definedName name="_xlnm.Print_Area" localSheetId="2">'Schedule 1'!$J$1:$N$30</definedName>
    <definedName name="_xlnm.Print_Area">#REF!</definedName>
    <definedName name="_xlnm.Print_Titles" localSheetId="2">'Schedule 1'!#REF!</definedName>
    <definedName name="project">#REF!</definedName>
    <definedName name="Puz">[1]Design!#REF!</definedName>
    <definedName name="Pxxi">#REF!</definedName>
    <definedName name="Pyyi">#REF!</definedName>
    <definedName name="Pyyiii">#REF!</definedName>
    <definedName name="q">#REF!</definedName>
    <definedName name="Rate_analysis">#REF!</definedName>
    <definedName name="ratio1">#REF!</definedName>
    <definedName name="RCC_pipE_cost">#REF!</definedName>
    <definedName name="rect_4_415">#REF!</definedName>
    <definedName name="rubberring1000">#REF!</definedName>
    <definedName name="rubberring1100">#REF!</definedName>
    <definedName name="rubberring1200">#REF!</definedName>
    <definedName name="rubberring300">#REF!</definedName>
    <definedName name="rubberring350">#REF!</definedName>
    <definedName name="rubberring400">#REF!</definedName>
    <definedName name="rubberring450">#REF!</definedName>
    <definedName name="rubberring500">#REF!</definedName>
    <definedName name="rubberring600">#REF!</definedName>
    <definedName name="rubberring700">#REF!</definedName>
    <definedName name="rubberring800">#REF!</definedName>
    <definedName name="rubberring900">#REF!</definedName>
    <definedName name="s">[8]Sheet1!$I$11</definedName>
    <definedName name="sbc">#REF!</definedName>
    <definedName name="sbt">#REF!</definedName>
    <definedName name="scbc">#REF!</definedName>
    <definedName name="scd">[9]Design!#REF!</definedName>
    <definedName name="sewercad">#REF!</definedName>
    <definedName name="sigmacbc">#REF!</definedName>
    <definedName name="sigmact">#REF!</definedName>
    <definedName name="sigmast">#REF!</definedName>
    <definedName name="Sr_No">#REF!</definedName>
    <definedName name="srno1">#REF!</definedName>
    <definedName name="srno10a">#REF!</definedName>
    <definedName name="srno10b">#REF!</definedName>
    <definedName name="srno11a">#REF!</definedName>
    <definedName name="srno11b">#REF!</definedName>
    <definedName name="srno12a">#REF!</definedName>
    <definedName name="srno12b">#REF!</definedName>
    <definedName name="srno13_300_01">#REF!</definedName>
    <definedName name="srno13_300_06">#REF!</definedName>
    <definedName name="srno13_500_01">#REF!</definedName>
    <definedName name="srno13_500_06">#REF!</definedName>
    <definedName name="srno13_900_01">#REF!</definedName>
    <definedName name="srno13_900_06">#REF!</definedName>
    <definedName name="srno14">#REF!</definedName>
    <definedName name="srno15">#REF!</definedName>
    <definedName name="srno16">#REF!</definedName>
    <definedName name="srno17">#REF!</definedName>
    <definedName name="srno18">#REF!</definedName>
    <definedName name="srno19">#REF!</definedName>
    <definedName name="srno2">#REF!</definedName>
    <definedName name="srno20">#REF!</definedName>
    <definedName name="srno21">#REF!</definedName>
    <definedName name="srno22">#REF!</definedName>
    <definedName name="srno23">#REF!</definedName>
    <definedName name="srno24">#REF!</definedName>
    <definedName name="srno25">#REF!</definedName>
    <definedName name="srno26">#REF!</definedName>
    <definedName name="srno27">#REF!</definedName>
    <definedName name="srno28">#REF!</definedName>
    <definedName name="srno29">#REF!</definedName>
    <definedName name="srno3">#REF!</definedName>
    <definedName name="srno30a">#REF!</definedName>
    <definedName name="srno30b">#REF!</definedName>
    <definedName name="srno30c">#REF!</definedName>
    <definedName name="srno4">#REF!</definedName>
    <definedName name="srno5">#REF!</definedName>
    <definedName name="srno6">#REF!</definedName>
    <definedName name="ss">#REF!,#REF!,#REF!,#REF!,#REF!,#REF!,#REF!,#REF!,#REF!,#REF!,#REF!,#REF!,#REF!,#REF!,#REF!,#REF!,#REF!,#REF!,#REF!</definedName>
    <definedName name="ssss">#REF!,#REF!,#REF!,#REF!,#REF!,#REF!,#REF!,#REF!,#REF!,#REF!,#REF!,#REF!,#REF!,#REF!,#REF!,#REF!,#REF!,#REF!</definedName>
    <definedName name="sst">#REF!</definedName>
    <definedName name="STIL">#REF!</definedName>
    <definedName name="Stranded_flexible_connection">'[2]min-size'!$B$36:$B$39</definedName>
    <definedName name="structure">#REF!</definedName>
    <definedName name="surcharge">#REF!</definedName>
    <definedName name="Suspended_conductors">'[2]min-size'!$B$11:$B$14</definedName>
    <definedName name="t">#REF!</definedName>
    <definedName name="tab">#REF!</definedName>
    <definedName name="table">[10]Coefficients!$A$12:$L$32</definedName>
    <definedName name="table0">'[11]moments-table(tri)'!$A$746:$E$885</definedName>
    <definedName name="table0.2">'[11]moments-table(tri)'!$A$601:$E$740</definedName>
    <definedName name="table0.4">'[11]moments-table(tri)'!$A$456:$E$595</definedName>
    <definedName name="table0.6">'[11]moments-table(tri)'!$A$307:$E$446</definedName>
    <definedName name="table0.8">'[11]moments-table(tri)'!$A$162:$E$301</definedName>
    <definedName name="table1">'[11]moments-table(tri)'!$A$17:$E$156</definedName>
    <definedName name="Table10">[12]Table10!$A$1:$K$15</definedName>
    <definedName name="Table11">[12]Table11!$A$2:$B$15</definedName>
    <definedName name="Table12">[12]Table12!$A$1:$K$15</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table9">#REF!</definedName>
    <definedName name="tav">#REF!</definedName>
    <definedName name="tbs">#REF!</definedName>
    <definedName name="tcol">#REF!</definedName>
    <definedName name="tedge">#REF!</definedName>
    <definedName name="thick">#REF!</definedName>
    <definedName name="thickness">#REF!</definedName>
    <definedName name="thickness1">#REF!</definedName>
    <definedName name="ti">#REF!</definedName>
    <definedName name="tii">#REF!</definedName>
    <definedName name="tt">#REF!</definedName>
    <definedName name="Tw">#REF!</definedName>
    <definedName name="Type_construction">[2]data!$A$9:$A$15</definedName>
    <definedName name="Type_country">[2]data!$A$27:$A$30</definedName>
    <definedName name="Use_structure">[2]data!$A$2:$A$7</definedName>
    <definedName name="v">#REF!</definedName>
    <definedName name="wa">#REF!</definedName>
    <definedName name="ww">#REF!</definedName>
    <definedName name="xi">#REF!</definedName>
    <definedName name="xii">#REF!</definedName>
    <definedName name="xiii">#REF!</definedName>
    <definedName name="xxx">'[13]Data-Works (Final)'!$A$698:$R$788</definedName>
    <definedName name="Z_53C20C87_9586_4DC0_9554_7E86BC372B26_.wvu.Cols" localSheetId="2" hidden="1">'Schedule 1'!#REF!</definedName>
    <definedName name="Z_53C20C87_9586_4DC0_9554_7E86BC372B26_.wvu.PrintArea" localSheetId="2" hidden="1">'Schedule 1'!#REF!</definedName>
    <definedName name="Z_53C20C87_9586_4DC0_9554_7E86BC372B26_.wvu.PrintTitles" localSheetId="2" hidden="1">'Schedule 1'!#REF!</definedName>
    <definedName name="Z_53C20C87_9586_4DC0_9554_7E86BC372B26_.wvu.Rows" localSheetId="2" hidden="1">'Schedule 1'!#REF!</definedName>
  </definedNames>
  <calcPr calcId="124519"/>
  <customWorkbookViews>
    <customWorkbookView name="trshah - Personal View" guid="{53C20C87-9586-4DC0-9554-7E86BC372B26}" mergeInterval="0" personalView="1" maximized="1" xWindow="1" yWindow="1" windowWidth="1440" windowHeight="649" tabRatio="907" activeSheetId="20"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6" i="95"/>
  <c r="K7"/>
  <c r="K8"/>
  <c r="K9"/>
  <c r="K10"/>
  <c r="K11"/>
  <c r="K12"/>
  <c r="K13"/>
  <c r="K14"/>
  <c r="K15"/>
  <c r="K5"/>
  <c r="M14"/>
  <c r="M15" s="1"/>
  <c r="J13"/>
  <c r="J14" s="1"/>
  <c r="F13"/>
  <c r="F14" s="1"/>
  <c r="K13" i="94"/>
  <c r="K7"/>
  <c r="K8"/>
  <c r="K9"/>
  <c r="K10"/>
  <c r="K11"/>
  <c r="K12"/>
  <c r="K6"/>
  <c r="J13"/>
  <c r="F13"/>
  <c r="K6" i="93"/>
  <c r="K7"/>
  <c r="K8"/>
  <c r="K9"/>
  <c r="K10"/>
  <c r="K11"/>
  <c r="K12"/>
  <c r="K13"/>
  <c r="K14"/>
  <c r="K15"/>
  <c r="K16"/>
  <c r="K17"/>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4"/>
  <c r="K65"/>
  <c r="K66"/>
  <c r="K67"/>
  <c r="K68"/>
  <c r="K69"/>
  <c r="K70"/>
  <c r="K71"/>
  <c r="K72"/>
  <c r="K73"/>
  <c r="K74"/>
  <c r="K75"/>
  <c r="K76"/>
  <c r="K77"/>
  <c r="K78"/>
  <c r="K79"/>
  <c r="K80"/>
  <c r="K81"/>
  <c r="K82"/>
  <c r="K83"/>
  <c r="K84"/>
  <c r="K85"/>
  <c r="K86"/>
  <c r="K87"/>
  <c r="K88"/>
  <c r="K89"/>
  <c r="K90"/>
  <c r="K91"/>
  <c r="K92"/>
  <c r="K93"/>
  <c r="K94"/>
  <c r="K95"/>
  <c r="K96"/>
  <c r="K97"/>
  <c r="K98"/>
  <c r="K99"/>
  <c r="K101"/>
  <c r="K102"/>
  <c r="K103"/>
  <c r="K104"/>
  <c r="K105"/>
  <c r="K107"/>
  <c r="K5"/>
  <c r="I106"/>
  <c r="I100"/>
  <c r="I63"/>
  <c r="I18"/>
  <c r="J106"/>
  <c r="H106"/>
  <c r="K106" s="1"/>
  <c r="N100"/>
  <c r="J100"/>
  <c r="H100"/>
  <c r="K100" s="1"/>
  <c r="N99"/>
  <c r="J63"/>
  <c r="H63"/>
  <c r="K63" s="1"/>
  <c r="J18"/>
  <c r="H18"/>
  <c r="K18" s="1"/>
  <c r="K103" i="92"/>
  <c r="K102"/>
  <c r="K101"/>
  <c r="K97"/>
  <c r="K96"/>
  <c r="K94"/>
  <c r="K93"/>
  <c r="K92"/>
  <c r="K91"/>
  <c r="K90"/>
  <c r="K89"/>
  <c r="K88"/>
  <c r="K86"/>
  <c r="K85"/>
  <c r="K83"/>
  <c r="K82"/>
  <c r="K80"/>
  <c r="K79"/>
  <c r="K78"/>
  <c r="K77"/>
  <c r="K76"/>
  <c r="K75"/>
  <c r="K74"/>
  <c r="K73"/>
  <c r="K72"/>
  <c r="K71"/>
  <c r="K70"/>
  <c r="K69"/>
  <c r="K68"/>
  <c r="K67"/>
  <c r="K62"/>
  <c r="K61"/>
  <c r="K59"/>
  <c r="K58"/>
  <c r="K57"/>
  <c r="K56"/>
  <c r="K55"/>
  <c r="K54"/>
  <c r="K53"/>
  <c r="K51"/>
  <c r="K50"/>
  <c r="K49"/>
  <c r="K48"/>
  <c r="K46"/>
  <c r="K45"/>
  <c r="K44"/>
  <c r="K43"/>
  <c r="K42"/>
  <c r="K40"/>
  <c r="K39"/>
  <c r="K38"/>
  <c r="K37"/>
  <c r="K36"/>
  <c r="K35"/>
  <c r="K34"/>
  <c r="K33"/>
  <c r="K32"/>
  <c r="K31"/>
  <c r="K30"/>
  <c r="K28"/>
  <c r="K27"/>
  <c r="K26"/>
  <c r="K25"/>
  <c r="K24"/>
  <c r="K23"/>
  <c r="K22"/>
  <c r="K17"/>
  <c r="K16"/>
  <c r="K15"/>
  <c r="K14"/>
  <c r="K12"/>
  <c r="K11"/>
  <c r="K10"/>
  <c r="K9"/>
  <c r="K8"/>
  <c r="K7"/>
  <c r="K6"/>
  <c r="J113" i="91"/>
  <c r="F113"/>
  <c r="K112"/>
  <c r="K113" s="1"/>
  <c r="J110"/>
  <c r="F110"/>
  <c r="K109"/>
  <c r="K108"/>
  <c r="K107"/>
  <c r="J104"/>
  <c r="F104"/>
  <c r="K103"/>
  <c r="K102"/>
  <c r="K100"/>
  <c r="K99"/>
  <c r="K98"/>
  <c r="K97"/>
  <c r="K96"/>
  <c r="K95"/>
  <c r="K94"/>
  <c r="K93"/>
  <c r="J89"/>
  <c r="F89"/>
  <c r="K88"/>
  <c r="S87"/>
  <c r="R87"/>
  <c r="Q87"/>
  <c r="K87"/>
  <c r="S86"/>
  <c r="R86"/>
  <c r="Q86"/>
  <c r="K86"/>
  <c r="S85"/>
  <c r="R85"/>
  <c r="Q85"/>
  <c r="S84"/>
  <c r="R84"/>
  <c r="K84"/>
  <c r="Q84" s="1"/>
  <c r="S83"/>
  <c r="R83"/>
  <c r="K83"/>
  <c r="Q83" s="1"/>
  <c r="S82"/>
  <c r="R82"/>
  <c r="K82"/>
  <c r="Q82" s="1"/>
  <c r="S81"/>
  <c r="R81"/>
  <c r="K81"/>
  <c r="Q81" s="1"/>
  <c r="S80"/>
  <c r="R80"/>
  <c r="K80"/>
  <c r="Q80" s="1"/>
  <c r="S79"/>
  <c r="R79"/>
  <c r="K79"/>
  <c r="Q79" s="1"/>
  <c r="S78"/>
  <c r="R78"/>
  <c r="K78"/>
  <c r="Q78" s="1"/>
  <c r="K76"/>
  <c r="S75"/>
  <c r="R75"/>
  <c r="K75"/>
  <c r="Q75" s="1"/>
  <c r="S74"/>
  <c r="R74"/>
  <c r="K74"/>
  <c r="Q74" s="1"/>
  <c r="S73"/>
  <c r="R73"/>
  <c r="K73"/>
  <c r="Q73" s="1"/>
  <c r="S72"/>
  <c r="R72"/>
  <c r="Q72"/>
  <c r="S71"/>
  <c r="R71"/>
  <c r="K71"/>
  <c r="Q71" s="1"/>
  <c r="S70"/>
  <c r="R70"/>
  <c r="K70"/>
  <c r="Q70" s="1"/>
  <c r="S69"/>
  <c r="R69"/>
  <c r="K69"/>
  <c r="Q69" s="1"/>
  <c r="S68"/>
  <c r="R68"/>
  <c r="K68"/>
  <c r="Q68" s="1"/>
  <c r="S67"/>
  <c r="R67"/>
  <c r="K67"/>
  <c r="Q67" s="1"/>
  <c r="S66"/>
  <c r="R66"/>
  <c r="Q66"/>
  <c r="K65"/>
  <c r="K64"/>
  <c r="S63"/>
  <c r="R63"/>
  <c r="K63"/>
  <c r="Q63" s="1"/>
  <c r="S62"/>
  <c r="R62"/>
  <c r="Q62"/>
  <c r="K62"/>
  <c r="S61"/>
  <c r="R61"/>
  <c r="Q61"/>
  <c r="K61"/>
  <c r="S60"/>
  <c r="R60"/>
  <c r="Q60"/>
  <c r="K60"/>
  <c r="S59"/>
  <c r="R59"/>
  <c r="Q59"/>
  <c r="K59"/>
  <c r="S58"/>
  <c r="R58"/>
  <c r="K58"/>
  <c r="Q58" s="1"/>
  <c r="S57"/>
  <c r="R57"/>
  <c r="K57"/>
  <c r="Q57" s="1"/>
  <c r="S56"/>
  <c r="R56"/>
  <c r="Q56"/>
  <c r="K56"/>
  <c r="S55"/>
  <c r="R55"/>
  <c r="K55"/>
  <c r="Q55" s="1"/>
  <c r="S54"/>
  <c r="R54"/>
  <c r="Q54"/>
  <c r="S53"/>
  <c r="R53"/>
  <c r="K53"/>
  <c r="Q53" s="1"/>
  <c r="K52"/>
  <c r="S51"/>
  <c r="R51"/>
  <c r="Q51"/>
  <c r="K51"/>
  <c r="S50"/>
  <c r="R50"/>
  <c r="Q50"/>
  <c r="K50"/>
  <c r="S49"/>
  <c r="R49"/>
  <c r="K49"/>
  <c r="Q49" s="1"/>
  <c r="S48"/>
  <c r="R48"/>
  <c r="Q48"/>
  <c r="K48"/>
  <c r="S47"/>
  <c r="R47"/>
  <c r="Q47"/>
  <c r="K47"/>
  <c r="S46"/>
  <c r="R46"/>
  <c r="Q46"/>
  <c r="S45"/>
  <c r="R45"/>
  <c r="Q45"/>
  <c r="J43"/>
  <c r="F43"/>
  <c r="K42"/>
  <c r="K41"/>
  <c r="K40"/>
  <c r="K39"/>
  <c r="K37"/>
  <c r="K36"/>
  <c r="K35"/>
  <c r="K34"/>
  <c r="K33"/>
  <c r="K32"/>
  <c r="J28"/>
  <c r="J115" s="1"/>
  <c r="F28"/>
  <c r="K27"/>
  <c r="K26"/>
  <c r="K25"/>
  <c r="K24"/>
  <c r="K23"/>
  <c r="K20"/>
  <c r="K19"/>
  <c r="K18"/>
  <c r="K17"/>
  <c r="K16"/>
  <c r="K15"/>
  <c r="K14"/>
  <c r="K13"/>
  <c r="K12"/>
  <c r="K11"/>
  <c r="K10"/>
  <c r="K9"/>
  <c r="K8"/>
  <c r="K6"/>
  <c r="K28" s="1"/>
  <c r="J74" i="1"/>
  <c r="F74"/>
  <c r="K73"/>
  <c r="K74" s="1"/>
  <c r="J70"/>
  <c r="F70"/>
  <c r="K69"/>
  <c r="K68"/>
  <c r="K67"/>
  <c r="K66"/>
  <c r="K65"/>
  <c r="K64"/>
  <c r="K63"/>
  <c r="J60"/>
  <c r="F60"/>
  <c r="K59"/>
  <c r="K58"/>
  <c r="K57"/>
  <c r="K56"/>
  <c r="K55"/>
  <c r="J53"/>
  <c r="F53"/>
  <c r="K52"/>
  <c r="K53" s="1"/>
  <c r="J49"/>
  <c r="F49"/>
  <c r="K48"/>
  <c r="K49" s="1"/>
  <c r="J45"/>
  <c r="F45"/>
  <c r="K44"/>
  <c r="K45" s="1"/>
  <c r="J41"/>
  <c r="F41"/>
  <c r="K40"/>
  <c r="K41" s="1"/>
  <c r="J37"/>
  <c r="F37"/>
  <c r="K36"/>
  <c r="K35"/>
  <c r="K34"/>
  <c r="K33"/>
  <c r="K32"/>
  <c r="J29"/>
  <c r="F29"/>
  <c r="K28"/>
  <c r="K27"/>
  <c r="K26"/>
  <c r="K25"/>
  <c r="K24"/>
  <c r="K23"/>
  <c r="K22"/>
  <c r="K21"/>
  <c r="K20"/>
  <c r="K18"/>
  <c r="K17"/>
  <c r="K16"/>
  <c r="K15"/>
  <c r="K14"/>
  <c r="J10"/>
  <c r="F10"/>
  <c r="K9"/>
  <c r="K8"/>
  <c r="K7"/>
  <c r="K6"/>
  <c r="K5"/>
  <c r="E11" i="90"/>
  <c r="D11"/>
  <c r="F10"/>
  <c r="E9"/>
  <c r="D9"/>
  <c r="E8"/>
  <c r="D8"/>
  <c r="D7"/>
  <c r="F7" s="1"/>
  <c r="E6"/>
  <c r="D6"/>
  <c r="E5"/>
  <c r="D5"/>
  <c r="H108" i="93" l="1"/>
  <c r="K108" s="1"/>
  <c r="I108"/>
  <c r="J108"/>
  <c r="K18" i="92"/>
  <c r="K104"/>
  <c r="K63"/>
  <c r="K98"/>
  <c r="F115" i="91"/>
  <c r="K89"/>
  <c r="K115" s="1"/>
  <c r="K43"/>
  <c r="K104"/>
  <c r="K110"/>
  <c r="F9" i="90"/>
  <c r="K10" i="1"/>
  <c r="K60"/>
  <c r="K29"/>
  <c r="K37"/>
  <c r="K70"/>
  <c r="E12" i="90"/>
  <c r="F11"/>
  <c r="F6"/>
  <c r="F8"/>
  <c r="D12"/>
  <c r="F5"/>
  <c r="K106" i="92" l="1"/>
  <c r="F12" i="90"/>
  <c r="E11" i="85" l="1"/>
  <c r="D11"/>
  <c r="E10"/>
  <c r="E9"/>
  <c r="E8"/>
  <c r="F8" s="1"/>
  <c r="F7"/>
  <c r="E6"/>
  <c r="D6"/>
  <c r="E5"/>
  <c r="D5"/>
  <c r="F6" l="1"/>
  <c r="F11"/>
  <c r="E12"/>
  <c r="F5"/>
  <c r="D9" l="1"/>
  <c r="F9" l="1"/>
  <c r="D10" l="1"/>
  <c r="F10" l="1"/>
  <c r="D12"/>
  <c r="F12" s="1"/>
</calcChain>
</file>

<file path=xl/sharedStrings.xml><?xml version="1.0" encoding="utf-8"?>
<sst xmlns="http://schemas.openxmlformats.org/spreadsheetml/2006/main" count="1103" uniqueCount="518">
  <si>
    <t>Description</t>
  </si>
  <si>
    <t>Unit</t>
  </si>
  <si>
    <t>Page</t>
  </si>
  <si>
    <t>Level</t>
  </si>
  <si>
    <t xml:space="preserve">Schedule 7 STP : Grand Summary of JAKKUR STP
</t>
  </si>
  <si>
    <t>Name of STP</t>
  </si>
  <si>
    <t>Local Component</t>
  </si>
  <si>
    <t>Schedule No.</t>
  </si>
  <si>
    <t>Local Currency (INR)</t>
  </si>
  <si>
    <t>GST</t>
  </si>
  <si>
    <t>PRICE</t>
  </si>
  <si>
    <t>Design, Drawings and Documentations</t>
  </si>
  <si>
    <t>Civil Works, Installations and other services</t>
  </si>
  <si>
    <t>3A</t>
  </si>
  <si>
    <t xml:space="preserve">Plant and Equipment, Supplied from Outside Employer’s Country </t>
  </si>
  <si>
    <t>3B</t>
  </si>
  <si>
    <t xml:space="preserve">Plant and Equipment, Supplied from Within Employer’s Country </t>
  </si>
  <si>
    <t>Laboratory Equipments   for  STPs</t>
  </si>
  <si>
    <t>Operation &amp; Maintenance   for  STP</t>
  </si>
  <si>
    <t>GRAND TOTAL FOR JAKKUR STP to be carry forwarded to Schedule No STP1 of Grand Summary for CP 25</t>
  </si>
  <si>
    <t>Signature of Bidder</t>
  </si>
  <si>
    <t>Name &amp; Designation</t>
  </si>
  <si>
    <t>Company</t>
  </si>
  <si>
    <t>Schedule 1</t>
  </si>
  <si>
    <t>Schedule 2</t>
  </si>
  <si>
    <t>Schedule 3A</t>
  </si>
  <si>
    <t>Schedule 3B</t>
  </si>
  <si>
    <t>Schedule 4</t>
  </si>
  <si>
    <t>Schedule 5</t>
  </si>
  <si>
    <t>Schedule 6</t>
  </si>
  <si>
    <t>Process Design and drawings as defined in Volume 2 of Bidding Document</t>
  </si>
  <si>
    <t>1.1.1</t>
  </si>
  <si>
    <t>LS</t>
  </si>
  <si>
    <t>1.1.2</t>
  </si>
  <si>
    <t>1.1.3</t>
  </si>
  <si>
    <t xml:space="preserve">Single Line diagrams and Electrical drawings complete </t>
  </si>
  <si>
    <t>1.1.4</t>
  </si>
  <si>
    <t>1.1.5</t>
  </si>
  <si>
    <t>Sub Total of 1.1</t>
  </si>
  <si>
    <t>Civil, Architectural &amp; Structural Designs and Drawings as defined in Volume 2 of Bidding Document</t>
  </si>
  <si>
    <t>1.2.1</t>
  </si>
  <si>
    <t>1.2.2</t>
  </si>
  <si>
    <t>1.2.3</t>
  </si>
  <si>
    <t>1.2.4</t>
  </si>
  <si>
    <t>1.2.5</t>
  </si>
  <si>
    <t>1.2.6</t>
  </si>
  <si>
    <t>1.2.7</t>
  </si>
  <si>
    <t>1.2.8</t>
  </si>
  <si>
    <t>1.2.9</t>
  </si>
  <si>
    <t>1.2.10</t>
  </si>
  <si>
    <t>1.2.11</t>
  </si>
  <si>
    <t>1.2.12</t>
  </si>
  <si>
    <t>1.2.13</t>
  </si>
  <si>
    <t>Switch gear room, Electrical Sub station</t>
  </si>
  <si>
    <t>Transformer yard</t>
  </si>
  <si>
    <t>UTILITY BUILDINGS</t>
  </si>
  <si>
    <t>Plant D.G. Room</t>
  </si>
  <si>
    <t>OTHER UTILITIES</t>
  </si>
  <si>
    <t>Nalla &amp; flow diversion  etc.</t>
  </si>
  <si>
    <t>Additional Backfill for entire Project including approach road (if required)</t>
  </si>
  <si>
    <t>Tree Plantation</t>
  </si>
  <si>
    <t>1.3.1</t>
  </si>
  <si>
    <t>1.3.2</t>
  </si>
  <si>
    <t>1.3.3</t>
  </si>
  <si>
    <t>1.3.4</t>
  </si>
  <si>
    <t>1.3.5</t>
  </si>
  <si>
    <t>1.4.1</t>
  </si>
  <si>
    <t>1.5.1</t>
  </si>
  <si>
    <t>1.6.1</t>
  </si>
  <si>
    <t>1.7.1</t>
  </si>
  <si>
    <t>1.8.1</t>
  </si>
  <si>
    <t>Civil, Structural &amp; Building Works and piping</t>
  </si>
  <si>
    <t>1.8.2</t>
  </si>
  <si>
    <t>Mechanical systems</t>
  </si>
  <si>
    <t>1.8.3</t>
  </si>
  <si>
    <t>Electrical systems</t>
  </si>
  <si>
    <t>1.8.4</t>
  </si>
  <si>
    <t>Instrumentation systems</t>
  </si>
  <si>
    <t>1.8.5</t>
  </si>
  <si>
    <t>1.9.1</t>
  </si>
  <si>
    <t>1.9.2</t>
  </si>
  <si>
    <t>1.9.3</t>
  </si>
  <si>
    <t>Concept of Civil Design Report</t>
  </si>
  <si>
    <t>1.9.4</t>
  </si>
  <si>
    <t>1.9.5</t>
  </si>
  <si>
    <t>Operation &amp; Maintenance Manuals</t>
  </si>
  <si>
    <t>1.9.6</t>
  </si>
  <si>
    <t>Training Programme and Manuals</t>
  </si>
  <si>
    <t>1.9.7</t>
  </si>
  <si>
    <t>Energy Optimization Plan</t>
  </si>
  <si>
    <t>Duties</t>
  </si>
  <si>
    <t>Ex.Work</t>
  </si>
  <si>
    <t>Local Transport</t>
  </si>
  <si>
    <t>Instrumentation, Control, and Automation Design, Drawings and Documentation as defined in Volume 2 of Bidding Document</t>
  </si>
  <si>
    <t>Tests prior to Contract Completion as defined in Volume 2 of Bidding Document</t>
  </si>
  <si>
    <t>As Built Drawings</t>
  </si>
  <si>
    <t>Price( INR)</t>
  </si>
  <si>
    <t>Parking Shed</t>
  </si>
  <si>
    <t>Material handling system with suitable Cranes and hoist arrangements with Hardware and all allied works complete</t>
  </si>
  <si>
    <t>Control &amp; Automation System</t>
  </si>
  <si>
    <t xml:space="preserve"> </t>
  </si>
  <si>
    <t>Schedule 7 ISPS: Grand Summary of Bellahalli ISPS</t>
  </si>
  <si>
    <t xml:space="preserve">Name of ISPS : Bellahalli </t>
  </si>
  <si>
    <t>Total Price</t>
  </si>
  <si>
    <t>1 ISPS</t>
  </si>
  <si>
    <t>2 ISPS</t>
  </si>
  <si>
    <t>3A ISPS</t>
  </si>
  <si>
    <t>3B ISPS</t>
  </si>
  <si>
    <t>Requirement of  Office of   the   Engineer   (Furniture's, Equipment and Furnishing)   for ISPS</t>
  </si>
  <si>
    <t>Nill</t>
  </si>
  <si>
    <t>Operation &amp; Maintenance   for  ISPS</t>
  </si>
  <si>
    <t>Grand Total  to be carry forwarded to Schedule No. ISPS1 of Grand Summary for CP 25</t>
  </si>
  <si>
    <t>Schedule 1 ISPS: Design, Drawings and Documentation</t>
  </si>
  <si>
    <t xml:space="preserve"> Flow charts and process design, Hydraulic Flow diagram, P &amp; IDs, Pumping main LS up to battery limit</t>
  </si>
  <si>
    <t xml:space="preserve">Site Layout Plan, Borehole location plan for entire plant, Civil &amp; Mechanical General Arrangement drawings, Geotechnical survey, Pumping main alignment survey and L-section drawings, Topographical Survey, Electrical resistivity test report </t>
  </si>
  <si>
    <t xml:space="preserve">Instrumentation, Control &amp; Automation systems, Functional design specifications,System Architecture drawings complete </t>
  </si>
  <si>
    <t>Any other necessary document which Bidder feels necessary for project completion needs to be added including all essential Investigation, Model Study (if required), etc. required to complete the Works</t>
  </si>
  <si>
    <t>ISPS</t>
  </si>
  <si>
    <t xml:space="preserve">Inlet manhole &amp; chamber, Coarse Screen channels, Effluent chamber, Overflow chamber, Wetwell with superstructure, Valve &amp; Flowmeter chambers, Thrust blocks, nalla crossing, Pipe Bridges, Pipe culverts, Anchor blocks, Compound wall etc. </t>
  </si>
  <si>
    <t>Roads &amp; drains / Internal roads and landscaping, culverts</t>
  </si>
  <si>
    <t>Approach Road</t>
  </si>
  <si>
    <t>Compound Wall with gates</t>
  </si>
  <si>
    <t xml:space="preserve">Ground Improvement Plan, Site grading and Piling arrangement , grouting </t>
  </si>
  <si>
    <t xml:space="preserve">Gabion wall, Site retaining structure and pile foundation, elctrical cable trenches  </t>
  </si>
  <si>
    <t>sub total of 1.2</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</si>
  <si>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</si>
  <si>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Wet well with superstructure &amp;  Pumping system with necessary capacity of Submersible pumps with suitable valves and piping arrangements and Hardware and all allied works complete</t>
  </si>
  <si>
    <t>Miscellaneous works such as flushing arrangements, dewatering and ventilation system including Hardware and all allied works complete</t>
  </si>
  <si>
    <t>Fire Fighting system for the entire ISPS (inclusive of fire alarm,fire detection,fire extinguishing system), Tools Kit, Airconditioning system  for SCADA control room &amp; Administration and Laboratory Building  and all allied works complete.</t>
  </si>
  <si>
    <t>sub total of 1.3</t>
  </si>
  <si>
    <t>Electrical System Design, Drawings &amp; Documentation as per General Requirements</t>
  </si>
  <si>
    <t>sub total of 1.4</t>
  </si>
  <si>
    <t>Instrumentation, Control, Automation inclusive  of complete field instrumentation,PLC based control system-Functional design specifications (FDS) for Instrumentation ,FDS for Control &amp; Automation systems,all other equipment required as per specifications,FAT Reports,SAT reports,Interoperability test reports, and all allied works complete  as required under the specifications.</t>
  </si>
  <si>
    <t>sub total of 1.5</t>
  </si>
  <si>
    <t>Sewage Pumping Station</t>
  </si>
  <si>
    <t>Sub total of 1.6</t>
  </si>
  <si>
    <t>Sub total of 1.7</t>
  </si>
  <si>
    <t>Sub total  of 1.8</t>
  </si>
  <si>
    <t>Design Report of ISPS</t>
  </si>
  <si>
    <t>Surge analysis of Pumping Main if Required</t>
  </si>
  <si>
    <t>Fault level calculations and Load flow studies</t>
  </si>
  <si>
    <t>Sub total of 1.9</t>
  </si>
  <si>
    <t>1.10.1</t>
  </si>
  <si>
    <t>Sub total of 1.10</t>
  </si>
  <si>
    <t>Mechanical, Designs, Drawings and Documentation as defined in Volume 2 of Bidding Document</t>
  </si>
  <si>
    <t>Electrical Design, Drawings and Documentation as defined in Volume 2 of Bidding Document</t>
  </si>
  <si>
    <t>Tests on Completion of Design-Build as defined in Volume 2 of Bidding Document</t>
  </si>
  <si>
    <t>Other Documentation</t>
  </si>
  <si>
    <t>Bidder shall list here details of additional items required</t>
  </si>
  <si>
    <t>Quntity</t>
  </si>
  <si>
    <t>Item No.</t>
  </si>
  <si>
    <t>Schedule 2 ISPS : Civil Works, Installations and other services for ISPS</t>
  </si>
  <si>
    <t xml:space="preserve">Name of ISPS: Bellahalli </t>
  </si>
  <si>
    <t>Quantity</t>
  </si>
  <si>
    <t>Price (INR)</t>
  </si>
  <si>
    <t>GST in INR</t>
  </si>
  <si>
    <t>Total Price in INR</t>
  </si>
  <si>
    <t>2.1.1</t>
  </si>
  <si>
    <t xml:space="preserve">Inlet manhole &amp; chamber, Coarse Screen channels, Effluent chamber, Overflow chamber, Wetwell with superstructure, Valve &amp; Flowmeter chambers, Thrust blocks, nalla crossing, Pipe Bridges,Pipe culverts, Anchor blocks Compound wall etc. </t>
  </si>
  <si>
    <t>UTILITY BUILDING</t>
  </si>
  <si>
    <t>2.1.2</t>
  </si>
  <si>
    <t>Switch gear room, Electrical Sub station, DG Room</t>
  </si>
  <si>
    <t>2.1.3</t>
  </si>
  <si>
    <t>2.1.4</t>
  </si>
  <si>
    <t>2.1.4.1</t>
  </si>
  <si>
    <t>2.1.4.2</t>
  </si>
  <si>
    <t>2.1.4.3</t>
  </si>
  <si>
    <t>2.1.4.4</t>
  </si>
  <si>
    <t>2.1.4.5</t>
  </si>
  <si>
    <t>2.1.4.6</t>
  </si>
  <si>
    <t>2.1.4.7</t>
  </si>
  <si>
    <t>2.1.4.8</t>
  </si>
  <si>
    <t>2.1.4.9</t>
  </si>
  <si>
    <t>2.1.5</t>
  </si>
  <si>
    <t>The bidder shall list here details of any additional items (all area of the works) required for a complete installation</t>
  </si>
  <si>
    <t>2.1.5.1</t>
  </si>
  <si>
    <t>2.1.5.2</t>
  </si>
  <si>
    <t>2.1.5.3</t>
  </si>
  <si>
    <t>2.1.5.4</t>
  </si>
  <si>
    <t>2.1.5.5</t>
  </si>
  <si>
    <t>Sub Total of 2.1</t>
  </si>
  <si>
    <t>Mechanical Works</t>
  </si>
  <si>
    <t>Complete Installation,Testing &amp; Commissioning of Plant (except Electrical, Control and Instrumentation systems) to provide the following systems as per the Bid specifications</t>
  </si>
  <si>
    <t>2.2.1</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</si>
  <si>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</si>
  <si>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2.2.2</t>
  </si>
  <si>
    <t>2.2.3</t>
  </si>
  <si>
    <t>2.2.4</t>
  </si>
  <si>
    <t>Miscellaneous works such as flushing arrangements, dewatering and ventilation system   including Hardware  all allied works complete</t>
  </si>
  <si>
    <t>2.2.5</t>
  </si>
  <si>
    <t>Service water system including pumps with Hardware,piping,Valves and all allied works complete</t>
  </si>
  <si>
    <t>2.2.6</t>
  </si>
  <si>
    <t>Fire Fighting system for the entire ISPS (inclusive of fire alarm,fire detection,fire extinguishing system ), Tools Kit, Airconditioning system  for SCADA control room &amp; Administration and Laboratory Building  and all allied works complete.</t>
  </si>
  <si>
    <t>2.2.7</t>
  </si>
  <si>
    <t>The bidder shall list here details of any additional items (all areas of the works) required for a complete installation</t>
  </si>
  <si>
    <t>2.2.7.1</t>
  </si>
  <si>
    <t>2.2.7.2</t>
  </si>
  <si>
    <t>2.2.7.3</t>
  </si>
  <si>
    <t>2.2.7.4</t>
  </si>
  <si>
    <t>Sub Total of 2.2</t>
  </si>
  <si>
    <t>Electrical Systems</t>
  </si>
  <si>
    <t>2.3.1</t>
  </si>
  <si>
    <t xml:space="preserve">Installation, testing and commissioning of 11kV underground Cables, Termination Kits  at following locations as per scope, specification and drawings. </t>
  </si>
  <si>
    <t>2.3.1.1</t>
  </si>
  <si>
    <t>11kV Outdoor cable termination at Tariff Metering Unit / BESCOM if applicable</t>
  </si>
  <si>
    <t>2.3.1.2</t>
  </si>
  <si>
    <t>11kV Indoor cable terminations at incomer and outgoings of 11kV Metal Enclosed Switchboard of Intermediate Sewage Pumping Station  if applicable</t>
  </si>
  <si>
    <t>2.3.1.3</t>
  </si>
  <si>
    <t>11kV Outdoor cable terminations at primary side  of 11kV / 0.433 kV Transformers of Intermediate Sewage Pumping Station</t>
  </si>
  <si>
    <t>2.3.1.4</t>
  </si>
  <si>
    <t>11kV XLPE Cable from Metering Unit to  incomer of  11kV Metal Enclosed Switchboard of Intermediate Sewage Pumping Station  if applicable</t>
  </si>
  <si>
    <t>2.3.1.5</t>
  </si>
  <si>
    <t>11kV XLPE Cables from 11kV Metal Enclosed Switchboard  to  Primary cable end boxes of 11kV/0.433kV Transformers of Intermediate Sewage Pumping Station  if applicable</t>
  </si>
  <si>
    <t>2.3.1.6</t>
  </si>
  <si>
    <t>11kV XLPE Cables from Metering Unit  to  Primary cable end boxes of 11kV/0.433kV Transformers of Intermediate Sewage Pumping Station  if applicable</t>
  </si>
  <si>
    <t>2.3.1.7</t>
  </si>
  <si>
    <t>11kV Cable Straight through joints if applicable</t>
  </si>
  <si>
    <t>2.3.2</t>
  </si>
  <si>
    <t xml:space="preserve">Installation, testing and commissioning of Electrical equipments  for ISPS as per scope, specification and drawings. </t>
  </si>
  <si>
    <t>2.3.2.1</t>
  </si>
  <si>
    <t>11kV Metal Enclosed Switchboard at 11kV Switchgear room  if applicable</t>
  </si>
  <si>
    <t>2.3.2.2</t>
  </si>
  <si>
    <t xml:space="preserve">Diesel Generator Set complete  with AMF Control Panel </t>
  </si>
  <si>
    <t>2.3.2.3</t>
  </si>
  <si>
    <t xml:space="preserve">11kV / 0.433kV Transformers </t>
  </si>
  <si>
    <t>2.3.2.4</t>
  </si>
  <si>
    <t>ISPS MCC if applicable</t>
  </si>
  <si>
    <t>2.3.2.5</t>
  </si>
  <si>
    <t>415V PCC in ISPS Substation Room.</t>
  </si>
  <si>
    <t>2.3.2.6</t>
  </si>
  <si>
    <t>415V Capacitor banks with Automatic Power Factor Correction Relay  if applicable</t>
  </si>
  <si>
    <t>2.3.2.7</t>
  </si>
  <si>
    <t>110V D.C Battery Bank, Battery Charger with D.C Distribution Board  if applicable</t>
  </si>
  <si>
    <t>2.3.2.8</t>
  </si>
  <si>
    <t>Main Lighting DB</t>
  </si>
  <si>
    <t>2.3.2.9</t>
  </si>
  <si>
    <t>Local  Push Button Stations</t>
  </si>
  <si>
    <t>2.3.2.10</t>
  </si>
  <si>
    <t>Variable Frequency Drives MCC</t>
  </si>
  <si>
    <t>2.3.2.11</t>
  </si>
  <si>
    <t>Miscellaneous works-Distribution Board</t>
  </si>
  <si>
    <t>2.3.3</t>
  </si>
  <si>
    <t>Installation, testing and commissioning of Lighting System for  ISPS  with following major equipment, items  as per scope, specification and drawings.</t>
  </si>
  <si>
    <t>2.3.3.1</t>
  </si>
  <si>
    <t>Lighting Fixtures</t>
  </si>
  <si>
    <t>2.3.3.2</t>
  </si>
  <si>
    <t>Lighting panels</t>
  </si>
  <si>
    <t>2.3.3.3</t>
  </si>
  <si>
    <t>Switchboards, Receptacles, Power  Plug &amp; Sockets, Switches, Ceiling fans with regulators etc</t>
  </si>
  <si>
    <t>2.3.3.4</t>
  </si>
  <si>
    <t>Point wiring with conduits ,wires, supports etc for Lighting fixtures, Receptacles, Switches ,Ceiling fans etc</t>
  </si>
  <si>
    <t>2.3.3.5</t>
  </si>
  <si>
    <t>Street Lighting and Area Lighting poles with Junction boxes and Over hang</t>
  </si>
  <si>
    <t>2.3.4</t>
  </si>
  <si>
    <t xml:space="preserve">Installation, testing and commissioning of L.T Cabling System, HT/LT Cable Carrier System ISPS with following major components as per scope, specification and drawings. </t>
  </si>
  <si>
    <t>2.3.4.1</t>
  </si>
  <si>
    <t xml:space="preserve"> L.T cables</t>
  </si>
  <si>
    <t>2.3.4.2</t>
  </si>
  <si>
    <t xml:space="preserve"> L.T Cable termination with glands and lugs</t>
  </si>
  <si>
    <t>2.3.4.3</t>
  </si>
  <si>
    <t>Cable trays with supports for both LT and HT Cables</t>
  </si>
  <si>
    <t>2.3.4.4</t>
  </si>
  <si>
    <t>Hume Pipe</t>
  </si>
  <si>
    <t>2.3.5</t>
  </si>
  <si>
    <t xml:space="preserve">Supply of Earthing &amp; Lightning Protection  System for ISPS with following major components as per scope, specification and drawings. </t>
  </si>
  <si>
    <t>2.3.5.1</t>
  </si>
  <si>
    <t>Earthing Conductor for outdoor main grid</t>
  </si>
  <si>
    <t>2.3.5.2</t>
  </si>
  <si>
    <t>Earthing Conductor for indoor main grid</t>
  </si>
  <si>
    <t>2.3.5.3</t>
  </si>
  <si>
    <t>Earthing Conductors for outdoor equipments and Junction Boxes</t>
  </si>
  <si>
    <t>2.3.5.4</t>
  </si>
  <si>
    <t>Lightning Arrestors and Down Conductors</t>
  </si>
  <si>
    <t>2.3.5.5</t>
  </si>
  <si>
    <t>Earthing Conductor for indoor equipments</t>
  </si>
  <si>
    <t>2.3.5.6</t>
  </si>
  <si>
    <t>Treated Earth pits</t>
  </si>
  <si>
    <t>2.3.6</t>
  </si>
  <si>
    <t xml:space="preserve">Installation, testing and commissioning of safety procedures with signage for Electrical Equipments for ISPS  as per scope, specification and drawings. </t>
  </si>
  <si>
    <t>2.3.7</t>
  </si>
  <si>
    <t>The bidder shall list here details of any additional items required for a complete installation</t>
  </si>
  <si>
    <t>2.3.7.1</t>
  </si>
  <si>
    <t>2.3.7.2</t>
  </si>
  <si>
    <t>2.3.7.3</t>
  </si>
  <si>
    <t>Sub Total of 2.3</t>
  </si>
  <si>
    <t>Instrumentation Control &amp; Automation(IC&amp;A) ,  Installation,Testing and Comissioning</t>
  </si>
  <si>
    <t>2.4.1</t>
  </si>
  <si>
    <t>Complete Installation, testing and commissioning  of  Instrumentation system as per Equipment listed in Price Schedule 3A&amp;3B and all other required Equipments as per Tender specifications</t>
  </si>
  <si>
    <t>2.4.2</t>
  </si>
  <si>
    <t>Complete Installation, testing and commissioning  of control and Automation system as per Equipment listed in Price Schedule 3A&amp;3B and all other required  Equipments as per Tender specifications</t>
  </si>
  <si>
    <t>2.4.3</t>
  </si>
  <si>
    <t>Testing Requirements of all ICA system</t>
  </si>
  <si>
    <t>2.4.4</t>
  </si>
  <si>
    <t>Factory acceptance tests(FAT) for all instrumentation,control and automation system, as required under specifications</t>
  </si>
  <si>
    <t>2.4.5</t>
  </si>
  <si>
    <t>Site acceptance tests(SAT)- for all instrumentation,control and automation system in combination and co-ordination with process,mechanical(individual vendor supplied systems) and electrical system's SAT test's ,inclusive of interoperability tests,integration with STP ,CP-24 and MIS-2 SCADA as required under specifications</t>
  </si>
  <si>
    <t>2.4.6</t>
  </si>
  <si>
    <t>The Bidder shall list here details of any additional items (all areas of the Works) required for complete installation</t>
  </si>
  <si>
    <t>2.4.6.1</t>
  </si>
  <si>
    <t>2.4.6.2</t>
  </si>
  <si>
    <t>Sub Total  of 2.4</t>
  </si>
  <si>
    <t>General Mechanical Systems</t>
  </si>
  <si>
    <t>2.5.1</t>
  </si>
  <si>
    <t>Building Services including domestic water systems The bidder shall list here details of any additional items required for a complete installation</t>
  </si>
  <si>
    <t>2.5.2</t>
  </si>
  <si>
    <t>2.5.3</t>
  </si>
  <si>
    <t>Sub Total of 2.5</t>
  </si>
  <si>
    <t xml:space="preserve">Integrated Testing and Commissioning of the Entire System </t>
  </si>
  <si>
    <t>Sub Total of 2.6</t>
  </si>
  <si>
    <t xml:space="preserve">Total of Schedule 2 ISPS(Sub Total 2.1+Sub Total 2.2+Sub Total 2.3+Sub Total 2.4+Sub Total 2.5+Sub Total 2.6)  Total Carried to Schedule 7 ISPS, Grand Summary of Bellahalli ISPS </t>
  </si>
  <si>
    <t>Civil and Building Works</t>
  </si>
  <si>
    <t>Schedule 3A ISPS: Plant and Equipment, Supplied from Outside Employer’s Country for ISPS in Contract Package CP-25</t>
  </si>
  <si>
    <t>Local Currency  (INR)</t>
  </si>
  <si>
    <t>(4)</t>
  </si>
  <si>
    <t xml:space="preserve">(9) </t>
  </si>
  <si>
    <t>(10)</t>
  </si>
  <si>
    <t>(11)</t>
  </si>
  <si>
    <t>=(9)+(10)+(11)</t>
  </si>
  <si>
    <t>Supply of Plant (except Electrical, Instrumentation ,Control &amp; Automation systems) to provide the following systems as per the Bid specifications</t>
  </si>
  <si>
    <t>3.1.1</t>
  </si>
  <si>
    <t>3.1.2</t>
  </si>
  <si>
    <t>3.1.3</t>
  </si>
  <si>
    <t>3.1.4</t>
  </si>
  <si>
    <t>3.1.5</t>
  </si>
  <si>
    <t>3.1.6</t>
  </si>
  <si>
    <t>Fire Fighting system for the whole plant, Tools Kit, Airconditioning system arrangement for PLC / SCADA &amp;  and all allied works complete</t>
  </si>
  <si>
    <t>3.1.7</t>
  </si>
  <si>
    <t>3.1.7.1</t>
  </si>
  <si>
    <t>3.1.7.2</t>
  </si>
  <si>
    <t>3.1.7.3</t>
  </si>
  <si>
    <t>3.1.7.4</t>
  </si>
  <si>
    <t>Sub Total of 3.1</t>
  </si>
  <si>
    <t>3.2.1</t>
  </si>
  <si>
    <t xml:space="preserve">Supply of 11kV underground Cables , Termination Kits  at following locations as per scope, specification and drawings. </t>
  </si>
  <si>
    <t>3.2.1.1</t>
  </si>
  <si>
    <t>3.2.1.2</t>
  </si>
  <si>
    <t>3.2.1.3</t>
  </si>
  <si>
    <t>3.2.1.4</t>
  </si>
  <si>
    <t>3.2.1.5</t>
  </si>
  <si>
    <t>3.2.1.6</t>
  </si>
  <si>
    <t>3.2.1.7</t>
  </si>
  <si>
    <t>3.2.2</t>
  </si>
  <si>
    <t xml:space="preserve">Supply of Electrical equipments  for ISPS as per scope, specification and drawings. </t>
  </si>
  <si>
    <t>3.2.2.1</t>
  </si>
  <si>
    <t>3.2.2.2</t>
  </si>
  <si>
    <t>3.2.2.3</t>
  </si>
  <si>
    <t>3.2.2.4</t>
  </si>
  <si>
    <t>ISPS MCC- if applicable</t>
  </si>
  <si>
    <t>3.2.2.5</t>
  </si>
  <si>
    <t>415V Switchboard in ISPS Substation Room.</t>
  </si>
  <si>
    <t>3.2.2.6</t>
  </si>
  <si>
    <t>3.2.2.7</t>
  </si>
  <si>
    <t>110V D.C Battery, Battery Charger with D.C Distribution Board  if applicable</t>
  </si>
  <si>
    <t>3.2.2.8</t>
  </si>
  <si>
    <t>3.2.2.9</t>
  </si>
  <si>
    <t>3.2.3</t>
  </si>
  <si>
    <t>Supply of Lighting System for ISPS as per scope, specification and drawings.  with following major equipment, items  as per scope, specification and drawings.</t>
  </si>
  <si>
    <t>3.2.3.1</t>
  </si>
  <si>
    <t>3.2.3.2</t>
  </si>
  <si>
    <t>3.2.3.3</t>
  </si>
  <si>
    <t>Switchboards ,  Receptacles, Power  Plug &amp; Sockets, Switches, Ceiling fans with regulators etc</t>
  </si>
  <si>
    <t>3.2.3.4</t>
  </si>
  <si>
    <t>3.2.3.5</t>
  </si>
  <si>
    <t>3.2.4</t>
  </si>
  <si>
    <t xml:space="preserve">Supply of L.T Cabling System, HT/LT Cable Carrier System  for ISPS as per scope, specification and drawings. with following major components as per scope, specification and drawings. </t>
  </si>
  <si>
    <t>3.2.4.1</t>
  </si>
  <si>
    <t>3.2.4.2</t>
  </si>
  <si>
    <t>3.2.4.3</t>
  </si>
  <si>
    <t>3.2.4.4</t>
  </si>
  <si>
    <t>3.2.5</t>
  </si>
  <si>
    <t xml:space="preserve">Supply of Earthing &amp; Lightning Protection  System for ISPS as per scope, specification and drawings.   with following major components as per scope, specification and drawings. </t>
  </si>
  <si>
    <t>3.2.5.1</t>
  </si>
  <si>
    <t>3.2.5.2</t>
  </si>
  <si>
    <t>3.2.5.3</t>
  </si>
  <si>
    <t>Earthing Conductors for outdoor equipments  and Junction Boxes</t>
  </si>
  <si>
    <t>3.2.5.4</t>
  </si>
  <si>
    <t>3.2.5.5</t>
  </si>
  <si>
    <t>3.2.5.6</t>
  </si>
  <si>
    <t>3.2.6</t>
  </si>
  <si>
    <t xml:space="preserve">Installation, testing and commissioning of safety procedures with signage for Electrical Equipments for ISPS  as per scope, specification and drawings.  </t>
  </si>
  <si>
    <t>3.2.7</t>
  </si>
  <si>
    <t>Sub Total of 3.2</t>
  </si>
  <si>
    <t>Instrumentation, Control &amp; Automation Systems  and SCADA systems</t>
  </si>
  <si>
    <t>3.3.1</t>
  </si>
  <si>
    <t>Installation, testing and commissioning of the following Instrumentation Systems as per Technical Specifications.</t>
  </si>
  <si>
    <t>3.3.1.1</t>
  </si>
  <si>
    <t>Supplying of Ultrasonic open channel flow measurement with Transmitter's along with required accessaries and fittings for open channel flow measurement for the complete plant. The flow meter shall be Interfaced with PLC based scada control system .Refer clause 13.30 Minimum I/O Requirements for Auto mode Control operation of the Plant</t>
  </si>
  <si>
    <t>3.3.1.2</t>
  </si>
  <si>
    <t>Supplying of Electromagnetic Flowmeter's with  Indicating Transmitter's with totalizer (full bore type)  with flange Ends, rates shall be inclusive of mating flanges with necessary fasteners and gaskets,for the complete plant.. The flow meter shall be Interfaced with PLC based scada control system .Refer clause 13.30 Minimum I/O Requirements for Auto mode Control operation of the Plant</t>
  </si>
  <si>
    <t>3.3.1.3</t>
  </si>
  <si>
    <t xml:space="preserve">Supplying of  Ultrasonic Level Transmitters with indicators&amp; alarms for the complete plant. and Interfacing with PLC based scada control system via instrument field junction box,including all required Mounting accessories,cables(cable shall be laid in cable tray),with separate enclosure for the instrument transmitter as per specifications. </t>
  </si>
  <si>
    <t>3.3.1.4</t>
  </si>
  <si>
    <t>Supplying of Differential Level Ultrasonic Sensor &amp; Transmitter with indicators &amp; alarms for the complete plant. and Interfacing with PLC based scada control system including all required Mounting accessories.</t>
  </si>
  <si>
    <t>3.3.1.5</t>
  </si>
  <si>
    <t xml:space="preserve">Supplying of Conductivity type Level Switch , -with 4 point contact) with necessary instrumentation cabling,glands with suitable stub and flange and bolting arrangement for hook-up, for the complete plant. and also Interfacing with PLC based scada control system via instrument field junction box,including all required Mounting accessories,cables(cable shall be laid in cable tray),with separate enclosure for the instrument transmitter as per specifications. </t>
  </si>
  <si>
    <t>3.3.1.6</t>
  </si>
  <si>
    <t>Supplying of Pressure Transmitter's with necessary instrumentation cabling,manifold,glands and conduit with suitable stub and flange and bolting arrangement for hook-up, for the complete plant. and also Interfacing with PLC based scada control system .Refer clause 13.30 Minimum I/O Requirements for Auto mode Control operation of the Plant</t>
  </si>
  <si>
    <t>3.3.1.7</t>
  </si>
  <si>
    <t>Supplying of Pressure Switches on the pump discharge with necessary instrumentation cabling, glands and conduit with suitable stub and flange and bolting arrangement for hook-up, for the complete plant.and also Interfacing with PLC based scada control system .Refer clause 13.30 Minimum I/O Requirements for Auto mode Control operation of the Plant</t>
  </si>
  <si>
    <t>3.3.1.8</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</si>
  <si>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plant. </t>
  </si>
  <si>
    <t>3.3.1.9</t>
  </si>
  <si>
    <t>Supplying of Field instruments IP-65 enclosures for complete field instrumentation</t>
  </si>
  <si>
    <t>3.3.1.10</t>
  </si>
  <si>
    <t xml:space="preserve">Supplying of Field Junction boxes </t>
  </si>
  <si>
    <t>3.3.1.11</t>
  </si>
  <si>
    <t>Supplying of Surge protection Devices for the instruments</t>
  </si>
  <si>
    <t>3.3.1.12</t>
  </si>
  <si>
    <t xml:space="preserve">Supply of  on- line UPS system  for complete ICA equipment inclusive of wireless communication equipment,CCTV systems,field instrumentation ,control and Automation system with 60 mins backup on full load. </t>
  </si>
  <si>
    <t>3.3.1.13</t>
  </si>
  <si>
    <t>Supplying of 24V DC power supply system with SMF batteries &amp; battery charger with DC distribution board with all accessories complete</t>
  </si>
  <si>
    <t>3.3.1.14</t>
  </si>
  <si>
    <t>Instrumentation Earthing for the complete plant</t>
  </si>
  <si>
    <t>3.3.1.15</t>
  </si>
  <si>
    <t>The Bidder shall list here details of any additional items required for a complete installation as per bid specifications</t>
  </si>
  <si>
    <t>3.3.2</t>
  </si>
  <si>
    <t>Installation, testing and commissioning of the Instrumentation Cables/cable trays as per Technical Specification</t>
  </si>
  <si>
    <t>3.3.2.1</t>
  </si>
  <si>
    <t xml:space="preserve">Suppying of Instrumentation &amp; Control Cables and Power Cables, Glands &amp; Lugs, cable conduits </t>
  </si>
  <si>
    <t>3.3.2.2</t>
  </si>
  <si>
    <t xml:space="preserve">Supplying and installation of hot dip GI perforated cable tray's with cover along with required angle supports, with coupler plates, Anchor bolts and nuts etc complete and the tray should be fitted o the wall / ceiling etc. complete for all instrumentation cables </t>
  </si>
  <si>
    <t>3.3.3</t>
  </si>
  <si>
    <t>Installation, testing and commissioning of the following Automation system (PLC HMI based control system) as per Technical Specifications.</t>
  </si>
  <si>
    <t>3.3.3.1</t>
  </si>
  <si>
    <t>Supplying of PLC panel with Standalone programmable logical controller (PLC)  inclusive of redundant power supply, simplex input/output module,16 " color touch screen HMI ,Communication modules, managed ethernet switches, alarm hooter ,all other required accessories as per Bid specifications</t>
  </si>
  <si>
    <t>3.3.3.2</t>
  </si>
  <si>
    <t>Supplying of PLC and HMI programming software</t>
  </si>
  <si>
    <t>3.3.3.3</t>
  </si>
  <si>
    <t>Supplying of Redundant GPRS communication modules to transmit the ISPS data (bulk data transfer) to the sewage treatment plant for complete control and monitoring as required under bid specifications.ISPS shall transmit data to centralzied SCADA center if the STP link is not available with the broadband internet connectivity/leasedline to transfer the ISPS data to STP</t>
  </si>
  <si>
    <t>3.3.3.4</t>
  </si>
  <si>
    <t>Supplying of CCTV IR water proof camer as suitable for upto 100ft.with IR Dome camera, 360 degrees view,control key board, DVR, Hard Disk, cables, UPT transreceivers, complete with all required accessories,software and hardware required,(Close Circuit Television System to be installed  to cover all areas of the facilities,inclusive of high speed internet bandwidth as required to monitor the CCTV feed remotely and via web based broswers.CCTV feeds shall be monitored from STP SCADA control room)</t>
  </si>
  <si>
    <t>3.3.3.4.1</t>
  </si>
  <si>
    <t>3.3.3.4.2</t>
  </si>
  <si>
    <t>3.3.3.4.3</t>
  </si>
  <si>
    <t>3.3.3.7</t>
  </si>
  <si>
    <t>The Bidder shall list here details of any additional items required for a complete installation</t>
  </si>
  <si>
    <t>3.3.3.7.1</t>
  </si>
  <si>
    <t>3.3.3.7.2</t>
  </si>
  <si>
    <t xml:space="preserve"> Sub Total of 3.3</t>
  </si>
  <si>
    <t>3.4.1</t>
  </si>
  <si>
    <t>3.4.2</t>
  </si>
  <si>
    <t>3.4.3</t>
  </si>
  <si>
    <t xml:space="preserve"> Sub Total 3.4</t>
  </si>
  <si>
    <t xml:space="preserve">Total of Schedule 3A ISPS  (Sub Total 3.1+Sub Total 3.2+Sub Total 3.3+Sub Total 3.4)  Total Carried to Schedule 7 ISPS, Grand Summary of Bellahalli ISPS </t>
  </si>
  <si>
    <r>
      <t xml:space="preserve">2. </t>
    </r>
    <r>
      <rPr>
        <b/>
        <vertAlign val="superscript"/>
        <sz val="11"/>
        <rFont val="Arial"/>
        <family val="2"/>
      </rPr>
      <t>(a)</t>
    </r>
    <r>
      <rPr>
        <b/>
        <sz val="11"/>
        <rFont val="Arial"/>
        <family val="2"/>
      </rPr>
      <t>: Local and Foreign Currencies shall be in accordance with the Instruction to Bidders (Clause no.15.1)</t>
    </r>
  </si>
  <si>
    <t>Goods and Service Tax</t>
  </si>
  <si>
    <t>Price</t>
  </si>
  <si>
    <t>Schedule 3B ISPS : Plant and Equipment, Supplied from Within Employer’s Country</t>
  </si>
  <si>
    <t>Ex. Works ( INR)</t>
  </si>
  <si>
    <t>GST (INR)</t>
  </si>
  <si>
    <t>Local Transport (INR)</t>
  </si>
  <si>
    <t>Total Price (INR)</t>
  </si>
  <si>
    <t>Miscellaneous works such as flushing arrangements, dewatering and ventilation system   inculding Hardware  all allied works complete</t>
  </si>
  <si>
    <t>Fire Fighting system for the whole plant, Tools Kit, Airconditioning system arrangement for PLC / SCADA &amp; Administrative Building  and all allied works complete</t>
  </si>
  <si>
    <t>3.1.7.5</t>
  </si>
  <si>
    <t>3.1.7.6</t>
  </si>
  <si>
    <t>11kV Outdoor cable termination at Tariff Metering Unit / BESCOM  if applicable</t>
  </si>
  <si>
    <t>11kV XLPE Cables from 11kV Metal Enclosed Switchboard  to  Primary cable end boxes of 11kV/0.433kV Transformers of Intermediate Sewage Pumping Station</t>
  </si>
  <si>
    <t>11kV / 0.433kV Transformers</t>
  </si>
  <si>
    <t>Supply of Lighting System for ISPS with following major equipment, items  as per scope, specification and drawings.</t>
  </si>
  <si>
    <t xml:space="preserve">Supply of L.T Cabling System , HT/LT Cable Carrier System  for ISPS  with following major components as per scope, specification and drawings. </t>
  </si>
  <si>
    <t>3.2.7.1</t>
  </si>
  <si>
    <t>3.2.7.2</t>
  </si>
  <si>
    <t>Instrumentation, Control &amp; Automation Systems</t>
  </si>
  <si>
    <t>3.3.1.15.1</t>
  </si>
  <si>
    <t>3.3.1.15.2</t>
  </si>
  <si>
    <t>3.3.3.4.4</t>
  </si>
  <si>
    <t>3.3.3.4.5</t>
  </si>
  <si>
    <t>Sub Total  of 3.3</t>
  </si>
  <si>
    <t xml:space="preserve">Building Services including domestic water systems The bidder shall list here details of any additional items required for a complete installation </t>
  </si>
  <si>
    <t xml:space="preserve"> Sub Total of 3.4</t>
  </si>
  <si>
    <t xml:space="preserve">Total of Schedule 3B ISPS(Sub Total 3.1+Sub Total 3.2+Sub Total 3.3+Sub Total 3.4)  Total Carried to Schedule 7 ISPS, Grand Summary of Bellahalli ISPS </t>
  </si>
  <si>
    <t>Mechanical Works :Supply of Plant (except Electrical, Instrumentation ,Control &amp; Automation systems) to provide the following systems as per the Bid specifications</t>
  </si>
  <si>
    <t>Schedule 4 ISPS: Requirement of Office of the Engineer for ISPS</t>
  </si>
  <si>
    <t>Unit Rate (INR)</t>
  </si>
  <si>
    <t>The following equipment, furniture and furnishings for each ISPS under the contract shall include:</t>
  </si>
  <si>
    <t xml:space="preserve">Office furniture shall be of Godrej or Featherlite </t>
  </si>
  <si>
    <t>4.1.1</t>
  </si>
  <si>
    <t>4' x 2 ½'  table with both side drawers (3 on each side)</t>
  </si>
  <si>
    <t>4.1.2</t>
  </si>
  <si>
    <t>Executive Chairs</t>
  </si>
  <si>
    <t>4.1.3</t>
  </si>
  <si>
    <t>Oscillating Desktop or wall mounted fan 400mm dia.</t>
  </si>
  <si>
    <t>4.1.4</t>
  </si>
  <si>
    <t>Water supply / Plumbing / Electrical complete</t>
  </si>
  <si>
    <t>4.1.5</t>
  </si>
  <si>
    <t>Computer Table and Chair</t>
  </si>
  <si>
    <t>4.1.6</t>
  </si>
  <si>
    <r>
      <t>Fire Extinguisher – CO</t>
    </r>
    <r>
      <rPr>
        <vertAlign val="subscript"/>
        <sz val="11"/>
        <rFont val="Arial"/>
        <family val="2"/>
      </rPr>
      <t>2</t>
    </r>
    <r>
      <rPr>
        <sz val="11"/>
        <rFont val="Arial"/>
        <family val="2"/>
      </rPr>
      <t xml:space="preserve"> type (3 Kg)</t>
    </r>
  </si>
  <si>
    <t>4.1.7</t>
  </si>
  <si>
    <t>Supply, Installation, testing and commissioning of Lighting System covering Lighting Distribution board, Switchboards, Switch sockets, Power Plug &amp; Sockets, Luminaries, Cables, Conduits, wires, earthing etc. for the Site Office complete as per Specification</t>
  </si>
  <si>
    <t xml:space="preserve">Total Carried to Schedule 7 ISPS, Grand Summary of Bellahalli ISPS </t>
  </si>
  <si>
    <t>Schedule 6 ISPS: Operation and Maintenance of ISPS</t>
  </si>
  <si>
    <t>Unit rate (INR)</t>
  </si>
  <si>
    <t>First Year of O&amp;M</t>
  </si>
  <si>
    <t>6.1.1</t>
  </si>
  <si>
    <t>Manpower +</t>
  </si>
  <si>
    <t>Per year</t>
  </si>
  <si>
    <t>6.1.2</t>
  </si>
  <si>
    <t xml:space="preserve">(i) Trouble shooting and routine preventive maintenece for Pump Mechanical seals, Pump Bearings  etc complete.
(ii) Trouble shooting and routine preventive maintenence schedule for Electrical equipments, fuses, cables, starters etc complete                                                                                                                                                             (iii)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</si>
  <si>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LS/Per year</t>
  </si>
  <si>
    <t>6.1.3</t>
  </si>
  <si>
    <t>Transportation and Disposal of Screened Materials</t>
  </si>
  <si>
    <t>6.1.4</t>
  </si>
  <si>
    <t>Insurance</t>
  </si>
  <si>
    <t>6.1.5</t>
  </si>
  <si>
    <t>The Bidder shall list here details of any additional items required for O &amp; M</t>
  </si>
  <si>
    <t>6.1.5.1</t>
  </si>
  <si>
    <t>6.1.5.2</t>
  </si>
  <si>
    <t>6.1.5.3</t>
  </si>
  <si>
    <t>Sub Total of 6.1 for First Year O &amp; M</t>
  </si>
  <si>
    <t>Total for Seven Years O &amp; M (Based on First Year O &amp; M)= First Year O &amp; M x 7 Years</t>
  </si>
  <si>
    <t>Year</t>
  </si>
  <si>
    <t xml:space="preserve">Total of Schedule 6 ISPS(Sub Total 6.2+Sub Total 6.3)  Total Carried to Schedule 7 ISPS, Grand Summary of Bellahalli ISPS </t>
  </si>
  <si>
    <t>Note:</t>
  </si>
  <si>
    <t xml:space="preserve"> + The bidder shall quote the cost for manpower which includes man month rate including accommodation, transportation allowance, etc. complete</t>
  </si>
  <si>
    <t>Payment for Electrical usage  will be made directly to KPTCL/BESCOM  by Employer.</t>
  </si>
  <si>
    <t>Price quoted for the first year of O&amp;M shall be considered for subsequent six years O &amp; M with price adjustment clause stated in volume 1 of the Bid.</t>
  </si>
</sst>
</file>

<file path=xl/styles.xml><?xml version="1.0" encoding="utf-8"?>
<styleSheet xmlns="http://schemas.openxmlformats.org/spreadsheetml/2006/main">
  <numFmts count="3">
    <numFmt numFmtId="43" formatCode="_(* #,##0.00_);_(* \(#,##0.00\);_(* &quot;-&quot;??_);_(@_)"/>
    <numFmt numFmtId="164" formatCode="&quot;Rs&quot;#,##0_);\(&quot;Rs&quot;#,##0\)"/>
    <numFmt numFmtId="165" formatCode="_-* #,##0.00_-;\-* #,##0.00_-;_-* &quot;-&quot;??_-;_-@_-"/>
  </numFmts>
  <fonts count="12">
    <font>
      <sz val="11"/>
      <color theme="1"/>
      <name val="Calibri"/>
      <family val="2"/>
      <scheme val="minor"/>
    </font>
    <font>
      <sz val="10"/>
      <name val="Arial"/>
      <family val="2"/>
    </font>
    <font>
      <sz val="10"/>
      <name val="Courier"/>
      <family val="3"/>
    </font>
    <font>
      <sz val="11"/>
      <color theme="1"/>
      <name val="Calibri"/>
      <family val="2"/>
      <scheme val="minor"/>
    </font>
    <font>
      <b/>
      <sz val="12"/>
      <name val="Arial"/>
      <family val="2"/>
    </font>
    <font>
      <b/>
      <sz val="11"/>
      <name val="Arial"/>
      <family val="2"/>
    </font>
    <font>
      <sz val="11"/>
      <name val="Arial"/>
      <family val="2"/>
    </font>
    <font>
      <b/>
      <vertAlign val="superscript"/>
      <sz val="11"/>
      <name val="Arial"/>
      <family val="2"/>
    </font>
    <font>
      <b/>
      <sz val="11"/>
      <name val="Times New Roman"/>
      <family val="1"/>
    </font>
    <font>
      <b/>
      <sz val="12"/>
      <name val="Times New Roman"/>
      <family val="1"/>
    </font>
    <font>
      <sz val="11"/>
      <name val="Times New Roman"/>
      <family val="1"/>
    </font>
    <font>
      <vertAlign val="subscript"/>
      <sz val="11"/>
      <name val="Arial"/>
      <family val="2"/>
    </font>
  </fonts>
  <fills count="8">
    <fill>
      <patternFill patternType="none"/>
    </fill>
    <fill>
      <patternFill patternType="gray125"/>
    </fill>
    <fill>
      <patternFill patternType="solid">
        <fgColor indexed="22"/>
      </patternFill>
    </fill>
    <fill>
      <patternFill patternType="solid">
        <fgColor indexed="26"/>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s>
  <cellStyleXfs count="295">
    <xf numFmtId="0" fontId="0" fillId="0" borderId="0"/>
    <xf numFmtId="0" fontId="1" fillId="2" borderId="0" applyNumberFormat="0" applyFont="0" applyBorder="0" applyAlignment="0" applyProtection="0"/>
    <xf numFmtId="0" fontId="1" fillId="0" borderId="0"/>
    <xf numFmtId="164" fontId="2" fillId="0" borderId="0"/>
    <xf numFmtId="0" fontId="1" fillId="3" borderId="0" applyNumberFormat="0" applyFont="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1" fillId="0" borderId="0" applyFont="0" applyFill="0" applyBorder="0" applyAlignment="0" applyProtection="0"/>
    <xf numFmtId="0" fontId="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1" fillId="0" borderId="0" applyFont="0" applyFill="0" applyBorder="0" applyAlignment="0" applyProtection="0"/>
    <xf numFmtId="0" fontId="1" fillId="0" borderId="0"/>
  </cellStyleXfs>
  <cellXfs count="215">
    <xf numFmtId="0" fontId="0" fillId="0" borderId="0" xfId="0"/>
    <xf numFmtId="0" fontId="4" fillId="4" borderId="0" xfId="0" applyFont="1" applyFill="1" applyBorder="1" applyAlignment="1" applyProtection="1">
      <alignment vertical="center"/>
    </xf>
    <xf numFmtId="0" fontId="5" fillId="4" borderId="0" xfId="0" applyFont="1" applyFill="1" applyAlignment="1" applyProtection="1">
      <alignment horizontal="center" vertical="center" wrapText="1"/>
    </xf>
    <xf numFmtId="0" fontId="4" fillId="0" borderId="1" xfId="0" applyFont="1" applyFill="1" applyBorder="1" applyAlignment="1" applyProtection="1">
      <alignment horizontal="center" vertical="center"/>
    </xf>
    <xf numFmtId="0" fontId="6" fillId="4" borderId="0" xfId="0" applyFont="1" applyFill="1" applyBorder="1" applyAlignment="1" applyProtection="1">
      <alignment horizontal="center" vertical="center" wrapText="1"/>
    </xf>
    <xf numFmtId="0" fontId="6" fillId="4" borderId="0" xfId="0" applyFont="1" applyFill="1" applyAlignment="1" applyProtection="1">
      <alignment horizontal="center" vertical="center" wrapText="1"/>
    </xf>
    <xf numFmtId="0" fontId="5" fillId="5" borderId="1" xfId="0" applyFont="1" applyFill="1" applyBorder="1" applyAlignment="1" applyProtection="1">
      <alignment horizontal="center" vertical="center" wrapText="1"/>
    </xf>
    <xf numFmtId="0" fontId="5" fillId="4" borderId="0" xfId="0" applyFont="1" applyFill="1" applyBorder="1" applyAlignment="1" applyProtection="1">
      <alignment vertical="center" wrapText="1"/>
    </xf>
    <xf numFmtId="0" fontId="6" fillId="5" borderId="1" xfId="0" applyFont="1" applyFill="1" applyBorder="1" applyAlignment="1" applyProtection="1">
      <alignment horizontal="center" vertical="center" wrapText="1"/>
    </xf>
    <xf numFmtId="0" fontId="6" fillId="5" borderId="1" xfId="0" applyFont="1" applyFill="1" applyBorder="1" applyAlignment="1" applyProtection="1">
      <alignment horizontal="justify" vertical="center" wrapText="1"/>
    </xf>
    <xf numFmtId="4" fontId="5" fillId="0" borderId="1" xfId="0" applyNumberFormat="1" applyFont="1" applyFill="1" applyBorder="1" applyAlignment="1" applyProtection="1">
      <alignment horizontal="center" vertical="center" wrapText="1"/>
    </xf>
    <xf numFmtId="4" fontId="6" fillId="4" borderId="0" xfId="0" applyNumberFormat="1" applyFont="1" applyFill="1" applyAlignment="1" applyProtection="1">
      <alignment horizontal="center" vertical="center" wrapText="1"/>
    </xf>
    <xf numFmtId="2" fontId="6" fillId="4" borderId="0" xfId="0" applyNumberFormat="1" applyFont="1" applyFill="1" applyAlignment="1" applyProtection="1">
      <alignment horizontal="center" vertical="center" wrapText="1"/>
    </xf>
    <xf numFmtId="0" fontId="5" fillId="5" borderId="1" xfId="0" applyFont="1" applyFill="1" applyBorder="1" applyAlignment="1" applyProtection="1">
      <alignment vertical="center" wrapText="1"/>
    </xf>
    <xf numFmtId="0" fontId="5" fillId="0" borderId="0" xfId="0" applyFont="1" applyFill="1" applyBorder="1" applyAlignment="1" applyProtection="1">
      <alignment horizontal="center" vertical="center" wrapText="1"/>
    </xf>
    <xf numFmtId="0" fontId="5" fillId="0" borderId="0" xfId="0" applyFont="1" applyFill="1" applyBorder="1" applyAlignment="1" applyProtection="1">
      <alignment horizontal="left" vertical="center" wrapText="1"/>
    </xf>
    <xf numFmtId="0" fontId="6" fillId="0" borderId="0"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left" vertical="center" wrapText="1"/>
      <protection locked="0"/>
    </xf>
    <xf numFmtId="0" fontId="1" fillId="0" borderId="0" xfId="0" applyFont="1"/>
    <xf numFmtId="0" fontId="5" fillId="0" borderId="1" xfId="0" applyFont="1" applyFill="1" applyBorder="1" applyAlignment="1" applyProtection="1">
      <alignment horizontal="center" vertical="center" wrapText="1"/>
    </xf>
    <xf numFmtId="0" fontId="6" fillId="5" borderId="1" xfId="0" applyFont="1" applyFill="1" applyBorder="1" applyAlignment="1" applyProtection="1">
      <alignment horizontal="center" vertical="center"/>
    </xf>
    <xf numFmtId="4" fontId="6" fillId="0" borderId="1" xfId="0" applyNumberFormat="1" applyFont="1" applyFill="1" applyBorder="1" applyAlignment="1" applyProtection="1">
      <alignment horizontal="center" vertical="center" wrapText="1"/>
    </xf>
    <xf numFmtId="0" fontId="6" fillId="0" borderId="0" xfId="0" applyFont="1" applyFill="1" applyBorder="1" applyAlignment="1" applyProtection="1">
      <alignment horizontal="center" vertical="center" wrapText="1"/>
    </xf>
    <xf numFmtId="0" fontId="5" fillId="5" borderId="1" xfId="0" applyFont="1" applyFill="1" applyBorder="1" applyAlignment="1" applyProtection="1">
      <alignment horizontal="justify" vertical="center"/>
    </xf>
    <xf numFmtId="2" fontId="5" fillId="0" borderId="1" xfId="0" applyNumberFormat="1" applyFont="1" applyFill="1" applyBorder="1" applyAlignment="1" applyProtection="1">
      <alignment horizontal="center" vertical="center" wrapText="1"/>
    </xf>
    <xf numFmtId="0" fontId="6" fillId="5" borderId="1" xfId="0" applyFont="1" applyFill="1" applyBorder="1" applyAlignment="1" applyProtection="1">
      <alignment vertical="center" wrapText="1"/>
    </xf>
    <xf numFmtId="0" fontId="6" fillId="5" borderId="1" xfId="0" applyFont="1" applyFill="1" applyBorder="1" applyAlignment="1" applyProtection="1">
      <alignment horizontal="justify" vertical="center"/>
    </xf>
    <xf numFmtId="0" fontId="6" fillId="5" borderId="1" xfId="0" applyFont="1" applyFill="1" applyBorder="1" applyAlignment="1" applyProtection="1">
      <alignment vertical="top"/>
    </xf>
    <xf numFmtId="2" fontId="6" fillId="0" borderId="1" xfId="0" applyNumberFormat="1" applyFont="1" applyFill="1" applyBorder="1" applyAlignment="1" applyProtection="1">
      <alignment horizontal="center" vertical="center" wrapText="1"/>
    </xf>
    <xf numFmtId="4" fontId="5" fillId="5" borderId="1" xfId="0" applyNumberFormat="1" applyFont="1" applyFill="1" applyBorder="1" applyAlignment="1" applyProtection="1">
      <alignment horizontal="center" vertical="center" wrapText="1"/>
    </xf>
    <xf numFmtId="0" fontId="1" fillId="0" borderId="0" xfId="0" applyFont="1" applyFill="1" applyProtection="1"/>
    <xf numFmtId="2" fontId="6" fillId="0" borderId="1" xfId="0" applyNumberFormat="1" applyFont="1" applyFill="1" applyBorder="1" applyAlignment="1" applyProtection="1">
      <alignment horizontal="center" vertical="center" shrinkToFit="1"/>
    </xf>
    <xf numFmtId="0" fontId="6" fillId="6" borderId="1" xfId="0" applyFont="1" applyFill="1" applyBorder="1" applyAlignment="1" applyProtection="1">
      <alignment horizontal="center" vertical="center" wrapText="1"/>
      <protection locked="0"/>
    </xf>
    <xf numFmtId="0" fontId="5" fillId="5" borderId="1"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xf>
    <xf numFmtId="0" fontId="4" fillId="0" borderId="1" xfId="0" applyFont="1" applyFill="1" applyBorder="1" applyAlignment="1" applyProtection="1">
      <alignment horizontal="center" vertical="center"/>
    </xf>
    <xf numFmtId="4" fontId="5" fillId="0" borderId="1" xfId="0" applyNumberFormat="1" applyFont="1" applyFill="1" applyBorder="1" applyAlignment="1" applyProtection="1">
      <alignment horizontal="center" vertical="center" wrapText="1"/>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4" fontId="5" fillId="7" borderId="1" xfId="0" applyNumberFormat="1" applyFont="1" applyFill="1" applyBorder="1" applyAlignment="1" applyProtection="1">
      <alignment horizontal="center" vertical="center" wrapText="1"/>
    </xf>
    <xf numFmtId="2" fontId="6" fillId="7" borderId="0" xfId="0" applyNumberFormat="1" applyFont="1" applyFill="1" applyAlignment="1" applyProtection="1">
      <alignment horizontal="center" vertical="center" wrapText="1"/>
    </xf>
    <xf numFmtId="0" fontId="6" fillId="7" borderId="0" xfId="0" applyFont="1" applyFill="1" applyAlignment="1" applyProtection="1">
      <alignment horizontal="center" vertical="center" wrapText="1"/>
    </xf>
    <xf numFmtId="0" fontId="1" fillId="0" borderId="0" xfId="0" applyFont="1" applyProtection="1"/>
    <xf numFmtId="0" fontId="5" fillId="6" borderId="0" xfId="0" applyFont="1" applyFill="1" applyAlignment="1" applyProtection="1">
      <alignment horizontal="center" vertical="center" wrapText="1"/>
    </xf>
    <xf numFmtId="0" fontId="5" fillId="6"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5" fillId="6" borderId="4" xfId="0" applyFont="1" applyFill="1" applyBorder="1" applyAlignment="1" applyProtection="1">
      <alignment vertical="center"/>
    </xf>
    <xf numFmtId="0" fontId="5" fillId="6" borderId="2" xfId="0" applyFont="1" applyFill="1" applyBorder="1" applyAlignment="1" applyProtection="1">
      <alignment vertical="center"/>
    </xf>
    <xf numFmtId="0" fontId="5" fillId="6" borderId="0" xfId="0" applyFont="1" applyFill="1" applyAlignment="1" applyProtection="1">
      <alignment horizontal="center" vertical="center"/>
    </xf>
    <xf numFmtId="3" fontId="5" fillId="6" borderId="1" xfId="0" applyNumberFormat="1" applyFont="1" applyFill="1" applyBorder="1" applyAlignment="1" applyProtection="1">
      <alignment horizontal="center" vertical="center" wrapText="1"/>
    </xf>
    <xf numFmtId="0" fontId="6" fillId="6" borderId="0" xfId="0" applyFont="1" applyFill="1" applyAlignment="1" applyProtection="1">
      <alignment horizontal="center" vertical="center" wrapText="1"/>
    </xf>
    <xf numFmtId="4" fontId="6" fillId="6" borderId="1" xfId="0" applyNumberFormat="1" applyFont="1" applyFill="1" applyBorder="1" applyAlignment="1" applyProtection="1">
      <alignment horizontal="center" vertical="center" wrapText="1"/>
    </xf>
    <xf numFmtId="2" fontId="5" fillId="6" borderId="1" xfId="0" applyNumberFormat="1" applyFont="1" applyFill="1" applyBorder="1" applyAlignment="1" applyProtection="1">
      <alignment horizontal="center" vertical="center" wrapText="1"/>
    </xf>
    <xf numFmtId="4" fontId="5" fillId="6" borderId="1" xfId="0" applyNumberFormat="1" applyFont="1" applyFill="1" applyBorder="1" applyAlignment="1" applyProtection="1">
      <alignment horizontal="center" vertical="center" wrapText="1"/>
    </xf>
    <xf numFmtId="0" fontId="6" fillId="6" borderId="0" xfId="0" applyFont="1" applyFill="1" applyBorder="1" applyAlignment="1" applyProtection="1">
      <alignment horizontal="center" vertical="center" wrapText="1"/>
    </xf>
    <xf numFmtId="0" fontId="6" fillId="6" borderId="7" xfId="0" applyFont="1" applyFill="1" applyBorder="1" applyAlignment="1" applyProtection="1">
      <alignment horizontal="center" vertical="center" wrapText="1"/>
    </xf>
    <xf numFmtId="0" fontId="1" fillId="0" borderId="0" xfId="0" applyFont="1" applyFill="1" applyBorder="1" applyProtection="1"/>
    <xf numFmtId="0" fontId="6" fillId="0" borderId="7" xfId="0" applyFont="1" applyFill="1" applyBorder="1" applyAlignment="1" applyProtection="1">
      <alignment horizontal="center" vertical="center" wrapText="1"/>
    </xf>
    <xf numFmtId="4" fontId="6" fillId="6" borderId="1" xfId="0" applyNumberFormat="1" applyFont="1" applyFill="1" applyBorder="1" applyAlignment="1" applyProtection="1">
      <alignment horizontal="center" vertical="center" wrapText="1"/>
      <protection locked="0"/>
    </xf>
    <xf numFmtId="2" fontId="6" fillId="6" borderId="1" xfId="0" applyNumberFormat="1" applyFont="1" applyFill="1" applyBorder="1" applyAlignment="1" applyProtection="1">
      <alignment horizontal="center" vertical="center" wrapText="1"/>
      <protection locked="0"/>
    </xf>
    <xf numFmtId="2" fontId="6" fillId="6" borderId="1" xfId="0" applyNumberFormat="1" applyFont="1" applyFill="1" applyBorder="1" applyAlignment="1" applyProtection="1">
      <alignment horizontal="center" vertical="center" wrapText="1"/>
    </xf>
    <xf numFmtId="0" fontId="6" fillId="0" borderId="4" xfId="0" applyFont="1" applyFill="1" applyBorder="1" applyAlignment="1" applyProtection="1">
      <alignment horizontal="center" vertical="center" wrapText="1"/>
    </xf>
    <xf numFmtId="4" fontId="6" fillId="6" borderId="1" xfId="0" applyNumberFormat="1" applyFont="1" applyFill="1" applyBorder="1" applyAlignment="1" applyProtection="1">
      <alignment horizontal="center" vertical="center" shrinkToFit="1"/>
      <protection locked="0"/>
    </xf>
    <xf numFmtId="4" fontId="5" fillId="5" borderId="1" xfId="0" applyNumberFormat="1" applyFont="1" applyFill="1" applyBorder="1" applyAlignment="1" applyProtection="1">
      <alignment horizontal="center" vertical="center" shrinkToFit="1"/>
    </xf>
    <xf numFmtId="4" fontId="5" fillId="6" borderId="1" xfId="0" applyNumberFormat="1" applyFont="1" applyFill="1" applyBorder="1" applyAlignment="1" applyProtection="1">
      <alignment horizontal="center" vertical="center" shrinkToFit="1"/>
    </xf>
    <xf numFmtId="2" fontId="5" fillId="6" borderId="1" xfId="0" applyNumberFormat="1" applyFont="1" applyFill="1" applyBorder="1" applyAlignment="1" applyProtection="1">
      <alignment horizontal="center" vertical="center" shrinkToFit="1"/>
    </xf>
    <xf numFmtId="3" fontId="6" fillId="0" borderId="1" xfId="0" applyNumberFormat="1" applyFont="1" applyFill="1" applyBorder="1" applyAlignment="1" applyProtection="1">
      <alignment horizontal="center" vertical="center" wrapText="1"/>
    </xf>
    <xf numFmtId="0" fontId="6" fillId="6" borderId="5" xfId="0" applyFont="1" applyFill="1" applyBorder="1" applyAlignment="1" applyProtection="1">
      <alignment horizontal="center" vertical="center" wrapText="1"/>
    </xf>
    <xf numFmtId="4" fontId="6" fillId="0" borderId="1" xfId="0" applyNumberFormat="1" applyFont="1" applyFill="1" applyBorder="1" applyAlignment="1" applyProtection="1">
      <alignment horizontal="center" vertical="center" shrinkToFit="1"/>
    </xf>
    <xf numFmtId="0" fontId="6" fillId="0" borderId="8" xfId="0" applyFont="1" applyFill="1" applyBorder="1" applyAlignment="1" applyProtection="1">
      <alignment horizontal="center" vertical="center" wrapText="1"/>
    </xf>
    <xf numFmtId="2" fontId="1" fillId="0" borderId="1" xfId="0" applyNumberFormat="1" applyFont="1" applyBorder="1" applyAlignment="1" applyProtection="1">
      <alignment horizontal="center" vertical="center" wrapText="1"/>
      <protection locked="0"/>
    </xf>
    <xf numFmtId="0" fontId="5" fillId="6" borderId="1" xfId="0" applyFont="1" applyFill="1" applyBorder="1" applyAlignment="1" applyProtection="1">
      <alignment horizontal="justify" vertical="center" wrapText="1"/>
      <protection locked="0"/>
    </xf>
    <xf numFmtId="0" fontId="5" fillId="6" borderId="0" xfId="0" applyFont="1" applyFill="1" applyBorder="1" applyAlignment="1" applyProtection="1">
      <alignment horizontal="left" vertical="center"/>
    </xf>
    <xf numFmtId="0" fontId="5" fillId="0" borderId="0" xfId="0" applyFont="1" applyFill="1" applyBorder="1" applyAlignment="1" applyProtection="1">
      <alignment vertical="center"/>
    </xf>
    <xf numFmtId="0" fontId="5" fillId="6" borderId="0" xfId="0" applyFont="1" applyFill="1" applyBorder="1" applyAlignment="1" applyProtection="1">
      <alignment horizontal="center" vertical="center" wrapText="1"/>
    </xf>
    <xf numFmtId="3" fontId="6" fillId="6" borderId="0" xfId="0" applyNumberFormat="1" applyFont="1" applyFill="1" applyBorder="1" applyAlignment="1" applyProtection="1">
      <alignment horizontal="center" vertical="center" wrapText="1"/>
    </xf>
    <xf numFmtId="0" fontId="5" fillId="0" borderId="0" xfId="0" applyFont="1" applyFill="1" applyBorder="1" applyAlignment="1" applyProtection="1">
      <alignment vertical="center" wrapText="1"/>
    </xf>
    <xf numFmtId="0" fontId="5" fillId="6" borderId="0" xfId="0" applyFont="1" applyFill="1" applyBorder="1" applyAlignment="1" applyProtection="1">
      <alignment horizontal="center" vertical="center"/>
    </xf>
    <xf numFmtId="0" fontId="5" fillId="6" borderId="0" xfId="0" applyFont="1" applyFill="1" applyBorder="1" applyAlignment="1" applyProtection="1">
      <alignment horizontal="left" vertical="center" wrapText="1"/>
    </xf>
    <xf numFmtId="0" fontId="6" fillId="6" borderId="0" xfId="0" applyFont="1" applyFill="1" applyBorder="1" applyAlignment="1" applyProtection="1">
      <alignment horizontal="center" vertical="center"/>
    </xf>
    <xf numFmtId="3" fontId="6" fillId="6" borderId="0" xfId="0" applyNumberFormat="1" applyFont="1" applyFill="1" applyAlignment="1" applyProtection="1">
      <alignment horizontal="center" vertical="center" wrapText="1"/>
    </xf>
    <xf numFmtId="3" fontId="5" fillId="6" borderId="6" xfId="0" applyNumberFormat="1" applyFont="1" applyFill="1" applyBorder="1" applyAlignment="1" applyProtection="1">
      <alignment horizontal="center" vertical="center" wrapText="1"/>
    </xf>
    <xf numFmtId="0" fontId="4" fillId="6" borderId="1" xfId="0" applyFont="1" applyFill="1" applyBorder="1" applyAlignment="1" applyProtection="1">
      <alignment horizontal="center" vertical="center" wrapText="1"/>
    </xf>
    <xf numFmtId="0" fontId="5" fillId="6" borderId="0" xfId="0" applyFont="1" applyFill="1" applyBorder="1" applyAlignment="1" applyProtection="1">
      <alignment horizontal="justify" vertical="center"/>
    </xf>
    <xf numFmtId="4" fontId="6" fillId="5" borderId="1" xfId="0" applyNumberFormat="1" applyFont="1" applyFill="1" applyBorder="1" applyAlignment="1" applyProtection="1">
      <alignment horizontal="center" vertical="center"/>
    </xf>
    <xf numFmtId="0" fontId="6" fillId="6" borderId="0" xfId="0" applyFont="1" applyFill="1" applyAlignment="1" applyProtection="1">
      <alignment horizontal="center" vertical="center"/>
    </xf>
    <xf numFmtId="2" fontId="4" fillId="6" borderId="1" xfId="0" applyNumberFormat="1" applyFont="1" applyFill="1" applyBorder="1" applyAlignment="1" applyProtection="1">
      <alignment horizontal="center" vertical="center" wrapText="1"/>
    </xf>
    <xf numFmtId="2" fontId="5" fillId="6" borderId="1" xfId="0" applyNumberFormat="1" applyFont="1" applyFill="1" applyBorder="1" applyAlignment="1" applyProtection="1">
      <alignment horizontal="center" vertical="center"/>
    </xf>
    <xf numFmtId="2" fontId="5" fillId="6" borderId="6" xfId="0" applyNumberFormat="1" applyFont="1" applyFill="1" applyBorder="1" applyAlignment="1" applyProtection="1">
      <alignment horizontal="center" vertical="center" wrapText="1"/>
    </xf>
    <xf numFmtId="2" fontId="6" fillId="6" borderId="1" xfId="0" applyNumberFormat="1" applyFont="1" applyFill="1" applyBorder="1" applyAlignment="1" applyProtection="1">
      <alignment horizontal="center" vertical="center" shrinkToFit="1"/>
      <protection locked="0"/>
    </xf>
    <xf numFmtId="2" fontId="6" fillId="6" borderId="0" xfId="0" applyNumberFormat="1" applyFont="1" applyFill="1" applyBorder="1" applyAlignment="1" applyProtection="1">
      <alignment horizontal="center" vertical="center" wrapText="1"/>
    </xf>
    <xf numFmtId="2" fontId="6" fillId="6" borderId="0" xfId="0" applyNumberFormat="1" applyFont="1" applyFill="1" applyAlignment="1" applyProtection="1">
      <alignment horizontal="center" vertical="center" wrapText="1"/>
    </xf>
    <xf numFmtId="2" fontId="6" fillId="6" borderId="1" xfId="0" applyNumberFormat="1" applyFont="1" applyFill="1" applyBorder="1" applyAlignment="1" applyProtection="1">
      <alignment horizontal="center" vertical="center" shrinkToFit="1"/>
    </xf>
    <xf numFmtId="2" fontId="5" fillId="0" borderId="1" xfId="0" applyNumberFormat="1" applyFont="1" applyFill="1" applyBorder="1" applyAlignment="1" applyProtection="1">
      <alignment horizontal="center" vertical="center" shrinkToFit="1"/>
    </xf>
    <xf numFmtId="2" fontId="6" fillId="5" borderId="1" xfId="0" applyNumberFormat="1" applyFont="1" applyFill="1" applyBorder="1" applyAlignment="1" applyProtection="1">
      <alignment horizontal="center" vertical="center"/>
    </xf>
    <xf numFmtId="4" fontId="6" fillId="5" borderId="1" xfId="0" applyNumberFormat="1" applyFont="1" applyFill="1" applyBorder="1" applyAlignment="1" applyProtection="1">
      <alignment horizontal="center" vertical="center" wrapText="1"/>
    </xf>
    <xf numFmtId="0" fontId="6" fillId="5" borderId="0" xfId="0" applyFont="1" applyFill="1" applyAlignment="1" applyProtection="1">
      <alignment horizontal="center" vertical="center"/>
    </xf>
    <xf numFmtId="4" fontId="5" fillId="5" borderId="1" xfId="0" applyNumberFormat="1" applyFont="1" applyFill="1" applyBorder="1" applyAlignment="1" applyProtection="1">
      <alignment horizontal="center" vertical="center"/>
    </xf>
    <xf numFmtId="0" fontId="6" fillId="6" borderId="1" xfId="0" applyFont="1" applyFill="1" applyBorder="1" applyAlignment="1" applyProtection="1">
      <alignment horizontal="center" vertical="center"/>
      <protection locked="0"/>
    </xf>
    <xf numFmtId="0" fontId="6" fillId="6" borderId="5" xfId="0" applyFont="1" applyFill="1" applyBorder="1" applyAlignment="1" applyProtection="1">
      <alignment horizontal="center" vertical="center"/>
    </xf>
    <xf numFmtId="0" fontId="6" fillId="0" borderId="0" xfId="0" applyFont="1" applyFill="1" applyBorder="1" applyAlignment="1" applyProtection="1">
      <alignment horizontal="center" vertical="center"/>
    </xf>
    <xf numFmtId="0" fontId="5" fillId="5" borderId="1" xfId="0" applyFont="1" applyFill="1" applyBorder="1" applyAlignment="1" applyProtection="1">
      <alignment horizontal="center" vertical="center"/>
    </xf>
    <xf numFmtId="4" fontId="5" fillId="5" borderId="1" xfId="0" applyNumberFormat="1" applyFont="1" applyFill="1" applyBorder="1" applyAlignment="1" applyProtection="1">
      <alignment horizontal="left" vertical="center" wrapText="1"/>
    </xf>
    <xf numFmtId="4" fontId="6" fillId="6" borderId="1" xfId="0" applyNumberFormat="1" applyFont="1" applyFill="1" applyBorder="1" applyAlignment="1" applyProtection="1">
      <alignment horizontal="center" vertical="center"/>
      <protection locked="0"/>
    </xf>
    <xf numFmtId="0" fontId="5" fillId="5" borderId="1" xfId="0" applyFont="1" applyFill="1" applyBorder="1" applyAlignment="1" applyProtection="1">
      <alignment horizontal="left" vertical="center" wrapText="1"/>
    </xf>
    <xf numFmtId="4" fontId="6" fillId="6" borderId="6" xfId="0" applyNumberFormat="1" applyFont="1" applyFill="1" applyBorder="1" applyAlignment="1" applyProtection="1">
      <alignment horizontal="center" vertical="center" wrapText="1"/>
    </xf>
    <xf numFmtId="4" fontId="5" fillId="6" borderId="6" xfId="0" applyNumberFormat="1" applyFont="1" applyFill="1" applyBorder="1" applyAlignment="1" applyProtection="1">
      <alignment horizontal="center" vertical="center" wrapText="1"/>
    </xf>
    <xf numFmtId="0" fontId="6" fillId="6" borderId="6" xfId="0" applyFont="1" applyFill="1" applyBorder="1" applyAlignment="1" applyProtection="1">
      <alignment horizontal="center" vertical="center" wrapText="1"/>
    </xf>
    <xf numFmtId="0" fontId="6" fillId="6" borderId="1" xfId="0" applyFont="1" applyFill="1" applyBorder="1" applyAlignment="1" applyProtection="1">
      <alignment horizontal="center" vertical="center" wrapText="1"/>
    </xf>
    <xf numFmtId="0" fontId="6" fillId="5" borderId="1" xfId="0" applyFont="1" applyFill="1" applyBorder="1" applyAlignment="1" applyProtection="1">
      <alignment horizontal="left" vertical="center" wrapText="1"/>
    </xf>
    <xf numFmtId="0" fontId="5" fillId="6" borderId="1" xfId="0" applyFont="1" applyFill="1" applyBorder="1" applyAlignment="1" applyProtection="1">
      <alignment horizontal="center" vertical="center" wrapText="1"/>
    </xf>
    <xf numFmtId="0" fontId="6" fillId="5" borderId="1" xfId="0" applyFont="1" applyFill="1" applyBorder="1" applyAlignment="1" applyProtection="1">
      <alignment horizontal="center" vertical="center"/>
      <protection locked="0"/>
    </xf>
    <xf numFmtId="0" fontId="6" fillId="0" borderId="1" xfId="0" applyFont="1" applyFill="1" applyBorder="1" applyAlignment="1" applyProtection="1">
      <alignment horizontal="justify" vertical="center" wrapText="1"/>
      <protection locked="0"/>
    </xf>
    <xf numFmtId="0" fontId="6" fillId="6" borderId="0" xfId="0" applyFont="1" applyFill="1" applyBorder="1" applyAlignment="1" applyProtection="1">
      <alignment horizontal="justify" vertical="center" wrapText="1"/>
    </xf>
    <xf numFmtId="0" fontId="5" fillId="6" borderId="0" xfId="0" applyFont="1" applyFill="1" applyBorder="1" applyAlignment="1" applyProtection="1">
      <alignment horizontal="justify" vertical="center" wrapText="1"/>
    </xf>
    <xf numFmtId="2" fontId="6" fillId="0" borderId="1" xfId="0" applyNumberFormat="1" applyFont="1" applyFill="1" applyBorder="1" applyAlignment="1" applyProtection="1">
      <alignment horizontal="center" vertical="center"/>
    </xf>
    <xf numFmtId="2" fontId="6" fillId="6" borderId="1" xfId="0" applyNumberFormat="1" applyFont="1" applyFill="1" applyBorder="1" applyAlignment="1" applyProtection="1">
      <alignment horizontal="center" vertical="center"/>
      <protection locked="0"/>
    </xf>
    <xf numFmtId="2" fontId="6" fillId="6" borderId="1" xfId="0" applyNumberFormat="1" applyFont="1" applyFill="1" applyBorder="1" applyAlignment="1" applyProtection="1">
      <alignment horizontal="center" vertical="center"/>
    </xf>
    <xf numFmtId="2" fontId="6" fillId="6" borderId="0" xfId="0" applyNumberFormat="1" applyFont="1" applyFill="1" applyBorder="1" applyAlignment="1" applyProtection="1">
      <alignment horizontal="justify" vertical="center" wrapText="1"/>
    </xf>
    <xf numFmtId="2" fontId="6" fillId="6" borderId="0" xfId="0" applyNumberFormat="1" applyFont="1" applyFill="1" applyBorder="1" applyAlignment="1" applyProtection="1">
      <alignment horizontal="center" vertical="center"/>
    </xf>
    <xf numFmtId="2" fontId="6" fillId="6" borderId="0" xfId="0" applyNumberFormat="1" applyFont="1" applyFill="1" applyAlignment="1" applyProtection="1">
      <alignment horizontal="center" vertical="center"/>
    </xf>
    <xf numFmtId="2" fontId="5" fillId="0" borderId="1" xfId="0" applyNumberFormat="1" applyFont="1" applyFill="1" applyBorder="1" applyAlignment="1" applyProtection="1">
      <alignment horizontal="center" vertical="center"/>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xf>
    <xf numFmtId="0" fontId="5" fillId="0" borderId="0" xfId="0" applyFont="1" applyFill="1" applyAlignment="1" applyProtection="1">
      <alignment horizontal="center" vertical="center" wrapText="1"/>
    </xf>
    <xf numFmtId="0" fontId="5" fillId="0" borderId="1" xfId="0" applyFont="1" applyFill="1" applyBorder="1" applyAlignment="1" applyProtection="1">
      <alignment horizontal="center" vertical="center"/>
    </xf>
    <xf numFmtId="0" fontId="5" fillId="0" borderId="0" xfId="0" applyFont="1" applyFill="1" applyAlignment="1" applyProtection="1">
      <alignment horizontal="center" vertical="center"/>
    </xf>
    <xf numFmtId="0" fontId="5" fillId="0" borderId="1" xfId="0" applyFont="1" applyFill="1" applyBorder="1" applyAlignment="1" applyProtection="1">
      <alignment vertical="center"/>
    </xf>
    <xf numFmtId="49" fontId="5" fillId="0" borderId="1"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xf>
    <xf numFmtId="49" fontId="5" fillId="5" borderId="1" xfId="0" applyNumberFormat="1" applyFont="1" applyFill="1" applyBorder="1" applyAlignment="1" applyProtection="1">
      <alignment horizontal="center" vertical="center"/>
    </xf>
    <xf numFmtId="49" fontId="5" fillId="5" borderId="1" xfId="0" applyNumberFormat="1" applyFont="1" applyFill="1" applyBorder="1" applyAlignment="1" applyProtection="1">
      <alignment horizontal="center" vertical="center" wrapText="1"/>
    </xf>
    <xf numFmtId="0" fontId="6" fillId="0" borderId="1" xfId="0" applyFont="1" applyFill="1" applyBorder="1" applyAlignment="1" applyProtection="1">
      <alignment horizontal="center" vertical="center" wrapText="1"/>
    </xf>
    <xf numFmtId="0" fontId="6" fillId="0" borderId="0" xfId="0" applyFont="1" applyFill="1" applyAlignment="1" applyProtection="1">
      <alignment horizontal="center" vertical="center" wrapText="1"/>
    </xf>
    <xf numFmtId="4" fontId="6" fillId="0" borderId="1" xfId="0" applyNumberFormat="1" applyFont="1" applyFill="1" applyBorder="1" applyAlignment="1" applyProtection="1">
      <alignment horizontal="center" vertical="center" wrapText="1"/>
      <protection locked="0"/>
    </xf>
    <xf numFmtId="0" fontId="6" fillId="0" borderId="1" xfId="0" applyFont="1" applyFill="1" applyBorder="1" applyAlignment="1" applyProtection="1">
      <alignment horizontal="center" vertical="center" wrapText="1"/>
      <protection locked="0"/>
    </xf>
    <xf numFmtId="0" fontId="6" fillId="0" borderId="5" xfId="0" applyFont="1" applyFill="1" applyBorder="1" applyAlignment="1" applyProtection="1">
      <alignment horizontal="center" vertical="center" wrapText="1"/>
    </xf>
    <xf numFmtId="0" fontId="6" fillId="0" borderId="1" xfId="0" applyFont="1" applyFill="1" applyBorder="1" applyAlignment="1" applyProtection="1">
      <alignment horizontal="center" vertical="center"/>
    </xf>
    <xf numFmtId="0" fontId="6" fillId="0" borderId="1" xfId="0" applyFont="1" applyFill="1" applyBorder="1" applyAlignment="1" applyProtection="1">
      <alignment horizontal="center" vertical="center"/>
      <protection locked="0"/>
    </xf>
    <xf numFmtId="0" fontId="5" fillId="0" borderId="1" xfId="0" applyFont="1" applyFill="1" applyBorder="1" applyAlignment="1" applyProtection="1">
      <alignment horizontal="justify" vertical="center" wrapText="1"/>
      <protection locked="0"/>
    </xf>
    <xf numFmtId="4" fontId="5" fillId="5" borderId="1" xfId="0" applyNumberFormat="1" applyFont="1" applyFill="1" applyBorder="1" applyAlignment="1" applyProtection="1">
      <alignment horizontal="justify" vertical="center" wrapText="1"/>
    </xf>
    <xf numFmtId="0" fontId="6" fillId="0" borderId="5" xfId="0" applyFont="1" applyFill="1" applyBorder="1" applyAlignment="1" applyProtection="1">
      <alignment horizontal="center" vertical="center"/>
    </xf>
    <xf numFmtId="4" fontId="5" fillId="0" borderId="0" xfId="0" applyNumberFormat="1" applyFont="1" applyFill="1" applyBorder="1" applyAlignment="1" applyProtection="1">
      <alignment horizontal="center" vertical="center" wrapText="1"/>
    </xf>
    <xf numFmtId="0" fontId="6" fillId="0" borderId="0" xfId="0" applyFont="1" applyFill="1" applyBorder="1" applyAlignment="1" applyProtection="1">
      <alignment horizontal="left" vertical="center" wrapText="1"/>
    </xf>
    <xf numFmtId="0" fontId="5" fillId="0" borderId="0" xfId="0" applyFont="1" applyFill="1" applyBorder="1" applyAlignment="1" applyProtection="1">
      <alignment horizontal="left" vertical="top"/>
    </xf>
    <xf numFmtId="0" fontId="5" fillId="0" borderId="0" xfId="0" applyFont="1" applyFill="1" applyBorder="1" applyAlignment="1" applyProtection="1">
      <alignment horizontal="left" vertical="top" wrapText="1"/>
    </xf>
    <xf numFmtId="0" fontId="6" fillId="0" borderId="0" xfId="0" applyFont="1" applyFill="1" applyAlignment="1" applyProtection="1">
      <alignment horizontal="left" vertical="center" wrapText="1"/>
    </xf>
    <xf numFmtId="0" fontId="6" fillId="0" borderId="0" xfId="0" applyFont="1" applyFill="1" applyBorder="1" applyAlignment="1" applyProtection="1">
      <alignment horizontal="justify" vertical="center" wrapText="1"/>
    </xf>
    <xf numFmtId="0" fontId="5" fillId="5" borderId="1" xfId="0" applyFont="1" applyFill="1" applyBorder="1" applyAlignment="1" applyProtection="1">
      <alignment horizontal="center" vertical="center" wrapText="1"/>
    </xf>
    <xf numFmtId="0" fontId="6" fillId="5" borderId="1" xfId="0" applyFont="1" applyFill="1" applyBorder="1" applyAlignment="1" applyProtection="1">
      <alignment horizontal="center" vertical="center" wrapText="1"/>
    </xf>
    <xf numFmtId="0" fontId="8" fillId="0" borderId="0" xfId="0" applyFont="1" applyFill="1" applyAlignment="1" applyProtection="1">
      <alignment horizontal="center" vertical="center" wrapText="1"/>
    </xf>
    <xf numFmtId="0" fontId="9" fillId="0" borderId="1" xfId="0" applyFont="1" applyFill="1" applyBorder="1" applyAlignment="1" applyProtection="1">
      <alignment horizontal="center" vertical="center"/>
    </xf>
    <xf numFmtId="0" fontId="8" fillId="5" borderId="1" xfId="0" applyFont="1" applyFill="1" applyBorder="1" applyAlignment="1" applyProtection="1">
      <alignment horizontal="center" vertical="center" wrapText="1"/>
    </xf>
    <xf numFmtId="0" fontId="8" fillId="0" borderId="1" xfId="0" applyFont="1" applyFill="1" applyBorder="1" applyAlignment="1" applyProtection="1">
      <alignment horizontal="center" vertical="center" wrapText="1"/>
    </xf>
    <xf numFmtId="0" fontId="10" fillId="0" borderId="0" xfId="0" applyFont="1" applyFill="1" applyAlignment="1" applyProtection="1">
      <alignment horizontal="center" vertical="center" wrapText="1"/>
    </xf>
    <xf numFmtId="4" fontId="8" fillId="5" borderId="1" xfId="0" applyNumberFormat="1" applyFont="1" applyFill="1" applyBorder="1" applyAlignment="1" applyProtection="1">
      <alignment horizontal="center" vertical="center" wrapText="1"/>
    </xf>
    <xf numFmtId="4" fontId="10" fillId="0" borderId="1" xfId="0" applyNumberFormat="1" applyFont="1" applyFill="1" applyBorder="1" applyAlignment="1" applyProtection="1">
      <alignment horizontal="center" vertical="center" wrapText="1"/>
    </xf>
    <xf numFmtId="0" fontId="8" fillId="5" borderId="1" xfId="0" applyFont="1" applyFill="1" applyBorder="1" applyAlignment="1" applyProtection="1">
      <alignment horizontal="justify" vertical="center" wrapText="1"/>
    </xf>
    <xf numFmtId="0" fontId="10" fillId="5" borderId="1" xfId="0" applyFont="1" applyFill="1" applyBorder="1" applyAlignment="1" applyProtection="1">
      <alignment horizontal="center" vertical="center"/>
    </xf>
    <xf numFmtId="0" fontId="10" fillId="5" borderId="1" xfId="0" applyFont="1" applyFill="1" applyBorder="1" applyAlignment="1" applyProtection="1">
      <alignment horizontal="justify" vertical="center"/>
    </xf>
    <xf numFmtId="4" fontId="10" fillId="5" borderId="1" xfId="0" applyNumberFormat="1" applyFont="1" applyFill="1" applyBorder="1" applyAlignment="1" applyProtection="1">
      <alignment horizontal="center" vertical="center" wrapText="1"/>
    </xf>
    <xf numFmtId="4" fontId="10" fillId="0" borderId="1" xfId="0" applyNumberFormat="1" applyFont="1" applyFill="1" applyBorder="1" applyAlignment="1" applyProtection="1">
      <alignment horizontal="center" vertical="center" wrapText="1"/>
      <protection locked="0"/>
    </xf>
    <xf numFmtId="0" fontId="10" fillId="5" borderId="1" xfId="0" applyFont="1" applyFill="1" applyBorder="1" applyAlignment="1" applyProtection="1">
      <alignment horizontal="justify" vertical="center" wrapText="1"/>
    </xf>
    <xf numFmtId="0" fontId="8" fillId="5" borderId="1" xfId="0" applyFont="1" applyFill="1" applyBorder="1" applyAlignment="1" applyProtection="1">
      <alignment vertical="center" wrapText="1"/>
    </xf>
    <xf numFmtId="0" fontId="10" fillId="5" borderId="1" xfId="0" applyFont="1" applyFill="1" applyBorder="1" applyAlignment="1" applyProtection="1">
      <alignment horizontal="center" vertical="center" wrapText="1"/>
    </xf>
    <xf numFmtId="4" fontId="8" fillId="0" borderId="1" xfId="0" applyNumberFormat="1" applyFont="1" applyFill="1" applyBorder="1" applyAlignment="1" applyProtection="1">
      <alignment horizontal="center" vertical="center" wrapText="1"/>
    </xf>
    <xf numFmtId="0" fontId="10" fillId="0" borderId="5" xfId="0" applyFont="1" applyFill="1" applyBorder="1" applyAlignment="1" applyProtection="1">
      <alignment horizontal="center" vertical="center" wrapText="1"/>
    </xf>
    <xf numFmtId="0" fontId="10" fillId="0" borderId="0" xfId="0" applyFont="1" applyFill="1" applyBorder="1" applyAlignment="1" applyProtection="1">
      <alignment horizontal="center" vertical="center" wrapText="1"/>
    </xf>
    <xf numFmtId="0" fontId="8" fillId="5" borderId="1" xfId="0" applyFont="1" applyFill="1" applyBorder="1" applyAlignment="1" applyProtection="1">
      <alignment horizontal="left" vertical="center" wrapText="1"/>
    </xf>
    <xf numFmtId="0" fontId="8" fillId="5" borderId="1" xfId="0" applyFont="1" applyFill="1" applyBorder="1" applyAlignment="1" applyProtection="1">
      <alignment horizontal="center" vertical="center"/>
    </xf>
    <xf numFmtId="0" fontId="5" fillId="0" borderId="1" xfId="0" applyFont="1" applyFill="1" applyBorder="1" applyAlignment="1" applyProtection="1">
      <alignment horizontal="center" vertical="center"/>
      <protection locked="0"/>
    </xf>
    <xf numFmtId="0" fontId="10" fillId="0" borderId="1" xfId="0" applyFont="1" applyFill="1" applyBorder="1" applyAlignment="1" applyProtection="1">
      <alignment horizontal="justify" vertical="center" wrapText="1"/>
      <protection locked="0"/>
    </xf>
    <xf numFmtId="0" fontId="10" fillId="0" borderId="1" xfId="0" applyFont="1" applyFill="1" applyBorder="1" applyAlignment="1" applyProtection="1">
      <alignment horizontal="justify" vertical="center" wrapText="1"/>
    </xf>
    <xf numFmtId="0" fontId="10" fillId="7" borderId="0" xfId="0" applyFont="1" applyFill="1" applyAlignment="1" applyProtection="1">
      <alignment horizontal="center" vertical="center" wrapText="1"/>
    </xf>
    <xf numFmtId="4" fontId="8" fillId="0" borderId="1" xfId="0" applyNumberFormat="1"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xf>
    <xf numFmtId="0" fontId="8" fillId="0" borderId="0" xfId="0" applyFont="1" applyFill="1" applyBorder="1" applyAlignment="1" applyProtection="1">
      <alignment horizontal="left" vertical="center" wrapText="1"/>
    </xf>
    <xf numFmtId="0" fontId="8" fillId="0" borderId="0" xfId="0" applyFont="1" applyFill="1" applyBorder="1" applyAlignment="1" applyProtection="1">
      <alignment horizontal="justify" vertical="center" wrapText="1"/>
    </xf>
    <xf numFmtId="0" fontId="4" fillId="6" borderId="1" xfId="0" applyFont="1" applyFill="1" applyBorder="1" applyAlignment="1" applyProtection="1">
      <alignment horizontal="center" vertical="center"/>
    </xf>
    <xf numFmtId="0" fontId="5" fillId="5" borderId="1" xfId="0" applyFont="1" applyFill="1" applyBorder="1" applyAlignment="1" applyProtection="1">
      <alignment horizontal="center" vertical="center" wrapText="1"/>
    </xf>
    <xf numFmtId="0" fontId="6" fillId="5" borderId="1" xfId="0" applyFont="1" applyFill="1" applyBorder="1" applyAlignment="1" applyProtection="1">
      <alignment horizontal="center" vertical="center" wrapText="1"/>
    </xf>
    <xf numFmtId="4" fontId="5" fillId="5" borderId="1" xfId="0" applyNumberFormat="1" applyFont="1" applyFill="1" applyBorder="1" applyAlignment="1" applyProtection="1">
      <alignment horizontal="center" vertical="center" wrapText="1"/>
      <protection locked="0"/>
    </xf>
    <xf numFmtId="0" fontId="5" fillId="6" borderId="0" xfId="0" applyFont="1" applyFill="1" applyBorder="1" applyAlignment="1" applyProtection="1">
      <alignment horizontal="left" vertical="top"/>
    </xf>
    <xf numFmtId="0" fontId="5" fillId="6" borderId="0" xfId="0" applyFont="1" applyFill="1" applyBorder="1" applyAlignment="1" applyProtection="1">
      <alignment horizontal="left" vertical="top" wrapText="1"/>
    </xf>
    <xf numFmtId="0" fontId="5" fillId="6" borderId="0" xfId="0" applyFont="1" applyFill="1" applyBorder="1" applyAlignment="1" applyProtection="1">
      <alignment horizontal="justify" vertical="center" wrapText="1"/>
    </xf>
    <xf numFmtId="0" fontId="4" fillId="6" borderId="1" xfId="0" applyFont="1" applyFill="1" applyBorder="1" applyAlignment="1" applyProtection="1">
      <alignment horizontal="center" vertical="center"/>
    </xf>
    <xf numFmtId="0" fontId="5" fillId="5" borderId="1" xfId="0" applyFont="1" applyFill="1" applyBorder="1" applyAlignment="1" applyProtection="1">
      <alignment horizontal="center" vertical="center" wrapText="1"/>
    </xf>
    <xf numFmtId="0" fontId="6" fillId="5"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xf>
    <xf numFmtId="0" fontId="4" fillId="0" borderId="3" xfId="0" applyFont="1" applyFill="1" applyBorder="1" applyAlignment="1" applyProtection="1">
      <alignment horizontal="center" wrapText="1"/>
    </xf>
    <xf numFmtId="0" fontId="4" fillId="0" borderId="4" xfId="0" applyFont="1" applyFill="1" applyBorder="1" applyAlignment="1" applyProtection="1">
      <alignment horizontal="center"/>
    </xf>
    <xf numFmtId="0" fontId="4" fillId="0" borderId="2" xfId="0" applyFont="1" applyFill="1" applyBorder="1" applyAlignment="1" applyProtection="1">
      <alignment horizontal="center"/>
    </xf>
    <xf numFmtId="0" fontId="5" fillId="6" borderId="0" xfId="0" applyFont="1" applyFill="1" applyBorder="1" applyAlignment="1" applyProtection="1">
      <alignment horizontal="justify" vertical="center" wrapText="1"/>
    </xf>
    <xf numFmtId="0" fontId="6" fillId="6" borderId="0" xfId="0" applyFont="1" applyFill="1" applyBorder="1" applyAlignment="1" applyProtection="1">
      <alignment horizontal="justify" vertical="center" wrapText="1"/>
    </xf>
    <xf numFmtId="0" fontId="4" fillId="6" borderId="1" xfId="0" applyFont="1" applyFill="1" applyBorder="1" applyAlignment="1" applyProtection="1">
      <alignment horizontal="center" vertical="center"/>
    </xf>
    <xf numFmtId="0" fontId="5" fillId="6" borderId="1" xfId="0" applyFont="1" applyFill="1" applyBorder="1" applyAlignment="1" applyProtection="1">
      <alignment horizontal="center" vertical="center"/>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horizontal="center" vertical="center" wrapText="1"/>
    </xf>
    <xf numFmtId="0" fontId="5" fillId="0" borderId="0" xfId="0" applyFont="1" applyFill="1" applyBorder="1" applyAlignment="1" applyProtection="1">
      <alignment horizontal="justify" vertical="center" wrapText="1"/>
    </xf>
    <xf numFmtId="0" fontId="6" fillId="0" borderId="0"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0" fontId="4" fillId="0" borderId="3" xfId="0" applyFont="1" applyFill="1" applyBorder="1" applyAlignment="1" applyProtection="1">
      <alignment horizontal="center" vertical="center" wrapText="1"/>
    </xf>
    <xf numFmtId="0" fontId="4" fillId="0" borderId="4" xfId="0" applyFont="1" applyFill="1" applyBorder="1" applyAlignment="1" applyProtection="1">
      <alignment horizontal="center" vertical="center" wrapText="1"/>
    </xf>
    <xf numFmtId="0" fontId="4" fillId="0" borderId="2"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8" fillId="5" borderId="1" xfId="0" applyFont="1" applyFill="1" applyBorder="1" applyAlignment="1" applyProtection="1">
      <alignment horizontal="center" vertical="center" wrapText="1"/>
    </xf>
    <xf numFmtId="0" fontId="10" fillId="5" borderId="1" xfId="0" applyFont="1" applyFill="1" applyBorder="1" applyAlignment="1" applyProtection="1">
      <alignment horizontal="center" vertical="center" wrapText="1"/>
    </xf>
    <xf numFmtId="0" fontId="8" fillId="0" borderId="0" xfId="0" applyFont="1" applyFill="1" applyBorder="1" applyAlignment="1" applyProtection="1">
      <alignment horizontal="justify" vertical="center" wrapText="1"/>
    </xf>
    <xf numFmtId="0" fontId="8" fillId="0" borderId="1" xfId="0" applyFont="1" applyFill="1" applyBorder="1" applyAlignment="1" applyProtection="1">
      <alignment horizontal="center" vertical="center" wrapText="1"/>
    </xf>
    <xf numFmtId="0" fontId="9" fillId="0"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wrapText="1"/>
    </xf>
    <xf numFmtId="0" fontId="6" fillId="6" borderId="0" xfId="0" applyFont="1" applyFill="1" applyBorder="1" applyAlignment="1" applyProtection="1">
      <alignment horizontal="left" vertical="center" wrapText="1"/>
    </xf>
    <xf numFmtId="0" fontId="6" fillId="6" borderId="0" xfId="0" applyFont="1" applyFill="1" applyBorder="1" applyAlignment="1" applyProtection="1">
      <alignment horizontal="left" vertical="top" wrapText="1"/>
    </xf>
  </cellXfs>
  <cellStyles count="295">
    <cellStyle name="Comma 10 2" xfId="293"/>
    <cellStyle name="Comma 11 2 3" xfId="290"/>
    <cellStyle name="Comma 2" xfId="286"/>
    <cellStyle name="Comma 3 2 2 3 2 2" xfId="288"/>
    <cellStyle name="GreyOrWhite" xfId="1"/>
    <cellStyle name="Normal" xfId="0" builtinId="0"/>
    <cellStyle name="Normal 10 2 2 2" xfId="291"/>
    <cellStyle name="Normal 11" xfId="287"/>
    <cellStyle name="Normal 2" xfId="2"/>
    <cellStyle name="Normal 2 2" xfId="5"/>
    <cellStyle name="Normal 2 2 2 2 2 2 2 2" xfId="289"/>
    <cellStyle name="Normal 2 2 2 2 3 2 2" xfId="292"/>
    <cellStyle name="Normal 2 2 4 2" xfId="285"/>
    <cellStyle name="Normal 3" xfId="6"/>
    <cellStyle name="Normal 3 10" xfId="7"/>
    <cellStyle name="Normal 3 100" xfId="49"/>
    <cellStyle name="Normal 3 101" xfId="50"/>
    <cellStyle name="Normal 3 102" xfId="51"/>
    <cellStyle name="Normal 3 103" xfId="52"/>
    <cellStyle name="Normal 3 104" xfId="53"/>
    <cellStyle name="Normal 3 105" xfId="54"/>
    <cellStyle name="Normal 3 106" xfId="55"/>
    <cellStyle name="Normal 3 107" xfId="56"/>
    <cellStyle name="Normal 3 108" xfId="57"/>
    <cellStyle name="Normal 3 109" xfId="58"/>
    <cellStyle name="Normal 3 11" xfId="8"/>
    <cellStyle name="Normal 3 110" xfId="59"/>
    <cellStyle name="Normal 3 111" xfId="60"/>
    <cellStyle name="Normal 3 112" xfId="61"/>
    <cellStyle name="Normal 3 113" xfId="62"/>
    <cellStyle name="Normal 3 114" xfId="63"/>
    <cellStyle name="Normal 3 115" xfId="64"/>
    <cellStyle name="Normal 3 116" xfId="65"/>
    <cellStyle name="Normal 3 117" xfId="66"/>
    <cellStyle name="Normal 3 118" xfId="67"/>
    <cellStyle name="Normal 3 119" xfId="68"/>
    <cellStyle name="Normal 3 12" xfId="9"/>
    <cellStyle name="Normal 3 120" xfId="69"/>
    <cellStyle name="Normal 3 121" xfId="70"/>
    <cellStyle name="Normal 3 122" xfId="71"/>
    <cellStyle name="Normal 3 123" xfId="72"/>
    <cellStyle name="Normal 3 124" xfId="73"/>
    <cellStyle name="Normal 3 125" xfId="74"/>
    <cellStyle name="Normal 3 126" xfId="75"/>
    <cellStyle name="Normal 3 127" xfId="76"/>
    <cellStyle name="Normal 3 128" xfId="77"/>
    <cellStyle name="Normal 3 129" xfId="78"/>
    <cellStyle name="Normal 3 13" xfId="10"/>
    <cellStyle name="Normal 3 130" xfId="79"/>
    <cellStyle name="Normal 3 131" xfId="80"/>
    <cellStyle name="Normal 3 132" xfId="81"/>
    <cellStyle name="Normal 3 133" xfId="82"/>
    <cellStyle name="Normal 3 134" xfId="83"/>
    <cellStyle name="Normal 3 135" xfId="84"/>
    <cellStyle name="Normal 3 136" xfId="85"/>
    <cellStyle name="Normal 3 137" xfId="86"/>
    <cellStyle name="Normal 3 138" xfId="87"/>
    <cellStyle name="Normal 3 139" xfId="88"/>
    <cellStyle name="Normal 3 14" xfId="11"/>
    <cellStyle name="Normal 3 140" xfId="89"/>
    <cellStyle name="Normal 3 141" xfId="90"/>
    <cellStyle name="Normal 3 142" xfId="91"/>
    <cellStyle name="Normal 3 143" xfId="92"/>
    <cellStyle name="Normal 3 144" xfId="93"/>
    <cellStyle name="Normal 3 145" xfId="94"/>
    <cellStyle name="Normal 3 146" xfId="95"/>
    <cellStyle name="Normal 3 147" xfId="96"/>
    <cellStyle name="Normal 3 148" xfId="97"/>
    <cellStyle name="Normal 3 149" xfId="98"/>
    <cellStyle name="Normal 3 15" xfId="12"/>
    <cellStyle name="Normal 3 150" xfId="99"/>
    <cellStyle name="Normal 3 151" xfId="100"/>
    <cellStyle name="Normal 3 152" xfId="101"/>
    <cellStyle name="Normal 3 153" xfId="102"/>
    <cellStyle name="Normal 3 154" xfId="103"/>
    <cellStyle name="Normal 3 155" xfId="104"/>
    <cellStyle name="Normal 3 156" xfId="105"/>
    <cellStyle name="Normal 3 157" xfId="106"/>
    <cellStyle name="Normal 3 158" xfId="107"/>
    <cellStyle name="Normal 3 159" xfId="108"/>
    <cellStyle name="Normal 3 16" xfId="13"/>
    <cellStyle name="Normal 3 160" xfId="109"/>
    <cellStyle name="Normal 3 161" xfId="110"/>
    <cellStyle name="Normal 3 162" xfId="111"/>
    <cellStyle name="Normal 3 163" xfId="112"/>
    <cellStyle name="Normal 3 164" xfId="113"/>
    <cellStyle name="Normal 3 165" xfId="114"/>
    <cellStyle name="Normal 3 166" xfId="115"/>
    <cellStyle name="Normal 3 167" xfId="116"/>
    <cellStyle name="Normal 3 168" xfId="117"/>
    <cellStyle name="Normal 3 169" xfId="118"/>
    <cellStyle name="Normal 3 17" xfId="14"/>
    <cellStyle name="Normal 3 170" xfId="119"/>
    <cellStyle name="Normal 3 171" xfId="120"/>
    <cellStyle name="Normal 3 172" xfId="121"/>
    <cellStyle name="Normal 3 173" xfId="122"/>
    <cellStyle name="Normal 3 174" xfId="123"/>
    <cellStyle name="Normal 3 175" xfId="124"/>
    <cellStyle name="Normal 3 176" xfId="125"/>
    <cellStyle name="Normal 3 177" xfId="126"/>
    <cellStyle name="Normal 3 178" xfId="127"/>
    <cellStyle name="Normal 3 179" xfId="128"/>
    <cellStyle name="Normal 3 18" xfId="15"/>
    <cellStyle name="Normal 3 180" xfId="129"/>
    <cellStyle name="Normal 3 181" xfId="130"/>
    <cellStyle name="Normal 3 182" xfId="131"/>
    <cellStyle name="Normal 3 183" xfId="132"/>
    <cellStyle name="Normal 3 184" xfId="133"/>
    <cellStyle name="Normal 3 185" xfId="134"/>
    <cellStyle name="Normal 3 186" xfId="135"/>
    <cellStyle name="Normal 3 187" xfId="136"/>
    <cellStyle name="Normal 3 188" xfId="137"/>
    <cellStyle name="Normal 3 189" xfId="138"/>
    <cellStyle name="Normal 3 19" xfId="16"/>
    <cellStyle name="Normal 3 190" xfId="139"/>
    <cellStyle name="Normal 3 191" xfId="140"/>
    <cellStyle name="Normal 3 192" xfId="141"/>
    <cellStyle name="Normal 3 193" xfId="142"/>
    <cellStyle name="Normal 3 194" xfId="143"/>
    <cellStyle name="Normal 3 195" xfId="144"/>
    <cellStyle name="Normal 3 196" xfId="145"/>
    <cellStyle name="Normal 3 197" xfId="146"/>
    <cellStyle name="Normal 3 198" xfId="147"/>
    <cellStyle name="Normal 3 199" xfId="148"/>
    <cellStyle name="Normal 3 2" xfId="17"/>
    <cellStyle name="Normal 3 20" xfId="18"/>
    <cellStyle name="Normal 3 200" xfId="149"/>
    <cellStyle name="Normal 3 21" xfId="19"/>
    <cellStyle name="Normal 3 22" xfId="20"/>
    <cellStyle name="Normal 3 23" xfId="21"/>
    <cellStyle name="Normal 3 24" xfId="22"/>
    <cellStyle name="Normal 3 25" xfId="23"/>
    <cellStyle name="Normal 3 26" xfId="24"/>
    <cellStyle name="Normal 3 27" xfId="25"/>
    <cellStyle name="Normal 3 28" xfId="150"/>
    <cellStyle name="Normal 3 29" xfId="151"/>
    <cellStyle name="Normal 3 3" xfId="26"/>
    <cellStyle name="Normal 3 30" xfId="152"/>
    <cellStyle name="Normal 3 31" xfId="153"/>
    <cellStyle name="Normal 3 32" xfId="154"/>
    <cellStyle name="Normal 3 33" xfId="155"/>
    <cellStyle name="Normal 3 34" xfId="156"/>
    <cellStyle name="Normal 3 35" xfId="157"/>
    <cellStyle name="Normal 3 36" xfId="158"/>
    <cellStyle name="Normal 3 37" xfId="159"/>
    <cellStyle name="Normal 3 38" xfId="160"/>
    <cellStyle name="Normal 3 39" xfId="161"/>
    <cellStyle name="Normal 3 4" xfId="27"/>
    <cellStyle name="Normal 3 40" xfId="162"/>
    <cellStyle name="Normal 3 41" xfId="163"/>
    <cellStyle name="Normal 3 42" xfId="164"/>
    <cellStyle name="Normal 3 43" xfId="165"/>
    <cellStyle name="Normal 3 44" xfId="166"/>
    <cellStyle name="Normal 3 45" xfId="167"/>
    <cellStyle name="Normal 3 46" xfId="168"/>
    <cellStyle name="Normal 3 47" xfId="169"/>
    <cellStyle name="Normal 3 48" xfId="170"/>
    <cellStyle name="Normal 3 49" xfId="171"/>
    <cellStyle name="Normal 3 5" xfId="28"/>
    <cellStyle name="Normal 3 50" xfId="172"/>
    <cellStyle name="Normal 3 51" xfId="173"/>
    <cellStyle name="Normal 3 52" xfId="174"/>
    <cellStyle name="Normal 3 53" xfId="175"/>
    <cellStyle name="Normal 3 54" xfId="176"/>
    <cellStyle name="Normal 3 55" xfId="177"/>
    <cellStyle name="Normal 3 56" xfId="178"/>
    <cellStyle name="Normal 3 57" xfId="179"/>
    <cellStyle name="Normal 3 58" xfId="180"/>
    <cellStyle name="Normal 3 59" xfId="181"/>
    <cellStyle name="Normal 3 6" xfId="29"/>
    <cellStyle name="Normal 3 60" xfId="182"/>
    <cellStyle name="Normal 3 61" xfId="183"/>
    <cellStyle name="Normal 3 62" xfId="184"/>
    <cellStyle name="Normal 3 63" xfId="185"/>
    <cellStyle name="Normal 3 64" xfId="186"/>
    <cellStyle name="Normal 3 65" xfId="187"/>
    <cellStyle name="Normal 3 66" xfId="188"/>
    <cellStyle name="Normal 3 67" xfId="189"/>
    <cellStyle name="Normal 3 68" xfId="190"/>
    <cellStyle name="Normal 3 69" xfId="191"/>
    <cellStyle name="Normal 3 7" xfId="30"/>
    <cellStyle name="Normal 3 70" xfId="192"/>
    <cellStyle name="Normal 3 71" xfId="193"/>
    <cellStyle name="Normal 3 72" xfId="194"/>
    <cellStyle name="Normal 3 73" xfId="195"/>
    <cellStyle name="Normal 3 74" xfId="196"/>
    <cellStyle name="Normal 3 75" xfId="197"/>
    <cellStyle name="Normal 3 76" xfId="198"/>
    <cellStyle name="Normal 3 77" xfId="199"/>
    <cellStyle name="Normal 3 78" xfId="200"/>
    <cellStyle name="Normal 3 79" xfId="201"/>
    <cellStyle name="Normal 3 8" xfId="31"/>
    <cellStyle name="Normal 3 80" xfId="202"/>
    <cellStyle name="Normal 3 81" xfId="203"/>
    <cellStyle name="Normal 3 82" xfId="204"/>
    <cellStyle name="Normal 3 83" xfId="205"/>
    <cellStyle name="Normal 3 84" xfId="206"/>
    <cellStyle name="Normal 3 85" xfId="207"/>
    <cellStyle name="Normal 3 86" xfId="208"/>
    <cellStyle name="Normal 3 87" xfId="209"/>
    <cellStyle name="Normal 3 88" xfId="210"/>
    <cellStyle name="Normal 3 89" xfId="211"/>
    <cellStyle name="Normal 3 9" xfId="32"/>
    <cellStyle name="Normal 3 90" xfId="212"/>
    <cellStyle name="Normal 3 91" xfId="213"/>
    <cellStyle name="Normal 3 92" xfId="214"/>
    <cellStyle name="Normal 3 93" xfId="215"/>
    <cellStyle name="Normal 3 94" xfId="216"/>
    <cellStyle name="Normal 3 95" xfId="217"/>
    <cellStyle name="Normal 3 96" xfId="218"/>
    <cellStyle name="Normal 3 97" xfId="219"/>
    <cellStyle name="Normal 3 98" xfId="220"/>
    <cellStyle name="Normal 3 99" xfId="221"/>
    <cellStyle name="Normal 4" xfId="33"/>
    <cellStyle name="Normal 4 10" xfId="34"/>
    <cellStyle name="Normal 4 11" xfId="35"/>
    <cellStyle name="Normal 4 12" xfId="36"/>
    <cellStyle name="Normal 4 13" xfId="37"/>
    <cellStyle name="Normal 4 14" xfId="38"/>
    <cellStyle name="Normal 4 15" xfId="39"/>
    <cellStyle name="Normal 4 16" xfId="40"/>
    <cellStyle name="Normal 4 17" xfId="222"/>
    <cellStyle name="Normal 4 18" xfId="223"/>
    <cellStyle name="Normal 4 19" xfId="224"/>
    <cellStyle name="Normal 4 2" xfId="41"/>
    <cellStyle name="Normal 4 20" xfId="225"/>
    <cellStyle name="Normal 4 21" xfId="226"/>
    <cellStyle name="Normal 4 22" xfId="227"/>
    <cellStyle name="Normal 4 23" xfId="228"/>
    <cellStyle name="Normal 4 24" xfId="229"/>
    <cellStyle name="Normal 4 25" xfId="230"/>
    <cellStyle name="Normal 4 26" xfId="231"/>
    <cellStyle name="Normal 4 27" xfId="232"/>
    <cellStyle name="Normal 4 28" xfId="233"/>
    <cellStyle name="Normal 4 29" xfId="234"/>
    <cellStyle name="Normal 4 3" xfId="42"/>
    <cellStyle name="Normal 4 30" xfId="235"/>
    <cellStyle name="Normal 4 31" xfId="236"/>
    <cellStyle name="Normal 4 32" xfId="237"/>
    <cellStyle name="Normal 4 33" xfId="238"/>
    <cellStyle name="Normal 4 34" xfId="239"/>
    <cellStyle name="Normal 4 35" xfId="240"/>
    <cellStyle name="Normal 4 36" xfId="241"/>
    <cellStyle name="Normal 4 37" xfId="242"/>
    <cellStyle name="Normal 4 38" xfId="243"/>
    <cellStyle name="Normal 4 39" xfId="244"/>
    <cellStyle name="Normal 4 4" xfId="43"/>
    <cellStyle name="Normal 4 40" xfId="245"/>
    <cellStyle name="Normal 4 41" xfId="246"/>
    <cellStyle name="Normal 4 42" xfId="247"/>
    <cellStyle name="Normal 4 43" xfId="248"/>
    <cellStyle name="Normal 4 44" xfId="249"/>
    <cellStyle name="Normal 4 45" xfId="250"/>
    <cellStyle name="Normal 4 46" xfId="251"/>
    <cellStyle name="Normal 4 47" xfId="252"/>
    <cellStyle name="Normal 4 48" xfId="253"/>
    <cellStyle name="Normal 4 49" xfId="254"/>
    <cellStyle name="Normal 4 5" xfId="44"/>
    <cellStyle name="Normal 4 50" xfId="255"/>
    <cellStyle name="Normal 4 51" xfId="256"/>
    <cellStyle name="Normal 4 52" xfId="257"/>
    <cellStyle name="Normal 4 53" xfId="258"/>
    <cellStyle name="Normal 4 54" xfId="259"/>
    <cellStyle name="Normal 4 55" xfId="260"/>
    <cellStyle name="Normal 4 56" xfId="261"/>
    <cellStyle name="Normal 4 57" xfId="262"/>
    <cellStyle name="Normal 4 58" xfId="263"/>
    <cellStyle name="Normal 4 59" xfId="264"/>
    <cellStyle name="Normal 4 6" xfId="45"/>
    <cellStyle name="Normal 4 60" xfId="265"/>
    <cellStyle name="Normal 4 61" xfId="266"/>
    <cellStyle name="Normal 4 62" xfId="267"/>
    <cellStyle name="Normal 4 63" xfId="268"/>
    <cellStyle name="Normal 4 64" xfId="269"/>
    <cellStyle name="Normal 4 65" xfId="270"/>
    <cellStyle name="Normal 4 66" xfId="271"/>
    <cellStyle name="Normal 4 67" xfId="272"/>
    <cellStyle name="Normal 4 68" xfId="273"/>
    <cellStyle name="Normal 4 69" xfId="274"/>
    <cellStyle name="Normal 4 7" xfId="46"/>
    <cellStyle name="Normal 4 70" xfId="275"/>
    <cellStyle name="Normal 4 71" xfId="276"/>
    <cellStyle name="Normal 4 72" xfId="277"/>
    <cellStyle name="Normal 4 73" xfId="278"/>
    <cellStyle name="Normal 4 74" xfId="279"/>
    <cellStyle name="Normal 4 75" xfId="280"/>
    <cellStyle name="Normal 4 76" xfId="281"/>
    <cellStyle name="Normal 4 77" xfId="282"/>
    <cellStyle name="Normal 4 78" xfId="283"/>
    <cellStyle name="Normal 4 8" xfId="47"/>
    <cellStyle name="Normal 4 9" xfId="48"/>
    <cellStyle name="Normal 5" xfId="3"/>
    <cellStyle name="Normal 7 2 2" xfId="284"/>
    <cellStyle name="Normal 8 3" xfId="294"/>
    <cellStyle name="Yellow"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m.lntecc.com/edrc/BandF/Home/QUA/Rev/For/EDRC%20BF%20Standards/GN-ST-06(2)(Design%20Sheet-Rul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drcserver3\design\User\Wet\RVS\WET\Nangloi\DMF\Design%20of%20Slab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rcserver3\design\WET-CIVIL\RVS\OPERATING%20JOBS\C_NC_8\valve%20chamber\scr.%20vl-for2m%20dia%20pipe(L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drcdatacenter\activeprj\IPU\PU\Design\WET\brj\Operating%20Jobs\O%203337%20RWTP%20Panipat\Reactivator%20Clarifier\Excel\Rev%20C%20not%20submitted\(7)%20Hydro%20Dynamic-C.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BWSSB\Tiruvallur%20Lead%20&amp;%20Data%20(0805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9.%20CP-25-Price%20Schedule%20ISPS%20Bellahalli_1.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5.%20CP-25-Price%20Schedule%20JAKK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8%20Gharda%20-%206621D\Calculations\03%20Earthing%20Calculations\Lightning%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bmserver\tti%20shared\Documents%20and%20Settings\My%20Documents\LNB\BWSSB\LNB%20Estimates-BWSSB\Hebbal%20Line%201%20%20-%20Estim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CE%20Bangalore/5%20TOWN/OHT/OHT%20Aug%2002/DESIGN_PRELIM%200.5%20ML%2012%20M%20STAGI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cadd%20operator\EAP-B\Hebbal%20Valley\&#9679;Work%20No.1-H-EAP-Gokul%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106152/Desktop/Intz%20tank%20500m3/DESIGN_PRELIM%200.5%20ML%2012%20M%20STAGING.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bmserver\tti%20shared\Documents%20and%20Settings\Administrator\My%20Documents\LNB\BWSSB\Tiruvallur%20Lead%20&amp;%20Data%20(08050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server3\design\User\Wet\RVS\WET\Nangloi\DMF\Copy%20of%20cantilever%20w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rcdatacenter3\BANDF-ACTIVEPRJ\B&amp;F\DIVISIONS\ITOSairports\DESIGN\STRUCTURAL\BSFA\GN-ST-06(2)(Design%20Sheet-Rule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ialog1"/>
      <sheetName val="Design of two-way slab (MKS)"/>
      <sheetName val="Design of two-way slab (SI)"/>
      <sheetName val="Uncracked two-way slab (SI)"/>
      <sheetName val="Coefficients"/>
      <sheetName val="Rough1"/>
      <sheetName val="Rough3"/>
      <sheetName val="Rough2"/>
    </sheetNames>
    <sheetDataSet>
      <sheetData sheetId="0"/>
      <sheetData sheetId="1"/>
      <sheetData sheetId="2"/>
      <sheetData sheetId="3"/>
      <sheetData sheetId="4">
        <row r="12">
          <cell r="D12">
            <v>1</v>
          </cell>
          <cell r="E12">
            <v>1.1000000000000001</v>
          </cell>
          <cell r="F12">
            <v>1.2</v>
          </cell>
          <cell r="G12">
            <v>1.3</v>
          </cell>
          <cell r="H12">
            <v>1.4</v>
          </cell>
          <cell r="I12">
            <v>1.5</v>
          </cell>
          <cell r="J12">
            <v>1.75</v>
          </cell>
          <cell r="K12">
            <v>2</v>
          </cell>
          <cell r="L12">
            <v>10</v>
          </cell>
        </row>
        <row r="13">
          <cell r="A13">
            <v>1</v>
          </cell>
          <cell r="B13" t="str">
            <v>Interior Panels</v>
          </cell>
          <cell r="C13" t="str">
            <v>Negative Moment at Continuous Edge</v>
          </cell>
          <cell r="D13">
            <v>3.2000000000000001E-2</v>
          </cell>
          <cell r="E13">
            <v>3.6999999999999998E-2</v>
          </cell>
          <cell r="F13">
            <v>4.2999999999999997E-2</v>
          </cell>
          <cell r="G13">
            <v>4.7E-2</v>
          </cell>
          <cell r="H13">
            <v>5.0999999999999997E-2</v>
          </cell>
          <cell r="I13">
            <v>5.2999999999999999E-2</v>
          </cell>
          <cell r="J13">
            <v>0.06</v>
          </cell>
          <cell r="K13">
            <v>6.5000000000000002E-2</v>
          </cell>
          <cell r="L13">
            <v>3.2000000000000001E-2</v>
          </cell>
        </row>
        <row r="14">
          <cell r="A14">
            <v>2</v>
          </cell>
          <cell r="B14" t="str">
            <v>Interior Panels</v>
          </cell>
          <cell r="C14" t="str">
            <v>Positive Moment at Mid-span</v>
          </cell>
          <cell r="D14">
            <v>2.4E-2</v>
          </cell>
          <cell r="E14">
            <v>2.8000000000000001E-2</v>
          </cell>
          <cell r="F14">
            <v>3.2000000000000001E-2</v>
          </cell>
          <cell r="G14">
            <v>3.5999999999999997E-2</v>
          </cell>
          <cell r="H14">
            <v>3.9E-2</v>
          </cell>
          <cell r="I14">
            <v>4.1000000000000002E-2</v>
          </cell>
          <cell r="J14">
            <v>4.4999999999999998E-2</v>
          </cell>
          <cell r="K14">
            <v>4.9000000000000002E-2</v>
          </cell>
          <cell r="L14">
            <v>2.4E-2</v>
          </cell>
        </row>
        <row r="15">
          <cell r="A15">
            <v>3</v>
          </cell>
          <cell r="B15" t="str">
            <v>One Short Edge Discontinous</v>
          </cell>
          <cell r="C15" t="str">
            <v>Negative Moment at Continuous Edge</v>
          </cell>
          <cell r="D15">
            <v>3.6999999999999998E-2</v>
          </cell>
          <cell r="E15">
            <v>4.2999999999999997E-2</v>
          </cell>
          <cell r="F15">
            <v>4.8000000000000001E-2</v>
          </cell>
          <cell r="G15">
            <v>5.0999999999999997E-2</v>
          </cell>
          <cell r="H15">
            <v>5.5E-2</v>
          </cell>
          <cell r="I15">
            <v>5.7000000000000002E-2</v>
          </cell>
          <cell r="J15">
            <v>6.4000000000000001E-2</v>
          </cell>
          <cell r="K15">
            <v>6.8000000000000005E-2</v>
          </cell>
          <cell r="L15">
            <v>3.6999999999999998E-2</v>
          </cell>
        </row>
        <row r="16">
          <cell r="A16">
            <v>4</v>
          </cell>
          <cell r="B16" t="str">
            <v>One Short Edge Discontinous</v>
          </cell>
          <cell r="C16" t="str">
            <v>Positive Moment at Mid-span</v>
          </cell>
          <cell r="D16">
            <v>2.8000000000000001E-2</v>
          </cell>
          <cell r="E16">
            <v>3.2000000000000001E-2</v>
          </cell>
          <cell r="F16">
            <v>3.5999999999999997E-2</v>
          </cell>
          <cell r="G16">
            <v>3.9E-2</v>
          </cell>
          <cell r="H16">
            <v>4.1000000000000002E-2</v>
          </cell>
          <cell r="I16">
            <v>4.3999999999999997E-2</v>
          </cell>
          <cell r="J16">
            <v>4.8000000000000001E-2</v>
          </cell>
          <cell r="K16">
            <v>5.1999999999999998E-2</v>
          </cell>
          <cell r="L16">
            <v>2.8000000000000001E-2</v>
          </cell>
        </row>
        <row r="17">
          <cell r="A17">
            <v>5</v>
          </cell>
          <cell r="B17" t="str">
            <v>One Long Edge Discontinous</v>
          </cell>
          <cell r="C17" t="str">
            <v>Negative Moment at Continuous Edge</v>
          </cell>
          <cell r="D17">
            <v>3.6999999999999998E-2</v>
          </cell>
          <cell r="E17">
            <v>4.3999999999999997E-2</v>
          </cell>
          <cell r="F17">
            <v>5.1999999999999998E-2</v>
          </cell>
          <cell r="G17">
            <v>5.7000000000000002E-2</v>
          </cell>
          <cell r="H17">
            <v>6.3E-2</v>
          </cell>
          <cell r="I17">
            <v>6.7000000000000004E-2</v>
          </cell>
          <cell r="J17">
            <v>7.6999999999999999E-2</v>
          </cell>
          <cell r="K17">
            <v>8.5000000000000006E-2</v>
          </cell>
          <cell r="L17">
            <v>3.6999999999999998E-2</v>
          </cell>
        </row>
        <row r="18">
          <cell r="A18">
            <v>6</v>
          </cell>
          <cell r="B18" t="str">
            <v>One Long Edge Discontinous</v>
          </cell>
          <cell r="C18" t="str">
            <v>Positive Moment at Mid-span</v>
          </cell>
          <cell r="D18">
            <v>2.8000000000000001E-2</v>
          </cell>
          <cell r="E18">
            <v>3.3000000000000002E-2</v>
          </cell>
          <cell r="F18">
            <v>3.9E-2</v>
          </cell>
          <cell r="G18">
            <v>4.3999999999999997E-2</v>
          </cell>
          <cell r="H18">
            <v>4.7E-2</v>
          </cell>
          <cell r="I18">
            <v>5.0999999999999997E-2</v>
          </cell>
          <cell r="J18">
            <v>5.8999999999999997E-2</v>
          </cell>
          <cell r="K18">
            <v>6.5000000000000002E-2</v>
          </cell>
          <cell r="L18">
            <v>2.8000000000000001E-2</v>
          </cell>
        </row>
        <row r="19">
          <cell r="A19">
            <v>7</v>
          </cell>
          <cell r="B19" t="str">
            <v>Two Adjacent Edges Discontinuous</v>
          </cell>
          <cell r="C19" t="str">
            <v>Negative Moment at Continuous Edge</v>
          </cell>
          <cell r="D19">
            <v>4.7E-2</v>
          </cell>
          <cell r="E19">
            <v>5.2999999999999999E-2</v>
          </cell>
          <cell r="F19">
            <v>0.06</v>
          </cell>
          <cell r="G19">
            <v>6.5000000000000002E-2</v>
          </cell>
          <cell r="H19">
            <v>7.0999999999999994E-2</v>
          </cell>
          <cell r="I19">
            <v>7.4999999999999997E-2</v>
          </cell>
          <cell r="J19">
            <v>8.4000000000000005E-2</v>
          </cell>
          <cell r="K19">
            <v>9.0999999999999998E-2</v>
          </cell>
          <cell r="L19">
            <v>4.7E-2</v>
          </cell>
        </row>
        <row r="20">
          <cell r="A20">
            <v>8</v>
          </cell>
          <cell r="B20" t="str">
            <v>Two Adjacent Edges Discontinuous</v>
          </cell>
          <cell r="C20" t="str">
            <v>Positive Moment at Mid-span</v>
          </cell>
          <cell r="D20">
            <v>3.5000000000000003E-2</v>
          </cell>
          <cell r="E20">
            <v>0.04</v>
          </cell>
          <cell r="F20">
            <v>4.4999999999999998E-2</v>
          </cell>
          <cell r="G20">
            <v>4.9000000000000002E-2</v>
          </cell>
          <cell r="H20">
            <v>5.2999999999999999E-2</v>
          </cell>
          <cell r="I20">
            <v>5.6000000000000001E-2</v>
          </cell>
          <cell r="J20">
            <v>6.3E-2</v>
          </cell>
          <cell r="K20">
            <v>6.9000000000000006E-2</v>
          </cell>
          <cell r="L20">
            <v>3.5000000000000003E-2</v>
          </cell>
        </row>
        <row r="21">
          <cell r="A21">
            <v>9</v>
          </cell>
          <cell r="B21" t="str">
            <v>Two Short Edges Discontinuous</v>
          </cell>
          <cell r="C21" t="str">
            <v>Negative Moment at Continuous Edge</v>
          </cell>
          <cell r="D21">
            <v>4.4999999999999998E-2</v>
          </cell>
          <cell r="E21">
            <v>4.9000000000000002E-2</v>
          </cell>
          <cell r="F21">
            <v>5.1999999999999998E-2</v>
          </cell>
          <cell r="G21">
            <v>5.6000000000000001E-2</v>
          </cell>
          <cell r="H21">
            <v>5.8999999999999997E-2</v>
          </cell>
          <cell r="I21">
            <v>0.06</v>
          </cell>
          <cell r="J21">
            <v>6.5000000000000002E-2</v>
          </cell>
          <cell r="K21">
            <v>6.9000000000000006E-2</v>
          </cell>
          <cell r="L21">
            <v>0</v>
          </cell>
        </row>
        <row r="22">
          <cell r="A22">
            <v>10</v>
          </cell>
          <cell r="B22" t="str">
            <v>Two Short Edges Discontinuous</v>
          </cell>
          <cell r="C22" t="str">
            <v>Positive Moment at Mid-span</v>
          </cell>
          <cell r="D22">
            <v>3.5000000000000003E-2</v>
          </cell>
          <cell r="E22">
            <v>3.6999999999999998E-2</v>
          </cell>
          <cell r="F22">
            <v>0.04</v>
          </cell>
          <cell r="G22">
            <v>4.2999999999999997E-2</v>
          </cell>
          <cell r="H22">
            <v>4.3999999999999997E-2</v>
          </cell>
          <cell r="I22">
            <v>4.4999999999999998E-2</v>
          </cell>
          <cell r="J22">
            <v>4.9000000000000002E-2</v>
          </cell>
          <cell r="K22">
            <v>5.1999999999999998E-2</v>
          </cell>
          <cell r="L22">
            <v>3.5000000000000003E-2</v>
          </cell>
        </row>
        <row r="23">
          <cell r="A23">
            <v>11</v>
          </cell>
          <cell r="B23" t="str">
            <v>Two Long Edges Discontinuous</v>
          </cell>
          <cell r="C23" t="str">
            <v>Negative Moment at Continuous Edge</v>
          </cell>
          <cell r="D23">
            <v>0</v>
          </cell>
          <cell r="E23">
            <v>0</v>
          </cell>
          <cell r="F23">
            <v>0</v>
          </cell>
          <cell r="G23">
            <v>0</v>
          </cell>
          <cell r="H23">
            <v>0</v>
          </cell>
          <cell r="I23">
            <v>0</v>
          </cell>
          <cell r="J23">
            <v>0</v>
          </cell>
          <cell r="K23">
            <v>0</v>
          </cell>
          <cell r="L23">
            <v>4.4999999999999998E-2</v>
          </cell>
        </row>
        <row r="24">
          <cell r="A24">
            <v>12</v>
          </cell>
          <cell r="B24" t="str">
            <v>Two Long Edges Discontinuous</v>
          </cell>
          <cell r="C24" t="str">
            <v>Positive Moment at Mid-span</v>
          </cell>
          <cell r="D24">
            <v>3.5000000000000003E-2</v>
          </cell>
          <cell r="E24">
            <v>4.2999999999999997E-2</v>
          </cell>
          <cell r="F24">
            <v>5.0999999999999997E-2</v>
          </cell>
          <cell r="G24">
            <v>5.7000000000000002E-2</v>
          </cell>
          <cell r="H24">
            <v>6.3E-2</v>
          </cell>
          <cell r="I24">
            <v>6.8000000000000005E-2</v>
          </cell>
          <cell r="J24">
            <v>0.08</v>
          </cell>
          <cell r="K24">
            <v>8.7999999999999995E-2</v>
          </cell>
          <cell r="L24">
            <v>3.5000000000000003E-2</v>
          </cell>
        </row>
        <row r="25">
          <cell r="A25">
            <v>13</v>
          </cell>
          <cell r="B25" t="str">
            <v>One Long Edge Continous</v>
          </cell>
          <cell r="C25" t="str">
            <v>Negative Moment at Continuous Edge</v>
          </cell>
          <cell r="D25">
            <v>5.7000000000000002E-2</v>
          </cell>
          <cell r="E25">
            <v>6.4000000000000001E-2</v>
          </cell>
          <cell r="F25">
            <v>7.0999999999999994E-2</v>
          </cell>
          <cell r="G25">
            <v>7.5999999999999998E-2</v>
          </cell>
          <cell r="H25">
            <v>0.08</v>
          </cell>
          <cell r="I25">
            <v>8.4000000000000005E-2</v>
          </cell>
          <cell r="J25">
            <v>9.0999999999999998E-2</v>
          </cell>
          <cell r="K25">
            <v>9.7000000000000003E-2</v>
          </cell>
          <cell r="L25">
            <v>0</v>
          </cell>
        </row>
        <row r="26">
          <cell r="A26">
            <v>14</v>
          </cell>
          <cell r="B26" t="str">
            <v>One Long Edge Continous</v>
          </cell>
          <cell r="C26" t="str">
            <v>Positive Moment at Mid-span</v>
          </cell>
          <cell r="D26">
            <v>4.2999999999999997E-2</v>
          </cell>
          <cell r="E26">
            <v>4.8000000000000001E-2</v>
          </cell>
          <cell r="F26">
            <v>5.2999999999999999E-2</v>
          </cell>
          <cell r="G26">
            <v>5.7000000000000002E-2</v>
          </cell>
          <cell r="H26">
            <v>0.06</v>
          </cell>
          <cell r="I26">
            <v>6.4000000000000001E-2</v>
          </cell>
          <cell r="J26">
            <v>6.9000000000000006E-2</v>
          </cell>
          <cell r="K26">
            <v>7.2999999999999995E-2</v>
          </cell>
          <cell r="L26">
            <v>4.2999999999999997E-2</v>
          </cell>
        </row>
        <row r="27">
          <cell r="A27">
            <v>15</v>
          </cell>
          <cell r="B27" t="str">
            <v>One Short Edge Continous</v>
          </cell>
          <cell r="C27" t="str">
            <v>Negative Moment at Continuous Edge</v>
          </cell>
          <cell r="D27">
            <v>0</v>
          </cell>
          <cell r="E27">
            <v>0</v>
          </cell>
          <cell r="F27">
            <v>0</v>
          </cell>
          <cell r="G27">
            <v>0</v>
          </cell>
          <cell r="H27">
            <v>0</v>
          </cell>
          <cell r="I27">
            <v>0</v>
          </cell>
          <cell r="J27">
            <v>0</v>
          </cell>
          <cell r="K27">
            <v>0</v>
          </cell>
          <cell r="L27">
            <v>5.7000000000000002E-2</v>
          </cell>
        </row>
        <row r="28">
          <cell r="A28">
            <v>16</v>
          </cell>
          <cell r="B28" t="str">
            <v>One Short Edge Continous</v>
          </cell>
          <cell r="C28" t="str">
            <v>Positive Moment at Mid-span</v>
          </cell>
          <cell r="D28">
            <v>4.2999999999999997E-2</v>
          </cell>
          <cell r="E28">
            <v>5.0999999999999997E-2</v>
          </cell>
          <cell r="F28">
            <v>5.8999999999999997E-2</v>
          </cell>
          <cell r="G28">
            <v>6.5000000000000002E-2</v>
          </cell>
          <cell r="H28">
            <v>7.0999999999999994E-2</v>
          </cell>
          <cell r="I28">
            <v>7.5999999999999998E-2</v>
          </cell>
          <cell r="J28">
            <v>8.6999999999999994E-2</v>
          </cell>
          <cell r="K28">
            <v>9.6000000000000002E-2</v>
          </cell>
          <cell r="L28">
            <v>4.2999999999999997E-2</v>
          </cell>
        </row>
        <row r="29">
          <cell r="A29">
            <v>17</v>
          </cell>
          <cell r="B29" t="str">
            <v>Four Edges Discontinuous</v>
          </cell>
          <cell r="C29" t="str">
            <v>Negative Moment at Continuous Edge</v>
          </cell>
          <cell r="D29">
            <v>0</v>
          </cell>
          <cell r="E29">
            <v>0</v>
          </cell>
          <cell r="F29">
            <v>0</v>
          </cell>
          <cell r="G29">
            <v>0</v>
          </cell>
          <cell r="H29">
            <v>0</v>
          </cell>
          <cell r="I29">
            <v>0</v>
          </cell>
          <cell r="J29">
            <v>0</v>
          </cell>
          <cell r="K29">
            <v>0</v>
          </cell>
          <cell r="L29">
            <v>0</v>
          </cell>
        </row>
        <row r="30">
          <cell r="A30">
            <v>18</v>
          </cell>
          <cell r="B30" t="str">
            <v>Four Edges Discontinuous</v>
          </cell>
          <cell r="C30" t="str">
            <v>Positive Moment at Mid-span</v>
          </cell>
          <cell r="D30">
            <v>5.6000000000000001E-2</v>
          </cell>
          <cell r="E30">
            <v>6.4000000000000001E-2</v>
          </cell>
          <cell r="F30">
            <v>7.1999999999999995E-2</v>
          </cell>
          <cell r="G30">
            <v>7.9000000000000001E-2</v>
          </cell>
          <cell r="H30">
            <v>8.5000000000000006E-2</v>
          </cell>
          <cell r="I30">
            <v>8.8999999999999996E-2</v>
          </cell>
          <cell r="J30">
            <v>0.1</v>
          </cell>
          <cell r="K30">
            <v>0.107</v>
          </cell>
          <cell r="L30">
            <v>5.6000000000000001E-2</v>
          </cell>
        </row>
        <row r="31">
          <cell r="A31">
            <v>19</v>
          </cell>
          <cell r="B31" t="str">
            <v>Simply Supported</v>
          </cell>
          <cell r="C31" t="str">
            <v>Negative Moment at Continuous Edge</v>
          </cell>
          <cell r="D31">
            <v>0</v>
          </cell>
          <cell r="E31">
            <v>0</v>
          </cell>
          <cell r="F31">
            <v>0</v>
          </cell>
          <cell r="G31">
            <v>0</v>
          </cell>
          <cell r="H31">
            <v>0</v>
          </cell>
          <cell r="I31">
            <v>0</v>
          </cell>
          <cell r="J31">
            <v>0</v>
          </cell>
          <cell r="K31">
            <v>0</v>
          </cell>
          <cell r="L31">
            <v>0</v>
          </cell>
        </row>
        <row r="32">
          <cell r="A32">
            <v>20</v>
          </cell>
          <cell r="B32" t="str">
            <v>Simply Supported</v>
          </cell>
          <cell r="C32" t="str">
            <v>Positive Moment at Mid-span</v>
          </cell>
          <cell r="D32">
            <v>6.2E-2</v>
          </cell>
          <cell r="E32">
            <v>7.3999999999999996E-2</v>
          </cell>
          <cell r="F32">
            <v>8.4000000000000005E-2</v>
          </cell>
          <cell r="G32">
            <v>9.2999999999999999E-2</v>
          </cell>
          <cell r="H32">
            <v>9.9000000000000005E-2</v>
          </cell>
          <cell r="I32">
            <v>0.104</v>
          </cell>
          <cell r="J32">
            <v>0.113</v>
          </cell>
          <cell r="K32">
            <v>0.11799999999999999</v>
          </cell>
          <cell r="L32">
            <v>6.2E-2</v>
          </cell>
        </row>
      </sheetData>
      <sheetData sheetId="5"/>
      <sheetData sheetId="6"/>
      <sheetData sheetId="7"/>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design"/>
      <sheetName val="mom. distrn."/>
      <sheetName val="reaction-table"/>
      <sheetName val="moments-table(tri)"/>
      <sheetName val="moments-table(rect-base)"/>
      <sheetName val="IS3370-table"/>
    </sheetNames>
    <sheetDataSet>
      <sheetData sheetId="0"/>
      <sheetData sheetId="1"/>
      <sheetData sheetId="2"/>
      <sheetData sheetId="3">
        <row r="17">
          <cell r="A17">
            <v>0.125</v>
          </cell>
          <cell r="B17">
            <v>4.0000000000000002E-4</v>
          </cell>
          <cell r="C17">
            <v>-2.0000000000000001E-4</v>
          </cell>
          <cell r="D17">
            <v>0</v>
          </cell>
          <cell r="E17">
            <v>0</v>
          </cell>
        </row>
        <row r="18">
          <cell r="A18">
            <v>0.13</v>
          </cell>
          <cell r="B18">
            <v>4.7200000000000052E-4</v>
          </cell>
          <cell r="C18">
            <v>-2.4800000000000007E-4</v>
          </cell>
          <cell r="D18">
            <v>0</v>
          </cell>
          <cell r="E18">
            <v>0</v>
          </cell>
        </row>
        <row r="19">
          <cell r="A19">
            <v>0.14000000000000001</v>
          </cell>
          <cell r="B19">
            <v>6.1600000000000055E-4</v>
          </cell>
          <cell r="C19">
            <v>-3.4400000000000012E-4</v>
          </cell>
          <cell r="D19">
            <v>0</v>
          </cell>
          <cell r="E19">
            <v>0</v>
          </cell>
        </row>
        <row r="20">
          <cell r="A20">
            <v>0.15</v>
          </cell>
          <cell r="B20">
            <v>7.6000000000000069E-4</v>
          </cell>
          <cell r="C20">
            <v>-4.4000000000000007E-4</v>
          </cell>
          <cell r="D20">
            <v>0</v>
          </cell>
          <cell r="E20">
            <v>0</v>
          </cell>
        </row>
        <row r="21">
          <cell r="A21">
            <v>0.16</v>
          </cell>
          <cell r="B21">
            <v>9.0400000000000072E-4</v>
          </cell>
          <cell r="C21">
            <v>-5.3600000000000013E-4</v>
          </cell>
          <cell r="D21">
            <v>0</v>
          </cell>
          <cell r="E21">
            <v>0</v>
          </cell>
        </row>
        <row r="22">
          <cell r="A22">
            <v>0.17</v>
          </cell>
          <cell r="B22">
            <v>1.0480000000000008E-3</v>
          </cell>
          <cell r="C22">
            <v>-6.3200000000000007E-4</v>
          </cell>
          <cell r="D22">
            <v>0</v>
          </cell>
          <cell r="E22">
            <v>0</v>
          </cell>
        </row>
        <row r="23">
          <cell r="A23">
            <v>0.18</v>
          </cell>
          <cell r="B23">
            <v>1.1920000000000008E-3</v>
          </cell>
          <cell r="C23">
            <v>-7.2800000000000013E-4</v>
          </cell>
          <cell r="D23">
            <v>0</v>
          </cell>
          <cell r="E23">
            <v>0</v>
          </cell>
        </row>
        <row r="24">
          <cell r="A24">
            <v>0.19</v>
          </cell>
          <cell r="B24">
            <v>1.3360000000000008E-3</v>
          </cell>
          <cell r="C24">
            <v>-8.2400000000000019E-4</v>
          </cell>
          <cell r="D24">
            <v>0</v>
          </cell>
          <cell r="E24">
            <v>0</v>
          </cell>
        </row>
        <row r="25">
          <cell r="A25">
            <v>0.2</v>
          </cell>
          <cell r="B25">
            <v>1.4800000000000008E-3</v>
          </cell>
          <cell r="C25">
            <v>-9.2000000000000014E-4</v>
          </cell>
          <cell r="D25">
            <v>0</v>
          </cell>
          <cell r="E25">
            <v>0</v>
          </cell>
        </row>
        <row r="26">
          <cell r="A26">
            <v>0.21</v>
          </cell>
          <cell r="B26">
            <v>1.6240000000000009E-3</v>
          </cell>
          <cell r="C26">
            <v>-1.016E-3</v>
          </cell>
          <cell r="D26">
            <v>0</v>
          </cell>
          <cell r="E26">
            <v>0</v>
          </cell>
        </row>
        <row r="27">
          <cell r="A27">
            <v>0.22</v>
          </cell>
          <cell r="B27">
            <v>1.7680000000000009E-3</v>
          </cell>
          <cell r="C27">
            <v>-1.1120000000000001E-3</v>
          </cell>
          <cell r="D27">
            <v>0</v>
          </cell>
          <cell r="E27">
            <v>0</v>
          </cell>
        </row>
        <row r="28">
          <cell r="A28">
            <v>0.23</v>
          </cell>
          <cell r="B28">
            <v>1.9120000000000009E-3</v>
          </cell>
          <cell r="C28">
            <v>-1.2080000000000001E-3</v>
          </cell>
          <cell r="D28">
            <v>0</v>
          </cell>
          <cell r="E28">
            <v>0</v>
          </cell>
        </row>
        <row r="29">
          <cell r="A29">
            <v>0.24</v>
          </cell>
          <cell r="B29">
            <v>2.0560000000000014E-3</v>
          </cell>
          <cell r="C29">
            <v>-1.304E-3</v>
          </cell>
          <cell r="D29">
            <v>0</v>
          </cell>
          <cell r="E29">
            <v>0</v>
          </cell>
        </row>
        <row r="30">
          <cell r="A30">
            <v>0.25</v>
          </cell>
          <cell r="B30">
            <v>2.200000000000001E-3</v>
          </cell>
          <cell r="C30">
            <v>-1.4000000000000013E-3</v>
          </cell>
          <cell r="D30">
            <v>0</v>
          </cell>
          <cell r="E30">
            <v>0</v>
          </cell>
        </row>
        <row r="31">
          <cell r="A31">
            <v>0.26</v>
          </cell>
          <cell r="B31">
            <v>2.5520000000000009E-3</v>
          </cell>
          <cell r="C31">
            <v>-1.6480000000000015E-3</v>
          </cell>
          <cell r="D31">
            <v>0</v>
          </cell>
          <cell r="E31">
            <v>0</v>
          </cell>
        </row>
        <row r="32">
          <cell r="A32">
            <v>0.27</v>
          </cell>
          <cell r="B32">
            <v>2.9040000000000012E-3</v>
          </cell>
          <cell r="C32">
            <v>-1.8960000000000014E-3</v>
          </cell>
          <cell r="D32">
            <v>0</v>
          </cell>
          <cell r="E32">
            <v>0</v>
          </cell>
        </row>
        <row r="33">
          <cell r="A33">
            <v>0.28000000000000003</v>
          </cell>
          <cell r="B33">
            <v>3.2560000000000011E-3</v>
          </cell>
          <cell r="C33">
            <v>-2.1440000000000014E-3</v>
          </cell>
          <cell r="D33">
            <v>0</v>
          </cell>
          <cell r="E33">
            <v>0</v>
          </cell>
        </row>
        <row r="34">
          <cell r="A34">
            <v>0.28999999999999998</v>
          </cell>
          <cell r="B34">
            <v>3.608000000000001E-3</v>
          </cell>
          <cell r="C34">
            <v>-2.3920000000000013E-3</v>
          </cell>
          <cell r="D34">
            <v>0</v>
          </cell>
          <cell r="E34">
            <v>0</v>
          </cell>
        </row>
        <row r="35">
          <cell r="A35">
            <v>0.3</v>
          </cell>
          <cell r="B35">
            <v>3.9600000000000008E-3</v>
          </cell>
          <cell r="C35">
            <v>-2.6400000000000017E-3</v>
          </cell>
          <cell r="D35">
            <v>0</v>
          </cell>
          <cell r="E35">
            <v>0</v>
          </cell>
        </row>
        <row r="36">
          <cell r="A36">
            <v>0.31</v>
          </cell>
          <cell r="B36">
            <v>4.3120000000000007E-3</v>
          </cell>
          <cell r="C36">
            <v>-2.8880000000000017E-3</v>
          </cell>
          <cell r="D36">
            <v>0</v>
          </cell>
          <cell r="E36">
            <v>0</v>
          </cell>
        </row>
        <row r="37">
          <cell r="A37">
            <v>0.32</v>
          </cell>
          <cell r="B37">
            <v>4.6640000000000006E-3</v>
          </cell>
          <cell r="C37">
            <v>-3.1360000000000016E-3</v>
          </cell>
          <cell r="D37">
            <v>0</v>
          </cell>
          <cell r="E37">
            <v>0</v>
          </cell>
        </row>
        <row r="38">
          <cell r="A38">
            <v>0.33</v>
          </cell>
          <cell r="B38">
            <v>5.0160000000000005E-3</v>
          </cell>
          <cell r="C38">
            <v>-3.3840000000000016E-3</v>
          </cell>
          <cell r="D38">
            <v>0</v>
          </cell>
          <cell r="E38">
            <v>0</v>
          </cell>
        </row>
        <row r="39">
          <cell r="A39">
            <v>0.34</v>
          </cell>
          <cell r="B39">
            <v>5.3680000000000004E-3</v>
          </cell>
          <cell r="C39">
            <v>-3.6320000000000015E-3</v>
          </cell>
          <cell r="D39">
            <v>0</v>
          </cell>
          <cell r="E39">
            <v>0</v>
          </cell>
        </row>
        <row r="40">
          <cell r="A40">
            <v>0.35</v>
          </cell>
          <cell r="B40">
            <v>5.7200000000000011E-3</v>
          </cell>
          <cell r="C40">
            <v>-3.8800000000000015E-3</v>
          </cell>
          <cell r="D40">
            <v>0</v>
          </cell>
          <cell r="E40">
            <v>0</v>
          </cell>
        </row>
        <row r="41">
          <cell r="A41">
            <v>0.36</v>
          </cell>
          <cell r="B41">
            <v>6.072000000000001E-3</v>
          </cell>
          <cell r="C41">
            <v>-4.1280000000000015E-3</v>
          </cell>
          <cell r="D41">
            <v>0</v>
          </cell>
          <cell r="E41">
            <v>0</v>
          </cell>
        </row>
        <row r="42">
          <cell r="A42">
            <v>0.37</v>
          </cell>
          <cell r="B42">
            <v>6.4240000000000009E-3</v>
          </cell>
          <cell r="C42">
            <v>-4.3760000000000014E-3</v>
          </cell>
          <cell r="D42">
            <v>0</v>
          </cell>
          <cell r="E42">
            <v>0</v>
          </cell>
        </row>
        <row r="43">
          <cell r="A43">
            <v>0.375</v>
          </cell>
          <cell r="B43">
            <v>6.6E-3</v>
          </cell>
          <cell r="C43">
            <v>-4.5000000000000014E-3</v>
          </cell>
          <cell r="D43">
            <v>0</v>
          </cell>
          <cell r="E43">
            <v>0</v>
          </cell>
        </row>
        <row r="44">
          <cell r="A44">
            <v>0.38</v>
          </cell>
          <cell r="B44">
            <v>6.9400000000000009E-3</v>
          </cell>
          <cell r="C44">
            <v>-4.7080000000000012E-3</v>
          </cell>
          <cell r="D44">
            <v>0</v>
          </cell>
          <cell r="E44">
            <v>0</v>
          </cell>
        </row>
        <row r="45">
          <cell r="A45">
            <v>0.39</v>
          </cell>
          <cell r="B45">
            <v>7.6200000000000009E-3</v>
          </cell>
          <cell r="C45">
            <v>-5.1240000000000009E-3</v>
          </cell>
          <cell r="D45">
            <v>0</v>
          </cell>
          <cell r="E45">
            <v>0</v>
          </cell>
        </row>
        <row r="46">
          <cell r="A46">
            <v>0.4</v>
          </cell>
          <cell r="B46">
            <v>8.3000000000000001E-3</v>
          </cell>
          <cell r="C46">
            <v>-5.5400000000000007E-3</v>
          </cell>
          <cell r="D46">
            <v>0</v>
          </cell>
          <cell r="E46">
            <v>0</v>
          </cell>
        </row>
        <row r="47">
          <cell r="A47">
            <v>0.41</v>
          </cell>
          <cell r="B47">
            <v>8.9800000000000001E-3</v>
          </cell>
          <cell r="C47">
            <v>-5.9560000000000004E-3</v>
          </cell>
          <cell r="D47">
            <v>0</v>
          </cell>
          <cell r="E47">
            <v>0</v>
          </cell>
        </row>
        <row r="48">
          <cell r="A48">
            <v>0.42</v>
          </cell>
          <cell r="B48">
            <v>9.6600000000000002E-3</v>
          </cell>
          <cell r="C48">
            <v>-6.3720000000000009E-3</v>
          </cell>
          <cell r="D48">
            <v>0</v>
          </cell>
          <cell r="E48">
            <v>0</v>
          </cell>
        </row>
        <row r="49">
          <cell r="A49">
            <v>0.43</v>
          </cell>
          <cell r="B49">
            <v>1.034E-2</v>
          </cell>
          <cell r="C49">
            <v>-6.7880000000000006E-3</v>
          </cell>
          <cell r="D49">
            <v>0</v>
          </cell>
          <cell r="E49">
            <v>0</v>
          </cell>
        </row>
        <row r="50">
          <cell r="A50">
            <v>0.44</v>
          </cell>
          <cell r="B50">
            <v>1.102E-2</v>
          </cell>
          <cell r="C50">
            <v>-7.2040000000000003E-3</v>
          </cell>
          <cell r="D50">
            <v>0</v>
          </cell>
          <cell r="E50">
            <v>0</v>
          </cell>
        </row>
        <row r="51">
          <cell r="A51">
            <v>0.45</v>
          </cell>
          <cell r="B51">
            <v>1.17E-2</v>
          </cell>
          <cell r="C51">
            <v>-7.62E-3</v>
          </cell>
          <cell r="D51">
            <v>0</v>
          </cell>
          <cell r="E51">
            <v>0</v>
          </cell>
        </row>
        <row r="52">
          <cell r="A52">
            <v>0.46</v>
          </cell>
          <cell r="B52">
            <v>1.238E-2</v>
          </cell>
          <cell r="C52">
            <v>-8.0359999999999997E-3</v>
          </cell>
          <cell r="D52">
            <v>0</v>
          </cell>
          <cell r="E52">
            <v>0</v>
          </cell>
        </row>
        <row r="53">
          <cell r="A53">
            <v>0.47</v>
          </cell>
          <cell r="B53">
            <v>1.306E-2</v>
          </cell>
          <cell r="C53">
            <v>-8.4519999999999994E-3</v>
          </cell>
          <cell r="D53">
            <v>0</v>
          </cell>
          <cell r="E53">
            <v>0</v>
          </cell>
        </row>
        <row r="54">
          <cell r="A54">
            <v>0.48</v>
          </cell>
          <cell r="B54">
            <v>1.374E-2</v>
          </cell>
          <cell r="C54">
            <v>-8.8679999999999991E-3</v>
          </cell>
          <cell r="D54">
            <v>0</v>
          </cell>
          <cell r="E54">
            <v>0</v>
          </cell>
        </row>
        <row r="55">
          <cell r="A55">
            <v>0.49</v>
          </cell>
          <cell r="B55">
            <v>1.4419999999999999E-2</v>
          </cell>
          <cell r="C55">
            <v>-9.2839999999999989E-3</v>
          </cell>
          <cell r="D55">
            <v>0</v>
          </cell>
          <cell r="E55">
            <v>0</v>
          </cell>
        </row>
        <row r="56">
          <cell r="A56">
            <v>0.5</v>
          </cell>
          <cell r="B56">
            <v>1.5100000000000016E-2</v>
          </cell>
          <cell r="C56">
            <v>-9.6999999999999933E-3</v>
          </cell>
          <cell r="D56">
            <v>0</v>
          </cell>
          <cell r="E56">
            <v>0</v>
          </cell>
        </row>
        <row r="57">
          <cell r="A57">
            <v>0.51</v>
          </cell>
          <cell r="B57">
            <v>1.6120000000000016E-2</v>
          </cell>
          <cell r="C57">
            <v>-1.0167999999999995E-2</v>
          </cell>
          <cell r="D57">
            <v>0</v>
          </cell>
          <cell r="E57">
            <v>0</v>
          </cell>
        </row>
        <row r="58">
          <cell r="A58">
            <v>0.52</v>
          </cell>
          <cell r="B58">
            <v>1.7140000000000016E-2</v>
          </cell>
          <cell r="C58">
            <v>-1.0635999999999994E-2</v>
          </cell>
          <cell r="D58">
            <v>0</v>
          </cell>
          <cell r="E58">
            <v>0</v>
          </cell>
        </row>
        <row r="59">
          <cell r="A59">
            <v>0.53</v>
          </cell>
          <cell r="B59">
            <v>1.8160000000000013E-2</v>
          </cell>
          <cell r="C59">
            <v>-1.1103999999999996E-2</v>
          </cell>
          <cell r="D59">
            <v>0</v>
          </cell>
          <cell r="E59">
            <v>0</v>
          </cell>
        </row>
        <row r="60">
          <cell r="A60">
            <v>0.54</v>
          </cell>
          <cell r="B60">
            <v>1.9180000000000013E-2</v>
          </cell>
          <cell r="C60">
            <v>-1.1571999999999995E-2</v>
          </cell>
          <cell r="D60">
            <v>0</v>
          </cell>
          <cell r="E60">
            <v>0</v>
          </cell>
        </row>
        <row r="61">
          <cell r="A61">
            <v>0.55000000000000004</v>
          </cell>
          <cell r="B61">
            <v>2.020000000000001E-2</v>
          </cell>
          <cell r="C61">
            <v>-1.2039999999999995E-2</v>
          </cell>
          <cell r="D61">
            <v>0</v>
          </cell>
          <cell r="E61">
            <v>0</v>
          </cell>
        </row>
        <row r="62">
          <cell r="A62">
            <v>0.56000000000000005</v>
          </cell>
          <cell r="B62">
            <v>2.122000000000001E-2</v>
          </cell>
          <cell r="C62">
            <v>-1.2507999999999997E-2</v>
          </cell>
          <cell r="D62">
            <v>0</v>
          </cell>
          <cell r="E62">
            <v>0</v>
          </cell>
        </row>
        <row r="63">
          <cell r="A63">
            <v>0.56999999999999995</v>
          </cell>
          <cell r="B63">
            <v>2.224000000000001E-2</v>
          </cell>
          <cell r="C63">
            <v>-1.2975999999999996E-2</v>
          </cell>
          <cell r="D63">
            <v>0</v>
          </cell>
          <cell r="E63">
            <v>0</v>
          </cell>
        </row>
        <row r="64">
          <cell r="A64">
            <v>0.57999999999999996</v>
          </cell>
          <cell r="B64">
            <v>2.326000000000001E-2</v>
          </cell>
          <cell r="C64">
            <v>-1.3443999999999998E-2</v>
          </cell>
          <cell r="D64">
            <v>0</v>
          </cell>
          <cell r="E64">
            <v>0</v>
          </cell>
        </row>
        <row r="65">
          <cell r="A65">
            <v>0.59</v>
          </cell>
          <cell r="B65">
            <v>2.428000000000001E-2</v>
          </cell>
          <cell r="C65">
            <v>-1.3911999999999997E-2</v>
          </cell>
          <cell r="D65">
            <v>0</v>
          </cell>
          <cell r="E65">
            <v>0</v>
          </cell>
        </row>
        <row r="66">
          <cell r="A66">
            <v>0.6</v>
          </cell>
          <cell r="B66">
            <v>2.5300000000000007E-2</v>
          </cell>
          <cell r="C66">
            <v>-1.4379999999999997E-2</v>
          </cell>
          <cell r="D66">
            <v>0</v>
          </cell>
          <cell r="E66">
            <v>0</v>
          </cell>
        </row>
        <row r="67">
          <cell r="A67">
            <v>0.61</v>
          </cell>
          <cell r="B67">
            <v>2.6320000000000003E-2</v>
          </cell>
          <cell r="C67">
            <v>-1.4847999999999998E-2</v>
          </cell>
          <cell r="D67">
            <v>0</v>
          </cell>
          <cell r="E67">
            <v>0</v>
          </cell>
        </row>
        <row r="68">
          <cell r="A68">
            <v>0.62</v>
          </cell>
          <cell r="B68">
            <v>2.7340000000000003E-2</v>
          </cell>
          <cell r="C68">
            <v>-1.5316E-2</v>
          </cell>
          <cell r="D68">
            <v>0</v>
          </cell>
          <cell r="E68">
            <v>0</v>
          </cell>
        </row>
        <row r="69">
          <cell r="A69">
            <v>0.63</v>
          </cell>
          <cell r="B69">
            <v>2.8360000000000003E-2</v>
          </cell>
          <cell r="C69">
            <v>-1.5783999999999999E-2</v>
          </cell>
          <cell r="D69">
            <v>0</v>
          </cell>
          <cell r="E69">
            <v>0</v>
          </cell>
        </row>
        <row r="70">
          <cell r="A70">
            <v>0.64</v>
          </cell>
          <cell r="B70">
            <v>2.9380000000000003E-2</v>
          </cell>
          <cell r="C70">
            <v>-1.6251999999999999E-2</v>
          </cell>
          <cell r="D70">
            <v>0</v>
          </cell>
          <cell r="E70">
            <v>0</v>
          </cell>
        </row>
        <row r="71">
          <cell r="A71">
            <v>0.65</v>
          </cell>
          <cell r="B71">
            <v>3.0400000000000003E-2</v>
          </cell>
          <cell r="C71">
            <v>-1.6719999999999999E-2</v>
          </cell>
          <cell r="D71">
            <v>0</v>
          </cell>
          <cell r="E71">
            <v>0</v>
          </cell>
        </row>
        <row r="72">
          <cell r="A72">
            <v>0.66</v>
          </cell>
          <cell r="B72">
            <v>3.1420000000000003E-2</v>
          </cell>
          <cell r="C72">
            <v>-1.7188000000000002E-2</v>
          </cell>
          <cell r="D72">
            <v>0</v>
          </cell>
          <cell r="E72">
            <v>0</v>
          </cell>
        </row>
        <row r="73">
          <cell r="A73">
            <v>0.67</v>
          </cell>
          <cell r="B73">
            <v>3.2439999999999997E-2</v>
          </cell>
          <cell r="C73">
            <v>-1.7655999999999998E-2</v>
          </cell>
          <cell r="D73">
            <v>0</v>
          </cell>
          <cell r="E73">
            <v>0</v>
          </cell>
        </row>
        <row r="74">
          <cell r="A74">
            <v>0.68</v>
          </cell>
          <cell r="B74">
            <v>3.3459999999999997E-2</v>
          </cell>
          <cell r="C74">
            <v>-1.8124000000000001E-2</v>
          </cell>
          <cell r="D74">
            <v>0</v>
          </cell>
          <cell r="E74">
            <v>0</v>
          </cell>
        </row>
        <row r="75">
          <cell r="A75">
            <v>0.69</v>
          </cell>
          <cell r="B75">
            <v>3.4479999999999997E-2</v>
          </cell>
          <cell r="C75">
            <v>-1.8592000000000001E-2</v>
          </cell>
          <cell r="D75">
            <v>0</v>
          </cell>
          <cell r="E75">
            <v>0</v>
          </cell>
        </row>
        <row r="76">
          <cell r="A76">
            <v>0.7</v>
          </cell>
          <cell r="B76">
            <v>3.5499999999999997E-2</v>
          </cell>
          <cell r="C76">
            <v>-1.9060000000000001E-2</v>
          </cell>
          <cell r="D76">
            <v>0</v>
          </cell>
          <cell r="E76">
            <v>0</v>
          </cell>
        </row>
        <row r="77">
          <cell r="A77">
            <v>0.71</v>
          </cell>
          <cell r="B77">
            <v>3.6519999999999997E-2</v>
          </cell>
          <cell r="C77">
            <v>-1.9528000000000004E-2</v>
          </cell>
          <cell r="D77">
            <v>0</v>
          </cell>
          <cell r="E77">
            <v>0</v>
          </cell>
        </row>
        <row r="78">
          <cell r="A78">
            <v>0.72</v>
          </cell>
          <cell r="B78">
            <v>3.7539999999999997E-2</v>
          </cell>
          <cell r="C78">
            <v>-1.9996E-2</v>
          </cell>
          <cell r="D78">
            <v>0</v>
          </cell>
          <cell r="E78">
            <v>0</v>
          </cell>
        </row>
        <row r="79">
          <cell r="A79">
            <v>0.73</v>
          </cell>
          <cell r="B79">
            <v>3.855999999999999E-2</v>
          </cell>
          <cell r="C79">
            <v>-2.0464000000000003E-2</v>
          </cell>
          <cell r="D79">
            <v>0</v>
          </cell>
          <cell r="E79">
            <v>0</v>
          </cell>
        </row>
        <row r="80">
          <cell r="A80">
            <v>0.74</v>
          </cell>
          <cell r="B80">
            <v>3.957999999999999E-2</v>
          </cell>
          <cell r="C80">
            <v>-2.0932000000000003E-2</v>
          </cell>
          <cell r="D80">
            <v>0</v>
          </cell>
          <cell r="E80">
            <v>0</v>
          </cell>
        </row>
        <row r="81">
          <cell r="A81">
            <v>0.75</v>
          </cell>
          <cell r="B81">
            <v>4.0599999999999983E-2</v>
          </cell>
          <cell r="C81">
            <v>-2.1400000000000006E-2</v>
          </cell>
          <cell r="D81">
            <v>0</v>
          </cell>
          <cell r="E81">
            <v>0</v>
          </cell>
        </row>
        <row r="82">
          <cell r="A82">
            <v>0.76</v>
          </cell>
          <cell r="B82">
            <v>4.1551999999999985E-2</v>
          </cell>
          <cell r="C82">
            <v>-2.1648000000000008E-2</v>
          </cell>
          <cell r="D82">
            <v>0</v>
          </cell>
          <cell r="E82">
            <v>0</v>
          </cell>
        </row>
        <row r="83">
          <cell r="A83">
            <v>0.77</v>
          </cell>
          <cell r="B83">
            <v>4.2503999999999986E-2</v>
          </cell>
          <cell r="C83">
            <v>-2.1896000000000006E-2</v>
          </cell>
          <cell r="D83">
            <v>0</v>
          </cell>
          <cell r="E83">
            <v>0</v>
          </cell>
        </row>
        <row r="84">
          <cell r="A84">
            <v>0.78</v>
          </cell>
          <cell r="B84">
            <v>4.3455999999999988E-2</v>
          </cell>
          <cell r="C84">
            <v>-2.2144000000000007E-2</v>
          </cell>
          <cell r="D84">
            <v>0</v>
          </cell>
          <cell r="E84">
            <v>0</v>
          </cell>
        </row>
        <row r="85">
          <cell r="A85">
            <v>0.79</v>
          </cell>
          <cell r="B85">
            <v>4.4407999999999989E-2</v>
          </cell>
          <cell r="C85">
            <v>-2.2392000000000006E-2</v>
          </cell>
          <cell r="D85">
            <v>0</v>
          </cell>
          <cell r="E85">
            <v>0</v>
          </cell>
        </row>
        <row r="86">
          <cell r="A86">
            <v>0.8</v>
          </cell>
          <cell r="B86">
            <v>4.5359999999999984E-2</v>
          </cell>
          <cell r="C86">
            <v>-2.2640000000000007E-2</v>
          </cell>
          <cell r="D86">
            <v>0</v>
          </cell>
          <cell r="E86">
            <v>0</v>
          </cell>
        </row>
        <row r="87">
          <cell r="A87">
            <v>0.81</v>
          </cell>
          <cell r="B87">
            <v>4.6311999999999985E-2</v>
          </cell>
          <cell r="C87">
            <v>-2.2888000000000006E-2</v>
          </cell>
          <cell r="D87">
            <v>0</v>
          </cell>
          <cell r="E87">
            <v>0</v>
          </cell>
        </row>
        <row r="88">
          <cell r="A88">
            <v>0.82</v>
          </cell>
          <cell r="B88">
            <v>4.7263999999999987E-2</v>
          </cell>
          <cell r="C88">
            <v>-2.3136000000000004E-2</v>
          </cell>
          <cell r="D88">
            <v>0</v>
          </cell>
          <cell r="E88">
            <v>0</v>
          </cell>
        </row>
        <row r="89">
          <cell r="A89">
            <v>0.83</v>
          </cell>
          <cell r="B89">
            <v>4.8215999999999988E-2</v>
          </cell>
          <cell r="C89">
            <v>-2.3384000000000005E-2</v>
          </cell>
          <cell r="D89">
            <v>0</v>
          </cell>
          <cell r="E89">
            <v>0</v>
          </cell>
        </row>
        <row r="90">
          <cell r="A90">
            <v>0.84</v>
          </cell>
          <cell r="B90">
            <v>4.9167999999999989E-2</v>
          </cell>
          <cell r="C90">
            <v>-2.3632000000000004E-2</v>
          </cell>
          <cell r="D90">
            <v>0</v>
          </cell>
          <cell r="E90">
            <v>0</v>
          </cell>
        </row>
        <row r="91">
          <cell r="A91">
            <v>0.85</v>
          </cell>
          <cell r="B91">
            <v>5.0119999999999991E-2</v>
          </cell>
          <cell r="C91">
            <v>-2.3880000000000005E-2</v>
          </cell>
          <cell r="D91">
            <v>0</v>
          </cell>
          <cell r="E91">
            <v>0</v>
          </cell>
        </row>
        <row r="92">
          <cell r="A92">
            <v>0.86</v>
          </cell>
          <cell r="B92">
            <v>5.1071999999999992E-2</v>
          </cell>
          <cell r="C92">
            <v>-2.4128000000000004E-2</v>
          </cell>
          <cell r="D92">
            <v>0</v>
          </cell>
          <cell r="E92">
            <v>0</v>
          </cell>
        </row>
        <row r="93">
          <cell r="A93">
            <v>0.87</v>
          </cell>
          <cell r="B93">
            <v>5.2023999999999987E-2</v>
          </cell>
          <cell r="C93">
            <v>-2.4376000000000005E-2</v>
          </cell>
          <cell r="D93">
            <v>0</v>
          </cell>
          <cell r="E93">
            <v>0</v>
          </cell>
        </row>
        <row r="94">
          <cell r="A94">
            <v>0.88</v>
          </cell>
          <cell r="B94">
            <v>5.2975999999999995E-2</v>
          </cell>
          <cell r="C94">
            <v>-2.4624000000000004E-2</v>
          </cell>
          <cell r="D94">
            <v>0</v>
          </cell>
          <cell r="E94">
            <v>0</v>
          </cell>
        </row>
        <row r="95">
          <cell r="A95">
            <v>0.89</v>
          </cell>
          <cell r="B95">
            <v>5.392799999999999E-2</v>
          </cell>
          <cell r="C95">
            <v>-2.4872000000000005E-2</v>
          </cell>
          <cell r="D95">
            <v>0</v>
          </cell>
          <cell r="E95">
            <v>0</v>
          </cell>
        </row>
        <row r="96">
          <cell r="A96">
            <v>0.9</v>
          </cell>
          <cell r="B96">
            <v>5.4879999999999991E-2</v>
          </cell>
          <cell r="C96">
            <v>-2.5120000000000003E-2</v>
          </cell>
          <cell r="D96">
            <v>0</v>
          </cell>
          <cell r="E96">
            <v>0</v>
          </cell>
        </row>
        <row r="97">
          <cell r="A97">
            <v>0.91</v>
          </cell>
          <cell r="B97">
            <v>5.5831999999999993E-2</v>
          </cell>
          <cell r="C97">
            <v>-2.5368000000000002E-2</v>
          </cell>
          <cell r="D97">
            <v>0</v>
          </cell>
          <cell r="E97">
            <v>0</v>
          </cell>
        </row>
        <row r="98">
          <cell r="A98">
            <v>0.92</v>
          </cell>
          <cell r="B98">
            <v>5.6783999999999994E-2</v>
          </cell>
          <cell r="C98">
            <v>-2.5616000000000003E-2</v>
          </cell>
          <cell r="D98">
            <v>0</v>
          </cell>
          <cell r="E98">
            <v>0</v>
          </cell>
        </row>
        <row r="99">
          <cell r="A99">
            <v>0.93</v>
          </cell>
          <cell r="B99">
            <v>5.7735999999999996E-2</v>
          </cell>
          <cell r="C99">
            <v>-2.5864000000000002E-2</v>
          </cell>
          <cell r="D99">
            <v>0</v>
          </cell>
          <cell r="E99">
            <v>0</v>
          </cell>
        </row>
        <row r="100">
          <cell r="A100">
            <v>0.94</v>
          </cell>
          <cell r="B100">
            <v>5.8687999999999997E-2</v>
          </cell>
          <cell r="C100">
            <v>-2.6112000000000003E-2</v>
          </cell>
          <cell r="D100">
            <v>0</v>
          </cell>
          <cell r="E100">
            <v>0</v>
          </cell>
        </row>
        <row r="101">
          <cell r="A101">
            <v>0.95</v>
          </cell>
          <cell r="B101">
            <v>5.9639999999999999E-2</v>
          </cell>
          <cell r="C101">
            <v>-2.6360000000000001E-2</v>
          </cell>
          <cell r="D101">
            <v>0</v>
          </cell>
          <cell r="E101">
            <v>0</v>
          </cell>
        </row>
        <row r="102">
          <cell r="A102">
            <v>0.96</v>
          </cell>
          <cell r="B102">
            <v>6.0591999999999993E-2</v>
          </cell>
          <cell r="C102">
            <v>-2.6608E-2</v>
          </cell>
          <cell r="D102">
            <v>0</v>
          </cell>
          <cell r="E102">
            <v>0</v>
          </cell>
        </row>
        <row r="103">
          <cell r="A103">
            <v>0.97</v>
          </cell>
          <cell r="B103">
            <v>6.1544000000000001E-2</v>
          </cell>
          <cell r="C103">
            <v>-2.6856000000000001E-2</v>
          </cell>
          <cell r="D103">
            <v>0</v>
          </cell>
          <cell r="E103">
            <v>0</v>
          </cell>
        </row>
        <row r="104">
          <cell r="A104">
            <v>0.98</v>
          </cell>
          <cell r="B104">
            <v>6.2495999999999996E-2</v>
          </cell>
          <cell r="C104">
            <v>-2.7104000000000003E-2</v>
          </cell>
          <cell r="D104">
            <v>0</v>
          </cell>
          <cell r="E104">
            <v>0</v>
          </cell>
        </row>
        <row r="105">
          <cell r="A105">
            <v>0.99</v>
          </cell>
          <cell r="B105">
            <v>6.3448000000000004E-2</v>
          </cell>
          <cell r="C105">
            <v>-2.7352000000000001E-2</v>
          </cell>
          <cell r="D105">
            <v>0</v>
          </cell>
          <cell r="E105">
            <v>0</v>
          </cell>
        </row>
        <row r="106">
          <cell r="A106">
            <v>1</v>
          </cell>
          <cell r="B106">
            <v>6.4399999999999985E-2</v>
          </cell>
          <cell r="C106">
            <v>-2.76E-2</v>
          </cell>
          <cell r="D106">
            <v>0</v>
          </cell>
          <cell r="E106">
            <v>0</v>
          </cell>
        </row>
        <row r="107">
          <cell r="A107">
            <v>1.01</v>
          </cell>
          <cell r="B107">
            <v>6.4825999999999995E-2</v>
          </cell>
          <cell r="C107">
            <v>-2.7524E-2</v>
          </cell>
          <cell r="D107">
            <v>0</v>
          </cell>
          <cell r="E107">
            <v>0</v>
          </cell>
        </row>
        <row r="108">
          <cell r="A108">
            <v>1.02</v>
          </cell>
          <cell r="B108">
            <v>6.5251999999999991E-2</v>
          </cell>
          <cell r="C108">
            <v>-2.7448E-2</v>
          </cell>
          <cell r="D108">
            <v>0</v>
          </cell>
          <cell r="E108">
            <v>0</v>
          </cell>
        </row>
        <row r="109">
          <cell r="A109">
            <v>1.03</v>
          </cell>
          <cell r="B109">
            <v>6.5677999999999986E-2</v>
          </cell>
          <cell r="C109">
            <v>-2.7372E-2</v>
          </cell>
          <cell r="D109">
            <v>0</v>
          </cell>
          <cell r="E109">
            <v>0</v>
          </cell>
        </row>
        <row r="110">
          <cell r="A110">
            <v>1.04</v>
          </cell>
          <cell r="B110">
            <v>6.6103999999999996E-2</v>
          </cell>
          <cell r="C110">
            <v>-2.7296000000000001E-2</v>
          </cell>
          <cell r="D110">
            <v>0</v>
          </cell>
          <cell r="E110">
            <v>0</v>
          </cell>
        </row>
        <row r="111">
          <cell r="A111">
            <v>1.05</v>
          </cell>
          <cell r="B111">
            <v>6.6529999999999992E-2</v>
          </cell>
          <cell r="C111">
            <v>-2.7219999999999998E-2</v>
          </cell>
          <cell r="D111">
            <v>0</v>
          </cell>
          <cell r="E111">
            <v>0</v>
          </cell>
        </row>
        <row r="112">
          <cell r="A112">
            <v>1.06</v>
          </cell>
          <cell r="B112">
            <v>6.6955999999999988E-2</v>
          </cell>
          <cell r="C112">
            <v>-2.7143999999999998E-2</v>
          </cell>
          <cell r="D112">
            <v>0</v>
          </cell>
          <cell r="E112">
            <v>0</v>
          </cell>
        </row>
        <row r="113">
          <cell r="A113">
            <v>1.07</v>
          </cell>
          <cell r="B113">
            <v>6.7381999999999997E-2</v>
          </cell>
          <cell r="C113">
            <v>-2.7067999999999998E-2</v>
          </cell>
          <cell r="D113">
            <v>0</v>
          </cell>
          <cell r="E113">
            <v>0</v>
          </cell>
        </row>
        <row r="114">
          <cell r="A114">
            <v>1.08</v>
          </cell>
          <cell r="B114">
            <v>6.7807999999999993E-2</v>
          </cell>
          <cell r="C114">
            <v>-2.6991999999999999E-2</v>
          </cell>
          <cell r="D114">
            <v>0</v>
          </cell>
          <cell r="E114">
            <v>0</v>
          </cell>
        </row>
        <row r="115">
          <cell r="A115">
            <v>1.0900000000000001</v>
          </cell>
          <cell r="B115">
            <v>6.8233999999999989E-2</v>
          </cell>
          <cell r="C115">
            <v>-2.6915999999999999E-2</v>
          </cell>
          <cell r="D115">
            <v>0</v>
          </cell>
          <cell r="E115">
            <v>0</v>
          </cell>
        </row>
        <row r="116">
          <cell r="A116">
            <v>1.1000000000000001</v>
          </cell>
          <cell r="B116">
            <v>6.8659999999999999E-2</v>
          </cell>
          <cell r="C116">
            <v>-2.6839999999999999E-2</v>
          </cell>
          <cell r="D116">
            <v>0</v>
          </cell>
          <cell r="E116">
            <v>0</v>
          </cell>
        </row>
        <row r="117">
          <cell r="A117">
            <v>1.1100000000000001</v>
          </cell>
          <cell r="B117">
            <v>6.9085999999999995E-2</v>
          </cell>
          <cell r="C117">
            <v>-2.6764E-2</v>
          </cell>
          <cell r="D117">
            <v>0</v>
          </cell>
          <cell r="E117">
            <v>0</v>
          </cell>
        </row>
        <row r="118">
          <cell r="A118">
            <v>1.1200000000000001</v>
          </cell>
          <cell r="B118">
            <v>6.951199999999999E-2</v>
          </cell>
          <cell r="C118">
            <v>-2.6688E-2</v>
          </cell>
          <cell r="D118">
            <v>0</v>
          </cell>
          <cell r="E118">
            <v>0</v>
          </cell>
        </row>
        <row r="119">
          <cell r="A119">
            <v>1.1299999999999999</v>
          </cell>
          <cell r="B119">
            <v>6.9938E-2</v>
          </cell>
          <cell r="C119">
            <v>-2.6612E-2</v>
          </cell>
          <cell r="D119">
            <v>0</v>
          </cell>
          <cell r="E119">
            <v>0</v>
          </cell>
        </row>
        <row r="120">
          <cell r="A120">
            <v>1.1399999999999999</v>
          </cell>
          <cell r="B120">
            <v>7.0363999999999996E-2</v>
          </cell>
          <cell r="C120">
            <v>-2.6536000000000001E-2</v>
          </cell>
          <cell r="D120">
            <v>0</v>
          </cell>
          <cell r="E120">
            <v>0</v>
          </cell>
        </row>
        <row r="121">
          <cell r="A121">
            <v>1.1499999999999999</v>
          </cell>
          <cell r="B121">
            <v>7.0789999999999992E-2</v>
          </cell>
          <cell r="C121">
            <v>-2.6460000000000001E-2</v>
          </cell>
          <cell r="D121">
            <v>0</v>
          </cell>
          <cell r="E121">
            <v>0</v>
          </cell>
        </row>
        <row r="122">
          <cell r="A122">
            <v>1.1599999999999999</v>
          </cell>
          <cell r="B122">
            <v>7.1216000000000002E-2</v>
          </cell>
          <cell r="C122">
            <v>-2.6383999999999998E-2</v>
          </cell>
          <cell r="D122">
            <v>0</v>
          </cell>
          <cell r="E122">
            <v>0</v>
          </cell>
        </row>
        <row r="123">
          <cell r="A123">
            <v>1.17</v>
          </cell>
          <cell r="B123">
            <v>7.1641999999999997E-2</v>
          </cell>
          <cell r="C123">
            <v>-2.6307999999999998E-2</v>
          </cell>
          <cell r="D123">
            <v>0</v>
          </cell>
          <cell r="E123">
            <v>0</v>
          </cell>
        </row>
        <row r="124">
          <cell r="A124">
            <v>1.18</v>
          </cell>
          <cell r="B124">
            <v>7.2067999999999993E-2</v>
          </cell>
          <cell r="C124">
            <v>-2.6231999999999998E-2</v>
          </cell>
          <cell r="D124">
            <v>0</v>
          </cell>
          <cell r="E124">
            <v>0</v>
          </cell>
        </row>
        <row r="125">
          <cell r="A125">
            <v>1.19</v>
          </cell>
          <cell r="B125">
            <v>7.2494000000000003E-2</v>
          </cell>
          <cell r="C125">
            <v>-2.6155999999999999E-2</v>
          </cell>
          <cell r="D125">
            <v>0</v>
          </cell>
          <cell r="E125">
            <v>0</v>
          </cell>
        </row>
        <row r="126">
          <cell r="A126">
            <v>1.2</v>
          </cell>
          <cell r="B126">
            <v>7.2919999999999999E-2</v>
          </cell>
          <cell r="C126">
            <v>-2.6079999999999999E-2</v>
          </cell>
          <cell r="D126">
            <v>0</v>
          </cell>
          <cell r="E126">
            <v>0</v>
          </cell>
        </row>
        <row r="127">
          <cell r="A127">
            <v>1.21</v>
          </cell>
          <cell r="B127">
            <v>7.3345999999999995E-2</v>
          </cell>
          <cell r="C127">
            <v>-2.6003999999999999E-2</v>
          </cell>
          <cell r="D127">
            <v>0</v>
          </cell>
          <cell r="E127">
            <v>0</v>
          </cell>
        </row>
        <row r="128">
          <cell r="A128">
            <v>1.22</v>
          </cell>
          <cell r="B128">
            <v>7.3772000000000004E-2</v>
          </cell>
          <cell r="C128">
            <v>-2.5928E-2</v>
          </cell>
          <cell r="D128">
            <v>0</v>
          </cell>
          <cell r="E128">
            <v>0</v>
          </cell>
        </row>
        <row r="129">
          <cell r="A129">
            <v>1.23</v>
          </cell>
          <cell r="B129">
            <v>7.4198E-2</v>
          </cell>
          <cell r="C129">
            <v>-2.5852E-2</v>
          </cell>
          <cell r="D129">
            <v>0</v>
          </cell>
          <cell r="E129">
            <v>0</v>
          </cell>
        </row>
        <row r="130">
          <cell r="A130">
            <v>1.24</v>
          </cell>
          <cell r="B130">
            <v>7.4623999999999996E-2</v>
          </cell>
          <cell r="C130">
            <v>-2.5776E-2</v>
          </cell>
          <cell r="D130">
            <v>0</v>
          </cell>
          <cell r="E130">
            <v>0</v>
          </cell>
        </row>
        <row r="131">
          <cell r="A131">
            <v>1.25</v>
          </cell>
          <cell r="B131">
            <v>7.5049999999999992E-2</v>
          </cell>
          <cell r="C131">
            <v>-2.5700000000000001E-2</v>
          </cell>
          <cell r="D131">
            <v>0</v>
          </cell>
          <cell r="E131">
            <v>0</v>
          </cell>
        </row>
        <row r="132">
          <cell r="A132">
            <v>1.26</v>
          </cell>
          <cell r="B132">
            <v>7.5476000000000001E-2</v>
          </cell>
          <cell r="C132">
            <v>-2.5624000000000001E-2</v>
          </cell>
          <cell r="D132">
            <v>0</v>
          </cell>
          <cell r="E132">
            <v>0</v>
          </cell>
        </row>
        <row r="133">
          <cell r="A133">
            <v>1.27</v>
          </cell>
          <cell r="B133">
            <v>7.5901999999999997E-2</v>
          </cell>
          <cell r="C133">
            <v>-2.5548000000000001E-2</v>
          </cell>
          <cell r="D133">
            <v>0</v>
          </cell>
          <cell r="E133">
            <v>0</v>
          </cell>
        </row>
        <row r="134">
          <cell r="A134">
            <v>1.28</v>
          </cell>
          <cell r="B134">
            <v>7.6327999999999993E-2</v>
          </cell>
          <cell r="C134">
            <v>-2.5471999999999998E-2</v>
          </cell>
          <cell r="D134">
            <v>0</v>
          </cell>
          <cell r="E134">
            <v>0</v>
          </cell>
        </row>
        <row r="135">
          <cell r="A135">
            <v>1.29</v>
          </cell>
          <cell r="B135">
            <v>7.6754000000000003E-2</v>
          </cell>
          <cell r="C135">
            <v>-2.5395999999999998E-2</v>
          </cell>
          <cell r="D135">
            <v>0</v>
          </cell>
          <cell r="E135">
            <v>0</v>
          </cell>
        </row>
        <row r="136">
          <cell r="A136">
            <v>1.3</v>
          </cell>
          <cell r="B136">
            <v>7.7179999999999999E-2</v>
          </cell>
          <cell r="C136">
            <v>-2.5319999999999999E-2</v>
          </cell>
          <cell r="D136">
            <v>0</v>
          </cell>
          <cell r="E136">
            <v>0</v>
          </cell>
        </row>
        <row r="137">
          <cell r="A137">
            <v>1.31</v>
          </cell>
          <cell r="B137">
            <v>7.7605999999999994E-2</v>
          </cell>
          <cell r="C137">
            <v>-2.5243999999999999E-2</v>
          </cell>
          <cell r="D137">
            <v>0</v>
          </cell>
          <cell r="E137">
            <v>0</v>
          </cell>
        </row>
        <row r="138">
          <cell r="A138">
            <v>1.32</v>
          </cell>
          <cell r="B138">
            <v>7.8032000000000004E-2</v>
          </cell>
          <cell r="C138">
            <v>-2.5167999999999999E-2</v>
          </cell>
          <cell r="D138">
            <v>0</v>
          </cell>
          <cell r="E138">
            <v>0</v>
          </cell>
        </row>
        <row r="139">
          <cell r="A139">
            <v>1.33</v>
          </cell>
          <cell r="B139">
            <v>7.8458E-2</v>
          </cell>
          <cell r="C139">
            <v>-2.5092E-2</v>
          </cell>
          <cell r="D139">
            <v>0</v>
          </cell>
          <cell r="E139">
            <v>0</v>
          </cell>
        </row>
        <row r="140">
          <cell r="A140">
            <v>1.34</v>
          </cell>
          <cell r="B140">
            <v>7.8883999999999996E-2</v>
          </cell>
          <cell r="C140">
            <v>-2.5016E-2</v>
          </cell>
          <cell r="D140">
            <v>0</v>
          </cell>
          <cell r="E140">
            <v>0</v>
          </cell>
        </row>
        <row r="141">
          <cell r="A141">
            <v>1.35</v>
          </cell>
          <cell r="B141">
            <v>7.9310000000000005E-2</v>
          </cell>
          <cell r="C141">
            <v>-2.494E-2</v>
          </cell>
          <cell r="D141">
            <v>0</v>
          </cell>
          <cell r="E141">
            <v>0</v>
          </cell>
        </row>
        <row r="142">
          <cell r="A142">
            <v>1.36</v>
          </cell>
          <cell r="B142">
            <v>7.9736000000000001E-2</v>
          </cell>
          <cell r="C142">
            <v>-2.4864000000000001E-2</v>
          </cell>
          <cell r="D142">
            <v>0</v>
          </cell>
          <cell r="E142">
            <v>0</v>
          </cell>
        </row>
        <row r="143">
          <cell r="A143">
            <v>1.37</v>
          </cell>
          <cell r="B143">
            <v>8.0161999999999997E-2</v>
          </cell>
          <cell r="C143">
            <v>-2.4788000000000001E-2</v>
          </cell>
          <cell r="D143">
            <v>0</v>
          </cell>
          <cell r="E143">
            <v>0</v>
          </cell>
        </row>
        <row r="144">
          <cell r="A144">
            <v>1.38</v>
          </cell>
          <cell r="B144">
            <v>8.0588000000000007E-2</v>
          </cell>
          <cell r="C144">
            <v>-2.4711999999999998E-2</v>
          </cell>
          <cell r="D144">
            <v>0</v>
          </cell>
          <cell r="E144">
            <v>0</v>
          </cell>
        </row>
        <row r="145">
          <cell r="A145">
            <v>1.39</v>
          </cell>
          <cell r="B145">
            <v>8.1014000000000003E-2</v>
          </cell>
          <cell r="C145">
            <v>-2.4635999999999998E-2</v>
          </cell>
          <cell r="D145">
            <v>0</v>
          </cell>
          <cell r="E145">
            <v>0</v>
          </cell>
        </row>
        <row r="146">
          <cell r="A146">
            <v>1.4</v>
          </cell>
          <cell r="B146">
            <v>8.1439999999999999E-2</v>
          </cell>
          <cell r="C146">
            <v>-2.4559999999999998E-2</v>
          </cell>
          <cell r="D146">
            <v>0</v>
          </cell>
          <cell r="E146">
            <v>0</v>
          </cell>
        </row>
        <row r="147">
          <cell r="A147">
            <v>1.41</v>
          </cell>
          <cell r="B147">
            <v>8.1865999999999994E-2</v>
          </cell>
          <cell r="C147">
            <v>-2.4483999999999999E-2</v>
          </cell>
          <cell r="D147">
            <v>0</v>
          </cell>
          <cell r="E147">
            <v>0</v>
          </cell>
        </row>
        <row r="148">
          <cell r="A148">
            <v>1.42</v>
          </cell>
          <cell r="B148">
            <v>8.2292000000000004E-2</v>
          </cell>
          <cell r="C148">
            <v>-2.4407999999999999E-2</v>
          </cell>
          <cell r="D148">
            <v>0</v>
          </cell>
          <cell r="E148">
            <v>0</v>
          </cell>
        </row>
        <row r="149">
          <cell r="A149">
            <v>1.43</v>
          </cell>
          <cell r="B149">
            <v>8.2718E-2</v>
          </cell>
          <cell r="C149">
            <v>-2.4331999999999999E-2</v>
          </cell>
          <cell r="D149">
            <v>0</v>
          </cell>
          <cell r="E149">
            <v>0</v>
          </cell>
        </row>
        <row r="150">
          <cell r="A150">
            <v>1.44</v>
          </cell>
          <cell r="B150">
            <v>8.3143999999999996E-2</v>
          </cell>
          <cell r="C150">
            <v>-2.4256E-2</v>
          </cell>
          <cell r="D150">
            <v>0</v>
          </cell>
          <cell r="E150">
            <v>0</v>
          </cell>
        </row>
        <row r="151">
          <cell r="A151">
            <v>1.45</v>
          </cell>
          <cell r="B151">
            <v>8.3570000000000005E-2</v>
          </cell>
          <cell r="C151">
            <v>-2.418E-2</v>
          </cell>
          <cell r="D151">
            <v>0</v>
          </cell>
          <cell r="E151">
            <v>0</v>
          </cell>
        </row>
        <row r="152">
          <cell r="A152">
            <v>1.46</v>
          </cell>
          <cell r="B152">
            <v>8.3996000000000001E-2</v>
          </cell>
          <cell r="C152">
            <v>-2.4104E-2</v>
          </cell>
          <cell r="D152">
            <v>0</v>
          </cell>
          <cell r="E152">
            <v>0</v>
          </cell>
        </row>
        <row r="153">
          <cell r="A153">
            <v>1.47</v>
          </cell>
          <cell r="B153">
            <v>8.4421999999999997E-2</v>
          </cell>
          <cell r="C153">
            <v>-2.4028000000000001E-2</v>
          </cell>
          <cell r="D153">
            <v>0</v>
          </cell>
          <cell r="E153">
            <v>0</v>
          </cell>
        </row>
        <row r="154">
          <cell r="A154">
            <v>1.48</v>
          </cell>
          <cell r="B154">
            <v>8.4848000000000007E-2</v>
          </cell>
          <cell r="C154">
            <v>-2.3952000000000001E-2</v>
          </cell>
          <cell r="D154">
            <v>0</v>
          </cell>
          <cell r="E154">
            <v>0</v>
          </cell>
        </row>
        <row r="155">
          <cell r="A155">
            <v>1.49</v>
          </cell>
          <cell r="B155">
            <v>8.5274000000000003E-2</v>
          </cell>
          <cell r="C155">
            <v>-2.3876000000000001E-2</v>
          </cell>
          <cell r="D155">
            <v>0</v>
          </cell>
          <cell r="E155">
            <v>0</v>
          </cell>
        </row>
        <row r="156">
          <cell r="A156">
            <v>1.5</v>
          </cell>
          <cell r="B156">
            <v>8.5699999999999998E-2</v>
          </cell>
          <cell r="C156">
            <v>-2.3799999999999998E-2</v>
          </cell>
          <cell r="D156">
            <v>0</v>
          </cell>
          <cell r="E156">
            <v>0</v>
          </cell>
        </row>
        <row r="162">
          <cell r="A162">
            <v>0.125</v>
          </cell>
          <cell r="B162">
            <v>1.1000000000000001E-3</v>
          </cell>
          <cell r="C162">
            <v>-5.0000000000000001E-4</v>
          </cell>
          <cell r="D162">
            <v>2.0000000000000001E-4</v>
          </cell>
          <cell r="E162">
            <v>-1E-4</v>
          </cell>
        </row>
        <row r="163">
          <cell r="A163">
            <v>0.13</v>
          </cell>
          <cell r="B163">
            <v>1.2400000000000004E-3</v>
          </cell>
          <cell r="C163">
            <v>-5.7600000000000001E-4</v>
          </cell>
          <cell r="D163">
            <v>2.2800000000000004E-4</v>
          </cell>
          <cell r="E163">
            <v>-1.0400000000000003E-4</v>
          </cell>
        </row>
        <row r="164">
          <cell r="A164">
            <v>0.14000000000000001</v>
          </cell>
          <cell r="B164">
            <v>1.5200000000000005E-3</v>
          </cell>
          <cell r="C164">
            <v>-7.2799999999999991E-4</v>
          </cell>
          <cell r="D164">
            <v>2.8400000000000002E-4</v>
          </cell>
          <cell r="E164">
            <v>-1.1200000000000004E-4</v>
          </cell>
        </row>
        <row r="165">
          <cell r="A165">
            <v>0.15</v>
          </cell>
          <cell r="B165">
            <v>1.8000000000000004E-3</v>
          </cell>
          <cell r="C165">
            <v>-8.7999999999999992E-4</v>
          </cell>
          <cell r="D165">
            <v>3.4000000000000002E-4</v>
          </cell>
          <cell r="E165">
            <v>-1.2000000000000004E-4</v>
          </cell>
        </row>
        <row r="166">
          <cell r="A166">
            <v>0.16</v>
          </cell>
          <cell r="B166">
            <v>2.0800000000000003E-3</v>
          </cell>
          <cell r="C166">
            <v>-1.0319999999999999E-3</v>
          </cell>
          <cell r="D166">
            <v>3.9600000000000003E-4</v>
          </cell>
          <cell r="E166">
            <v>-1.2800000000000002E-4</v>
          </cell>
        </row>
        <row r="167">
          <cell r="A167">
            <v>0.17</v>
          </cell>
          <cell r="B167">
            <v>2.3600000000000001E-3</v>
          </cell>
          <cell r="C167">
            <v>-1.1839999999999999E-3</v>
          </cell>
          <cell r="D167">
            <v>4.5200000000000004E-4</v>
          </cell>
          <cell r="E167">
            <v>-1.3600000000000003E-4</v>
          </cell>
        </row>
        <row r="168">
          <cell r="A168">
            <v>0.18</v>
          </cell>
          <cell r="B168">
            <v>2.64E-3</v>
          </cell>
          <cell r="C168">
            <v>-1.3359999999999999E-3</v>
          </cell>
          <cell r="D168">
            <v>5.0799999999999999E-4</v>
          </cell>
          <cell r="E168">
            <v>-1.4400000000000003E-4</v>
          </cell>
        </row>
        <row r="169">
          <cell r="A169">
            <v>0.19</v>
          </cell>
          <cell r="B169">
            <v>2.9199999999999999E-3</v>
          </cell>
          <cell r="C169">
            <v>-1.4879999999999997E-3</v>
          </cell>
          <cell r="D169">
            <v>5.6400000000000005E-4</v>
          </cell>
          <cell r="E169">
            <v>-1.5200000000000004E-4</v>
          </cell>
        </row>
        <row r="170">
          <cell r="A170">
            <v>0.2</v>
          </cell>
          <cell r="B170">
            <v>3.1999999999999997E-3</v>
          </cell>
          <cell r="C170">
            <v>-1.64E-3</v>
          </cell>
          <cell r="D170">
            <v>6.2E-4</v>
          </cell>
          <cell r="E170">
            <v>-1.6000000000000004E-4</v>
          </cell>
        </row>
        <row r="171">
          <cell r="A171">
            <v>0.21</v>
          </cell>
          <cell r="B171">
            <v>3.4799999999999996E-3</v>
          </cell>
          <cell r="C171">
            <v>-1.7919999999999998E-3</v>
          </cell>
          <cell r="D171">
            <v>6.7600000000000006E-4</v>
          </cell>
          <cell r="E171">
            <v>-1.6800000000000002E-4</v>
          </cell>
        </row>
        <row r="172">
          <cell r="A172">
            <v>0.22</v>
          </cell>
          <cell r="B172">
            <v>3.7599999999999995E-3</v>
          </cell>
          <cell r="C172">
            <v>-1.944E-3</v>
          </cell>
          <cell r="D172">
            <v>7.3200000000000001E-4</v>
          </cell>
          <cell r="E172">
            <v>-1.7600000000000002E-4</v>
          </cell>
        </row>
        <row r="173">
          <cell r="A173">
            <v>0.23</v>
          </cell>
          <cell r="B173">
            <v>4.0399999999999993E-3</v>
          </cell>
          <cell r="C173">
            <v>-2.0959999999999998E-3</v>
          </cell>
          <cell r="D173">
            <v>7.8800000000000007E-4</v>
          </cell>
          <cell r="E173">
            <v>-1.8400000000000003E-4</v>
          </cell>
        </row>
        <row r="174">
          <cell r="A174">
            <v>0.24</v>
          </cell>
          <cell r="B174">
            <v>4.3200000000000001E-3</v>
          </cell>
          <cell r="C174">
            <v>-2.2479999999999996E-3</v>
          </cell>
          <cell r="D174">
            <v>8.4400000000000002E-4</v>
          </cell>
          <cell r="E174">
            <v>-1.92E-4</v>
          </cell>
        </row>
        <row r="175">
          <cell r="A175">
            <v>0.25</v>
          </cell>
          <cell r="B175">
            <v>4.6000000000000025E-3</v>
          </cell>
          <cell r="C175">
            <v>-2.3999999999999994E-3</v>
          </cell>
          <cell r="D175">
            <v>8.9999999999999954E-4</v>
          </cell>
          <cell r="E175">
            <v>-1.9999999999999998E-4</v>
          </cell>
        </row>
        <row r="176">
          <cell r="A176">
            <v>0.26</v>
          </cell>
          <cell r="B176">
            <v>5.1680000000000016E-3</v>
          </cell>
          <cell r="C176">
            <v>-2.7039999999999994E-3</v>
          </cell>
          <cell r="D176">
            <v>1.0119999999999997E-3</v>
          </cell>
          <cell r="E176">
            <v>-2.4000000000000001E-4</v>
          </cell>
        </row>
        <row r="177">
          <cell r="A177">
            <v>0.27</v>
          </cell>
          <cell r="B177">
            <v>5.7360000000000015E-3</v>
          </cell>
          <cell r="C177">
            <v>-3.0079999999999994E-3</v>
          </cell>
          <cell r="D177">
            <v>1.1239999999999996E-3</v>
          </cell>
          <cell r="E177">
            <v>-2.8000000000000003E-4</v>
          </cell>
        </row>
        <row r="178">
          <cell r="A178">
            <v>0.28000000000000003</v>
          </cell>
          <cell r="B178">
            <v>6.3040000000000006E-3</v>
          </cell>
          <cell r="C178">
            <v>-3.3119999999999998E-3</v>
          </cell>
          <cell r="D178">
            <v>1.2359999999999997E-3</v>
          </cell>
          <cell r="E178">
            <v>-3.2000000000000003E-4</v>
          </cell>
        </row>
        <row r="179">
          <cell r="A179">
            <v>0.28999999999999998</v>
          </cell>
          <cell r="B179">
            <v>6.8720000000000005E-3</v>
          </cell>
          <cell r="C179">
            <v>-3.6159999999999994E-3</v>
          </cell>
          <cell r="D179">
            <v>1.3479999999999998E-3</v>
          </cell>
          <cell r="E179">
            <v>-3.6000000000000002E-4</v>
          </cell>
        </row>
        <row r="180">
          <cell r="A180">
            <v>0.3</v>
          </cell>
          <cell r="B180">
            <v>7.4400000000000004E-3</v>
          </cell>
          <cell r="C180">
            <v>-3.9199999999999999E-3</v>
          </cell>
          <cell r="D180">
            <v>1.4599999999999999E-3</v>
          </cell>
          <cell r="E180">
            <v>-4.0000000000000007E-4</v>
          </cell>
        </row>
        <row r="181">
          <cell r="A181">
            <v>0.31</v>
          </cell>
          <cell r="B181">
            <v>8.0079999999999995E-3</v>
          </cell>
          <cell r="C181">
            <v>-4.2240000000000003E-3</v>
          </cell>
          <cell r="D181">
            <v>1.5719999999999998E-3</v>
          </cell>
          <cell r="E181">
            <v>-4.4000000000000007E-4</v>
          </cell>
        </row>
        <row r="182">
          <cell r="A182">
            <v>0.32</v>
          </cell>
          <cell r="B182">
            <v>8.5760000000000003E-3</v>
          </cell>
          <cell r="C182">
            <v>-4.5279999999999999E-3</v>
          </cell>
          <cell r="D182">
            <v>1.6839999999999997E-3</v>
          </cell>
          <cell r="E182">
            <v>-4.8000000000000007E-4</v>
          </cell>
        </row>
        <row r="183">
          <cell r="A183">
            <v>0.33</v>
          </cell>
          <cell r="B183">
            <v>9.1439999999999994E-3</v>
          </cell>
          <cell r="C183">
            <v>-4.8319999999999995E-3</v>
          </cell>
          <cell r="D183">
            <v>1.7959999999999999E-3</v>
          </cell>
          <cell r="E183">
            <v>-5.2000000000000006E-4</v>
          </cell>
        </row>
        <row r="184">
          <cell r="A184">
            <v>0.34</v>
          </cell>
          <cell r="B184">
            <v>9.7119999999999984E-3</v>
          </cell>
          <cell r="C184">
            <v>-5.1359999999999999E-3</v>
          </cell>
          <cell r="D184">
            <v>1.908E-3</v>
          </cell>
          <cell r="E184">
            <v>-5.6000000000000006E-4</v>
          </cell>
        </row>
        <row r="185">
          <cell r="A185">
            <v>0.35</v>
          </cell>
          <cell r="B185">
            <v>1.0279999999999997E-2</v>
          </cell>
          <cell r="C185">
            <v>-5.4400000000000004E-3</v>
          </cell>
          <cell r="D185">
            <v>2.0200000000000001E-3</v>
          </cell>
          <cell r="E185">
            <v>-6.0000000000000006E-4</v>
          </cell>
        </row>
        <row r="186">
          <cell r="A186">
            <v>0.36</v>
          </cell>
          <cell r="B186">
            <v>1.0847999999999998E-2</v>
          </cell>
          <cell r="C186">
            <v>-5.7440000000000008E-3</v>
          </cell>
          <cell r="D186">
            <v>2.1320000000000002E-3</v>
          </cell>
          <cell r="E186">
            <v>-6.4000000000000016E-4</v>
          </cell>
        </row>
        <row r="187">
          <cell r="A187">
            <v>0.37</v>
          </cell>
          <cell r="B187">
            <v>1.1415999999999997E-2</v>
          </cell>
          <cell r="C187">
            <v>-6.0479999999999996E-3</v>
          </cell>
          <cell r="D187">
            <v>2.2439999999999999E-3</v>
          </cell>
          <cell r="E187">
            <v>-6.8000000000000016E-4</v>
          </cell>
        </row>
        <row r="188">
          <cell r="A188">
            <v>0.375</v>
          </cell>
          <cell r="B188">
            <v>1.17E-2</v>
          </cell>
          <cell r="C188">
            <v>-6.1999999999999998E-3</v>
          </cell>
          <cell r="D188">
            <v>2.3E-3</v>
          </cell>
          <cell r="E188">
            <v>-6.9999999999999999E-4</v>
          </cell>
        </row>
        <row r="189">
          <cell r="A189">
            <v>0.38</v>
          </cell>
          <cell r="B189">
            <v>1.2096000000000004E-2</v>
          </cell>
          <cell r="C189">
            <v>-6.4000000000000003E-3</v>
          </cell>
          <cell r="D189">
            <v>2.3800000000000006E-3</v>
          </cell>
          <cell r="E189">
            <v>-7.6000000000000048E-4</v>
          </cell>
        </row>
        <row r="190">
          <cell r="A190">
            <v>0.39</v>
          </cell>
          <cell r="B190">
            <v>1.2888000000000004E-2</v>
          </cell>
          <cell r="C190">
            <v>-6.7999999999999996E-3</v>
          </cell>
          <cell r="D190">
            <v>2.5400000000000006E-3</v>
          </cell>
          <cell r="E190">
            <v>-8.8000000000000036E-4</v>
          </cell>
        </row>
        <row r="191">
          <cell r="A191">
            <v>0.4</v>
          </cell>
          <cell r="B191">
            <v>1.3680000000000005E-2</v>
          </cell>
          <cell r="C191">
            <v>-7.1999999999999998E-3</v>
          </cell>
          <cell r="D191">
            <v>2.7000000000000006E-3</v>
          </cell>
          <cell r="E191">
            <v>-1.0000000000000005E-3</v>
          </cell>
        </row>
        <row r="192">
          <cell r="A192">
            <v>0.41</v>
          </cell>
          <cell r="B192">
            <v>1.4472000000000004E-2</v>
          </cell>
          <cell r="C192">
            <v>-7.6E-3</v>
          </cell>
          <cell r="D192">
            <v>2.8600000000000006E-3</v>
          </cell>
          <cell r="E192">
            <v>-1.1200000000000003E-3</v>
          </cell>
        </row>
        <row r="193">
          <cell r="A193">
            <v>0.42</v>
          </cell>
          <cell r="B193">
            <v>1.5264000000000003E-2</v>
          </cell>
          <cell r="C193">
            <v>-8.0000000000000002E-3</v>
          </cell>
          <cell r="D193">
            <v>3.0200000000000005E-3</v>
          </cell>
          <cell r="E193">
            <v>-1.2400000000000002E-3</v>
          </cell>
        </row>
        <row r="194">
          <cell r="A194">
            <v>0.43</v>
          </cell>
          <cell r="B194">
            <v>1.6056000000000001E-2</v>
          </cell>
          <cell r="C194">
            <v>-8.3999999999999995E-3</v>
          </cell>
          <cell r="D194">
            <v>3.1800000000000005E-3</v>
          </cell>
          <cell r="E194">
            <v>-1.3600000000000001E-3</v>
          </cell>
        </row>
        <row r="195">
          <cell r="A195">
            <v>0.44</v>
          </cell>
          <cell r="B195">
            <v>1.6848000000000002E-2</v>
          </cell>
          <cell r="C195">
            <v>-8.7999999999999988E-3</v>
          </cell>
          <cell r="D195">
            <v>3.3400000000000001E-3</v>
          </cell>
          <cell r="E195">
            <v>-1.4800000000000002E-3</v>
          </cell>
        </row>
        <row r="196">
          <cell r="A196">
            <v>0.45</v>
          </cell>
          <cell r="B196">
            <v>1.7640000000000003E-2</v>
          </cell>
          <cell r="C196">
            <v>-9.1999999999999998E-3</v>
          </cell>
          <cell r="D196">
            <v>3.5000000000000005E-3</v>
          </cell>
          <cell r="E196">
            <v>-1.6000000000000003E-3</v>
          </cell>
        </row>
        <row r="197">
          <cell r="A197">
            <v>0.46</v>
          </cell>
          <cell r="B197">
            <v>1.8432E-2</v>
          </cell>
          <cell r="C197">
            <v>-9.5999999999999992E-3</v>
          </cell>
          <cell r="D197">
            <v>3.6600000000000001E-3</v>
          </cell>
          <cell r="E197">
            <v>-1.7200000000000002E-3</v>
          </cell>
        </row>
        <row r="198">
          <cell r="A198">
            <v>0.47</v>
          </cell>
          <cell r="B198">
            <v>1.9224000000000002E-2</v>
          </cell>
          <cell r="C198">
            <v>-0.01</v>
          </cell>
          <cell r="D198">
            <v>3.8200000000000005E-3</v>
          </cell>
          <cell r="E198">
            <v>-1.8400000000000001E-3</v>
          </cell>
        </row>
        <row r="199">
          <cell r="A199">
            <v>0.48</v>
          </cell>
          <cell r="B199">
            <v>2.0015999999999999E-2</v>
          </cell>
          <cell r="C199">
            <v>-1.04E-2</v>
          </cell>
          <cell r="D199">
            <v>3.98E-3</v>
          </cell>
          <cell r="E199">
            <v>-1.9599999999999999E-3</v>
          </cell>
        </row>
        <row r="200">
          <cell r="A200">
            <v>0.49</v>
          </cell>
          <cell r="B200">
            <v>2.0808E-2</v>
          </cell>
          <cell r="C200">
            <v>-1.0799999999999999E-2</v>
          </cell>
          <cell r="D200">
            <v>4.1399999999999996E-3</v>
          </cell>
          <cell r="E200">
            <v>-2.0799999999999998E-3</v>
          </cell>
        </row>
        <row r="201">
          <cell r="A201">
            <v>0.5</v>
          </cell>
          <cell r="B201">
            <v>2.1599999999999998E-2</v>
          </cell>
          <cell r="C201">
            <v>-1.1200000000000002E-2</v>
          </cell>
          <cell r="D201">
            <v>4.3000000000000009E-3</v>
          </cell>
          <cell r="E201">
            <v>-2.2000000000000001E-3</v>
          </cell>
        </row>
        <row r="202">
          <cell r="A202">
            <v>0.51</v>
          </cell>
          <cell r="B202">
            <v>2.2467999999999998E-2</v>
          </cell>
          <cell r="C202">
            <v>-1.1572000000000001E-2</v>
          </cell>
          <cell r="D202">
            <v>4.4760000000000008E-3</v>
          </cell>
          <cell r="E202">
            <v>-2.3800000000000002E-3</v>
          </cell>
        </row>
        <row r="203">
          <cell r="A203">
            <v>0.52</v>
          </cell>
          <cell r="B203">
            <v>2.3335999999999996E-2</v>
          </cell>
          <cell r="C203">
            <v>-1.1944000000000001E-2</v>
          </cell>
          <cell r="D203">
            <v>4.6520000000000008E-3</v>
          </cell>
          <cell r="E203">
            <v>-2.5599999999999998E-3</v>
          </cell>
        </row>
        <row r="204">
          <cell r="A204">
            <v>0.53</v>
          </cell>
          <cell r="B204">
            <v>2.4203999999999996E-2</v>
          </cell>
          <cell r="C204">
            <v>-1.2316000000000001E-2</v>
          </cell>
          <cell r="D204">
            <v>4.8280000000000007E-3</v>
          </cell>
          <cell r="E204">
            <v>-2.7400000000000002E-3</v>
          </cell>
        </row>
        <row r="205">
          <cell r="A205">
            <v>0.54</v>
          </cell>
          <cell r="B205">
            <v>2.5071999999999997E-2</v>
          </cell>
          <cell r="C205">
            <v>-1.2688000000000001E-2</v>
          </cell>
          <cell r="D205">
            <v>5.0040000000000006E-3</v>
          </cell>
          <cell r="E205">
            <v>-2.9199999999999999E-3</v>
          </cell>
        </row>
        <row r="206">
          <cell r="A206">
            <v>0.55000000000000004</v>
          </cell>
          <cell r="B206">
            <v>2.5939999999999998E-2</v>
          </cell>
          <cell r="C206">
            <v>-1.3060000000000002E-2</v>
          </cell>
          <cell r="D206">
            <v>5.1800000000000006E-3</v>
          </cell>
          <cell r="E206">
            <v>-3.0999999999999999E-3</v>
          </cell>
        </row>
        <row r="207">
          <cell r="A207">
            <v>0.56000000000000005</v>
          </cell>
          <cell r="B207">
            <v>2.6807999999999998E-2</v>
          </cell>
          <cell r="C207">
            <v>-1.3432000000000001E-2</v>
          </cell>
          <cell r="D207">
            <v>5.3560000000000005E-3</v>
          </cell>
          <cell r="E207">
            <v>-3.2799999999999999E-3</v>
          </cell>
        </row>
        <row r="208">
          <cell r="A208">
            <v>0.56999999999999995</v>
          </cell>
          <cell r="B208">
            <v>2.7675999999999999E-2</v>
          </cell>
          <cell r="C208">
            <v>-1.3804E-2</v>
          </cell>
          <cell r="D208">
            <v>5.5320000000000005E-3</v>
          </cell>
          <cell r="E208">
            <v>-3.46E-3</v>
          </cell>
        </row>
        <row r="209">
          <cell r="A209">
            <v>0.57999999999999996</v>
          </cell>
          <cell r="B209">
            <v>2.8543999999999996E-2</v>
          </cell>
          <cell r="C209">
            <v>-1.4176000000000001E-2</v>
          </cell>
          <cell r="D209">
            <v>5.7080000000000004E-3</v>
          </cell>
          <cell r="E209">
            <v>-3.64E-3</v>
          </cell>
        </row>
        <row r="210">
          <cell r="A210">
            <v>0.59</v>
          </cell>
          <cell r="B210">
            <v>2.9411999999999997E-2</v>
          </cell>
          <cell r="C210">
            <v>-1.4548000000000002E-2</v>
          </cell>
          <cell r="D210">
            <v>5.8840000000000003E-3</v>
          </cell>
          <cell r="E210">
            <v>-3.82E-3</v>
          </cell>
        </row>
        <row r="211">
          <cell r="A211">
            <v>0.6</v>
          </cell>
          <cell r="B211">
            <v>3.0279999999999998E-2</v>
          </cell>
          <cell r="C211">
            <v>-1.4920000000000001E-2</v>
          </cell>
          <cell r="D211">
            <v>6.0600000000000003E-3</v>
          </cell>
          <cell r="E211">
            <v>-4.0000000000000001E-3</v>
          </cell>
        </row>
        <row r="212">
          <cell r="A212">
            <v>0.61</v>
          </cell>
          <cell r="B212">
            <v>3.1147999999999999E-2</v>
          </cell>
          <cell r="C212">
            <v>-1.5292000000000002E-2</v>
          </cell>
          <cell r="D212">
            <v>6.2360000000000002E-3</v>
          </cell>
          <cell r="E212">
            <v>-4.1799999999999997E-3</v>
          </cell>
        </row>
        <row r="213">
          <cell r="A213">
            <v>0.62</v>
          </cell>
          <cell r="B213">
            <v>3.2015999999999996E-2</v>
          </cell>
          <cell r="C213">
            <v>-1.5664000000000001E-2</v>
          </cell>
          <cell r="D213">
            <v>6.4120000000000002E-3</v>
          </cell>
          <cell r="E213">
            <v>-4.3599999999999993E-3</v>
          </cell>
        </row>
        <row r="214">
          <cell r="A214">
            <v>0.63</v>
          </cell>
          <cell r="B214">
            <v>3.2883999999999997E-2</v>
          </cell>
          <cell r="C214">
            <v>-1.6036000000000002E-2</v>
          </cell>
          <cell r="D214">
            <v>6.5880000000000001E-3</v>
          </cell>
          <cell r="E214">
            <v>-4.5399999999999998E-3</v>
          </cell>
        </row>
        <row r="215">
          <cell r="A215">
            <v>0.64</v>
          </cell>
          <cell r="B215">
            <v>3.3751999999999997E-2</v>
          </cell>
          <cell r="C215">
            <v>-1.6408000000000002E-2</v>
          </cell>
          <cell r="D215">
            <v>6.764E-3</v>
          </cell>
          <cell r="E215">
            <v>-4.7200000000000002E-3</v>
          </cell>
        </row>
        <row r="216">
          <cell r="A216">
            <v>0.65</v>
          </cell>
          <cell r="B216">
            <v>3.4619999999999998E-2</v>
          </cell>
          <cell r="C216">
            <v>-1.6780000000000003E-2</v>
          </cell>
          <cell r="D216">
            <v>6.94E-3</v>
          </cell>
          <cell r="E216">
            <v>-4.8999999999999998E-3</v>
          </cell>
        </row>
        <row r="217">
          <cell r="A217">
            <v>0.66</v>
          </cell>
          <cell r="B217">
            <v>3.5487999999999999E-2</v>
          </cell>
          <cell r="C217">
            <v>-1.7152000000000001E-2</v>
          </cell>
          <cell r="D217">
            <v>7.1159999999999999E-3</v>
          </cell>
          <cell r="E217">
            <v>-5.0799999999999994E-3</v>
          </cell>
        </row>
        <row r="218">
          <cell r="A218">
            <v>0.67</v>
          </cell>
          <cell r="B218">
            <v>3.6355999999999999E-2</v>
          </cell>
          <cell r="C218">
            <v>-1.7524000000000001E-2</v>
          </cell>
          <cell r="D218">
            <v>7.2919999999999999E-3</v>
          </cell>
          <cell r="E218">
            <v>-5.2599999999999999E-3</v>
          </cell>
        </row>
        <row r="219">
          <cell r="A219">
            <v>0.68</v>
          </cell>
          <cell r="B219">
            <v>3.7223999999999993E-2</v>
          </cell>
          <cell r="C219">
            <v>-1.7896000000000002E-2</v>
          </cell>
          <cell r="D219">
            <v>7.4679999999999998E-3</v>
          </cell>
          <cell r="E219">
            <v>-5.4400000000000004E-3</v>
          </cell>
        </row>
        <row r="220">
          <cell r="A220">
            <v>0.69</v>
          </cell>
          <cell r="B220">
            <v>3.8092000000000001E-2</v>
          </cell>
          <cell r="C220">
            <v>-1.8268E-2</v>
          </cell>
          <cell r="D220">
            <v>7.6439999999999998E-3</v>
          </cell>
          <cell r="E220">
            <v>-5.62E-3</v>
          </cell>
        </row>
        <row r="221">
          <cell r="A221">
            <v>0.7</v>
          </cell>
          <cell r="B221">
            <v>3.8959999999999995E-2</v>
          </cell>
          <cell r="C221">
            <v>-1.8640000000000004E-2</v>
          </cell>
          <cell r="D221">
            <v>7.8200000000000006E-3</v>
          </cell>
          <cell r="E221">
            <v>-5.7999999999999996E-3</v>
          </cell>
        </row>
        <row r="222">
          <cell r="A222">
            <v>0.71</v>
          </cell>
          <cell r="B222">
            <v>3.9828000000000002E-2</v>
          </cell>
          <cell r="C222">
            <v>-1.9012000000000001E-2</v>
          </cell>
          <cell r="D222">
            <v>7.9959999999999996E-3</v>
          </cell>
          <cell r="E222">
            <v>-5.9800000000000001E-3</v>
          </cell>
        </row>
        <row r="223">
          <cell r="A223">
            <v>0.72</v>
          </cell>
          <cell r="B223">
            <v>4.0695999999999996E-2</v>
          </cell>
          <cell r="C223">
            <v>-1.9384000000000002E-2</v>
          </cell>
          <cell r="D223">
            <v>8.1719999999999987E-3</v>
          </cell>
          <cell r="E223">
            <v>-6.1599999999999997E-3</v>
          </cell>
        </row>
        <row r="224">
          <cell r="A224">
            <v>0.73</v>
          </cell>
          <cell r="B224">
            <v>4.1564000000000004E-2</v>
          </cell>
          <cell r="C224">
            <v>-1.9756000000000003E-2</v>
          </cell>
          <cell r="D224">
            <v>8.3479999999999995E-3</v>
          </cell>
          <cell r="E224">
            <v>-6.3399999999999993E-3</v>
          </cell>
        </row>
        <row r="225">
          <cell r="A225">
            <v>0.74</v>
          </cell>
          <cell r="B225">
            <v>4.2431999999999997E-2</v>
          </cell>
          <cell r="C225">
            <v>-2.0128E-2</v>
          </cell>
          <cell r="D225">
            <v>8.5240000000000003E-3</v>
          </cell>
          <cell r="E225">
            <v>-6.5199999999999998E-3</v>
          </cell>
        </row>
        <row r="226">
          <cell r="A226">
            <v>0.75</v>
          </cell>
          <cell r="B226">
            <v>4.3300000000000005E-2</v>
          </cell>
          <cell r="C226">
            <v>-2.0500000000000008E-2</v>
          </cell>
          <cell r="D226">
            <v>8.7000000000000011E-3</v>
          </cell>
          <cell r="E226">
            <v>-6.7000000000000011E-3</v>
          </cell>
        </row>
        <row r="227">
          <cell r="A227">
            <v>0.76</v>
          </cell>
          <cell r="B227">
            <v>4.3972000000000004E-2</v>
          </cell>
          <cell r="C227">
            <v>-2.0660000000000008E-2</v>
          </cell>
          <cell r="D227">
            <v>8.8320000000000013E-3</v>
          </cell>
          <cell r="E227">
            <v>-6.8120000000000012E-3</v>
          </cell>
        </row>
        <row r="228">
          <cell r="A228">
            <v>0.77</v>
          </cell>
          <cell r="B228">
            <v>4.4644000000000003E-2</v>
          </cell>
          <cell r="C228">
            <v>-2.0820000000000005E-2</v>
          </cell>
          <cell r="D228">
            <v>8.9640000000000015E-3</v>
          </cell>
          <cell r="E228">
            <v>-6.9240000000000005E-3</v>
          </cell>
        </row>
        <row r="229">
          <cell r="A229">
            <v>0.78</v>
          </cell>
          <cell r="B229">
            <v>4.5316000000000002E-2</v>
          </cell>
          <cell r="C229">
            <v>-2.0980000000000006E-2</v>
          </cell>
          <cell r="D229">
            <v>9.0959999999999999E-3</v>
          </cell>
          <cell r="E229">
            <v>-7.0360000000000006E-3</v>
          </cell>
        </row>
        <row r="230">
          <cell r="A230">
            <v>0.79</v>
          </cell>
          <cell r="B230">
            <v>4.5988000000000001E-2</v>
          </cell>
          <cell r="C230">
            <v>-2.1140000000000006E-2</v>
          </cell>
          <cell r="D230">
            <v>9.2280000000000001E-3</v>
          </cell>
          <cell r="E230">
            <v>-7.1480000000000007E-3</v>
          </cell>
        </row>
        <row r="231">
          <cell r="A231">
            <v>0.8</v>
          </cell>
          <cell r="B231">
            <v>4.6660000000000007E-2</v>
          </cell>
          <cell r="C231">
            <v>-2.1300000000000006E-2</v>
          </cell>
          <cell r="D231">
            <v>9.3600000000000003E-3</v>
          </cell>
          <cell r="E231">
            <v>-7.2600000000000008E-3</v>
          </cell>
        </row>
        <row r="232">
          <cell r="A232">
            <v>0.81</v>
          </cell>
          <cell r="B232">
            <v>4.7332000000000006E-2</v>
          </cell>
          <cell r="C232">
            <v>-2.1460000000000007E-2</v>
          </cell>
          <cell r="D232">
            <v>9.4920000000000004E-3</v>
          </cell>
          <cell r="E232">
            <v>-7.3720000000000001E-3</v>
          </cell>
        </row>
        <row r="233">
          <cell r="A233">
            <v>0.82</v>
          </cell>
          <cell r="B233">
            <v>4.8004000000000005E-2</v>
          </cell>
          <cell r="C233">
            <v>-2.1620000000000004E-2</v>
          </cell>
          <cell r="D233">
            <v>9.6240000000000006E-3</v>
          </cell>
          <cell r="E233">
            <v>-7.4840000000000002E-3</v>
          </cell>
        </row>
        <row r="234">
          <cell r="A234">
            <v>0.83</v>
          </cell>
          <cell r="B234">
            <v>4.8676000000000004E-2</v>
          </cell>
          <cell r="C234">
            <v>-2.1780000000000004E-2</v>
          </cell>
          <cell r="D234">
            <v>9.7560000000000008E-3</v>
          </cell>
          <cell r="E234">
            <v>-7.5960000000000003E-3</v>
          </cell>
        </row>
        <row r="235">
          <cell r="A235">
            <v>0.84</v>
          </cell>
          <cell r="B235">
            <v>4.9348000000000003E-2</v>
          </cell>
          <cell r="C235">
            <v>-2.1940000000000005E-2</v>
          </cell>
          <cell r="D235">
            <v>9.888000000000001E-3</v>
          </cell>
          <cell r="E235">
            <v>-7.7080000000000004E-3</v>
          </cell>
        </row>
        <row r="236">
          <cell r="A236">
            <v>0.85</v>
          </cell>
          <cell r="B236">
            <v>5.0020000000000002E-2</v>
          </cell>
          <cell r="C236">
            <v>-2.2100000000000005E-2</v>
          </cell>
          <cell r="D236">
            <v>1.0020000000000001E-2</v>
          </cell>
          <cell r="E236">
            <v>-7.8200000000000006E-3</v>
          </cell>
        </row>
        <row r="237">
          <cell r="A237">
            <v>0.86</v>
          </cell>
          <cell r="B237">
            <v>5.0692000000000001E-2</v>
          </cell>
          <cell r="C237">
            <v>-2.2260000000000002E-2</v>
          </cell>
          <cell r="D237">
            <v>1.0152000000000001E-2</v>
          </cell>
          <cell r="E237">
            <v>-7.9319999999999998E-3</v>
          </cell>
        </row>
        <row r="238">
          <cell r="A238">
            <v>0.87</v>
          </cell>
          <cell r="B238">
            <v>5.1364E-2</v>
          </cell>
          <cell r="C238">
            <v>-2.2420000000000002E-2</v>
          </cell>
          <cell r="D238">
            <v>1.0284E-2</v>
          </cell>
          <cell r="E238">
            <v>-8.0440000000000008E-3</v>
          </cell>
        </row>
        <row r="239">
          <cell r="A239">
            <v>0.88</v>
          </cell>
          <cell r="B239">
            <v>5.2035999999999999E-2</v>
          </cell>
          <cell r="C239">
            <v>-2.2580000000000003E-2</v>
          </cell>
          <cell r="D239">
            <v>1.0416E-2</v>
          </cell>
          <cell r="E239">
            <v>-8.1560000000000001E-3</v>
          </cell>
        </row>
        <row r="240">
          <cell r="A240">
            <v>0.89</v>
          </cell>
          <cell r="B240">
            <v>5.2708000000000005E-2</v>
          </cell>
          <cell r="C240">
            <v>-2.2740000000000003E-2</v>
          </cell>
          <cell r="D240">
            <v>1.0548E-2</v>
          </cell>
          <cell r="E240">
            <v>-8.2679999999999993E-3</v>
          </cell>
        </row>
        <row r="241">
          <cell r="A241">
            <v>0.9</v>
          </cell>
          <cell r="B241">
            <v>5.3379999999999997E-2</v>
          </cell>
          <cell r="C241">
            <v>-2.2900000000000004E-2</v>
          </cell>
          <cell r="D241">
            <v>1.068E-2</v>
          </cell>
          <cell r="E241">
            <v>-8.3800000000000003E-3</v>
          </cell>
        </row>
        <row r="242">
          <cell r="A242">
            <v>0.91</v>
          </cell>
          <cell r="B242">
            <v>5.4052000000000003E-2</v>
          </cell>
          <cell r="C242">
            <v>-2.3060000000000001E-2</v>
          </cell>
          <cell r="D242">
            <v>1.0812E-2</v>
          </cell>
          <cell r="E242">
            <v>-8.4919999999999995E-3</v>
          </cell>
        </row>
        <row r="243">
          <cell r="A243">
            <v>0.92</v>
          </cell>
          <cell r="B243">
            <v>5.4724000000000002E-2</v>
          </cell>
          <cell r="C243">
            <v>-2.3220000000000001E-2</v>
          </cell>
          <cell r="D243">
            <v>1.0944000000000001E-2</v>
          </cell>
          <cell r="E243">
            <v>-8.6040000000000005E-3</v>
          </cell>
        </row>
        <row r="244">
          <cell r="A244">
            <v>0.93</v>
          </cell>
          <cell r="B244">
            <v>5.5396000000000001E-2</v>
          </cell>
          <cell r="C244">
            <v>-2.3380000000000001E-2</v>
          </cell>
          <cell r="D244">
            <v>1.1075999999999999E-2</v>
          </cell>
          <cell r="E244">
            <v>-8.7159999999999998E-3</v>
          </cell>
        </row>
        <row r="245">
          <cell r="A245">
            <v>0.94</v>
          </cell>
          <cell r="B245">
            <v>5.6068E-2</v>
          </cell>
          <cell r="C245">
            <v>-2.3540000000000002E-2</v>
          </cell>
          <cell r="D245">
            <v>1.1207999999999999E-2</v>
          </cell>
          <cell r="E245">
            <v>-8.827999999999999E-3</v>
          </cell>
        </row>
        <row r="246">
          <cell r="A246">
            <v>0.95</v>
          </cell>
          <cell r="B246">
            <v>5.6739999999999999E-2</v>
          </cell>
          <cell r="C246">
            <v>-2.3699999999999999E-2</v>
          </cell>
          <cell r="D246">
            <v>1.1339999999999999E-2</v>
          </cell>
          <cell r="E246">
            <v>-8.94E-3</v>
          </cell>
        </row>
        <row r="247">
          <cell r="A247">
            <v>0.96</v>
          </cell>
          <cell r="B247">
            <v>5.7411999999999998E-2</v>
          </cell>
          <cell r="C247">
            <v>-2.3859999999999999E-2</v>
          </cell>
          <cell r="D247">
            <v>1.1472E-2</v>
          </cell>
          <cell r="E247">
            <v>-9.0519999999999993E-3</v>
          </cell>
        </row>
        <row r="248">
          <cell r="A248">
            <v>0.97</v>
          </cell>
          <cell r="B248">
            <v>5.8083999999999997E-2</v>
          </cell>
          <cell r="C248">
            <v>-2.402E-2</v>
          </cell>
          <cell r="D248">
            <v>1.1604E-2</v>
          </cell>
          <cell r="E248">
            <v>-9.1639999999999985E-3</v>
          </cell>
        </row>
        <row r="249">
          <cell r="A249">
            <v>0.98</v>
          </cell>
          <cell r="B249">
            <v>5.8755999999999996E-2</v>
          </cell>
          <cell r="C249">
            <v>-2.418E-2</v>
          </cell>
          <cell r="D249">
            <v>1.1736E-2</v>
          </cell>
          <cell r="E249">
            <v>-9.2759999999999995E-3</v>
          </cell>
        </row>
        <row r="250">
          <cell r="A250">
            <v>0.99</v>
          </cell>
          <cell r="B250">
            <v>5.9427999999999995E-2</v>
          </cell>
          <cell r="C250">
            <v>-2.4340000000000001E-2</v>
          </cell>
          <cell r="D250">
            <v>1.1868E-2</v>
          </cell>
          <cell r="E250">
            <v>-9.3879999999999988E-3</v>
          </cell>
        </row>
        <row r="251">
          <cell r="A251">
            <v>1</v>
          </cell>
          <cell r="B251">
            <v>6.0099999999999994E-2</v>
          </cell>
          <cell r="C251">
            <v>-2.4500000000000001E-2</v>
          </cell>
          <cell r="D251">
            <v>1.1999999999999995E-2</v>
          </cell>
          <cell r="E251">
            <v>-9.5000000000000015E-3</v>
          </cell>
        </row>
        <row r="252">
          <cell r="A252">
            <v>1.01</v>
          </cell>
          <cell r="B252">
            <v>6.0357999999999995E-2</v>
          </cell>
          <cell r="C252">
            <v>-2.4406000000000001E-2</v>
          </cell>
          <cell r="D252">
            <v>1.2051999999999995E-2</v>
          </cell>
          <cell r="E252">
            <v>-9.4800000000000006E-3</v>
          </cell>
        </row>
        <row r="253">
          <cell r="A253">
            <v>1.02</v>
          </cell>
          <cell r="B253">
            <v>6.0615999999999989E-2</v>
          </cell>
          <cell r="C253">
            <v>-2.4312E-2</v>
          </cell>
          <cell r="D253">
            <v>1.2103999999999995E-2</v>
          </cell>
          <cell r="E253">
            <v>-9.4600000000000014E-3</v>
          </cell>
        </row>
        <row r="254">
          <cell r="A254">
            <v>1.03</v>
          </cell>
          <cell r="B254">
            <v>6.0873999999999991E-2</v>
          </cell>
          <cell r="C254">
            <v>-2.4218E-2</v>
          </cell>
          <cell r="D254">
            <v>1.2155999999999995E-2</v>
          </cell>
          <cell r="E254">
            <v>-9.4400000000000005E-3</v>
          </cell>
        </row>
        <row r="255">
          <cell r="A255">
            <v>1.04</v>
          </cell>
          <cell r="B255">
            <v>6.1131999999999992E-2</v>
          </cell>
          <cell r="C255">
            <v>-2.4124E-2</v>
          </cell>
          <cell r="D255">
            <v>1.2207999999999995E-2</v>
          </cell>
          <cell r="E255">
            <v>-9.4200000000000013E-3</v>
          </cell>
        </row>
        <row r="256">
          <cell r="A256">
            <v>1.05</v>
          </cell>
          <cell r="B256">
            <v>6.1389999999999993E-2</v>
          </cell>
          <cell r="C256">
            <v>-2.4030000000000003E-2</v>
          </cell>
          <cell r="D256">
            <v>1.2259999999999997E-2</v>
          </cell>
          <cell r="E256">
            <v>-9.4000000000000004E-3</v>
          </cell>
        </row>
        <row r="257">
          <cell r="A257">
            <v>1.06</v>
          </cell>
          <cell r="B257">
            <v>6.1647999999999994E-2</v>
          </cell>
          <cell r="C257">
            <v>-2.3936000000000002E-2</v>
          </cell>
          <cell r="D257">
            <v>1.2311999999999997E-2</v>
          </cell>
          <cell r="E257">
            <v>-9.3800000000000012E-3</v>
          </cell>
        </row>
        <row r="258">
          <cell r="A258">
            <v>1.07</v>
          </cell>
          <cell r="B258">
            <v>6.1905999999999989E-2</v>
          </cell>
          <cell r="C258">
            <v>-2.3842000000000002E-2</v>
          </cell>
          <cell r="D258">
            <v>1.2363999999999997E-2</v>
          </cell>
          <cell r="E258">
            <v>-9.3600000000000003E-3</v>
          </cell>
        </row>
        <row r="259">
          <cell r="A259">
            <v>1.08</v>
          </cell>
          <cell r="B259">
            <v>6.216399999999999E-2</v>
          </cell>
          <cell r="C259">
            <v>-2.3748000000000002E-2</v>
          </cell>
          <cell r="D259">
            <v>1.2415999999999996E-2</v>
          </cell>
          <cell r="E259">
            <v>-9.3400000000000011E-3</v>
          </cell>
        </row>
        <row r="260">
          <cell r="A260">
            <v>1.0900000000000001</v>
          </cell>
          <cell r="B260">
            <v>6.2421999999999991E-2</v>
          </cell>
          <cell r="C260">
            <v>-2.3654000000000001E-2</v>
          </cell>
          <cell r="D260">
            <v>1.2467999999999996E-2</v>
          </cell>
          <cell r="E260">
            <v>-9.3200000000000002E-3</v>
          </cell>
        </row>
        <row r="261">
          <cell r="A261">
            <v>1.1000000000000001</v>
          </cell>
          <cell r="B261">
            <v>6.2679999999999986E-2</v>
          </cell>
          <cell r="C261">
            <v>-2.3560000000000001E-2</v>
          </cell>
          <cell r="D261">
            <v>1.2519999999999996E-2</v>
          </cell>
          <cell r="E261">
            <v>-9.300000000000001E-3</v>
          </cell>
        </row>
        <row r="262">
          <cell r="A262">
            <v>1.1100000000000001</v>
          </cell>
          <cell r="B262">
            <v>6.2937999999999994E-2</v>
          </cell>
          <cell r="C262">
            <v>-2.3466000000000001E-2</v>
          </cell>
          <cell r="D262">
            <v>1.2571999999999996E-2</v>
          </cell>
          <cell r="E262">
            <v>-9.2800000000000001E-3</v>
          </cell>
        </row>
        <row r="263">
          <cell r="A263">
            <v>1.1200000000000001</v>
          </cell>
          <cell r="B263">
            <v>6.3195999999999988E-2</v>
          </cell>
          <cell r="C263">
            <v>-2.3372E-2</v>
          </cell>
          <cell r="D263">
            <v>1.2623999999999996E-2</v>
          </cell>
          <cell r="E263">
            <v>-9.2600000000000009E-3</v>
          </cell>
        </row>
        <row r="264">
          <cell r="A264">
            <v>1.1299999999999999</v>
          </cell>
          <cell r="B264">
            <v>6.3453999999999997E-2</v>
          </cell>
          <cell r="C264">
            <v>-2.3278E-2</v>
          </cell>
          <cell r="D264">
            <v>1.2675999999999996E-2</v>
          </cell>
          <cell r="E264">
            <v>-9.2399999999999999E-3</v>
          </cell>
        </row>
        <row r="265">
          <cell r="A265">
            <v>1.1399999999999999</v>
          </cell>
          <cell r="B265">
            <v>6.3711999999999991E-2</v>
          </cell>
          <cell r="C265">
            <v>-2.3184000000000003E-2</v>
          </cell>
          <cell r="D265">
            <v>1.2727999999999996E-2</v>
          </cell>
          <cell r="E265">
            <v>-9.2200000000000008E-3</v>
          </cell>
        </row>
        <row r="266">
          <cell r="A266">
            <v>1.1499999999999999</v>
          </cell>
          <cell r="B266">
            <v>6.3969999999999999E-2</v>
          </cell>
          <cell r="C266">
            <v>-2.3090000000000003E-2</v>
          </cell>
          <cell r="D266">
            <v>1.2779999999999996E-2</v>
          </cell>
          <cell r="E266">
            <v>-9.1999999999999998E-3</v>
          </cell>
        </row>
        <row r="267">
          <cell r="A267">
            <v>1.1599999999999999</v>
          </cell>
          <cell r="B267">
            <v>6.4227999999999993E-2</v>
          </cell>
          <cell r="C267">
            <v>-2.2996000000000003E-2</v>
          </cell>
          <cell r="D267">
            <v>1.2831999999999996E-2</v>
          </cell>
          <cell r="E267">
            <v>-9.1800000000000007E-3</v>
          </cell>
        </row>
        <row r="268">
          <cell r="A268">
            <v>1.17</v>
          </cell>
          <cell r="B268">
            <v>6.4485999999999988E-2</v>
          </cell>
          <cell r="C268">
            <v>-2.2902000000000002E-2</v>
          </cell>
          <cell r="D268">
            <v>1.2883999999999998E-2</v>
          </cell>
          <cell r="E268">
            <v>-9.1600000000000015E-3</v>
          </cell>
        </row>
        <row r="269">
          <cell r="A269">
            <v>1.18</v>
          </cell>
          <cell r="B269">
            <v>6.4743999999999996E-2</v>
          </cell>
          <cell r="C269">
            <v>-2.2808000000000002E-2</v>
          </cell>
          <cell r="D269">
            <v>1.2935999999999998E-2</v>
          </cell>
          <cell r="E269">
            <v>-9.1400000000000006E-3</v>
          </cell>
        </row>
        <row r="270">
          <cell r="A270">
            <v>1.19</v>
          </cell>
          <cell r="B270">
            <v>6.500199999999999E-2</v>
          </cell>
          <cell r="C270">
            <v>-2.2714000000000002E-2</v>
          </cell>
          <cell r="D270">
            <v>1.2987999999999998E-2</v>
          </cell>
          <cell r="E270">
            <v>-9.1200000000000014E-3</v>
          </cell>
        </row>
        <row r="271">
          <cell r="A271">
            <v>1.2</v>
          </cell>
          <cell r="B271">
            <v>6.5259999999999985E-2</v>
          </cell>
          <cell r="C271">
            <v>-2.2620000000000001E-2</v>
          </cell>
          <cell r="D271">
            <v>1.3039999999999998E-2</v>
          </cell>
          <cell r="E271">
            <v>-9.1000000000000004E-3</v>
          </cell>
        </row>
        <row r="272">
          <cell r="A272">
            <v>1.21</v>
          </cell>
          <cell r="B272">
            <v>6.5517999999999993E-2</v>
          </cell>
          <cell r="C272">
            <v>-2.2526000000000001E-2</v>
          </cell>
          <cell r="D272">
            <v>1.3091999999999998E-2</v>
          </cell>
          <cell r="E272">
            <v>-9.0800000000000013E-3</v>
          </cell>
        </row>
        <row r="273">
          <cell r="A273">
            <v>1.22</v>
          </cell>
          <cell r="B273">
            <v>6.5775999999999987E-2</v>
          </cell>
          <cell r="C273">
            <v>-2.2432000000000001E-2</v>
          </cell>
          <cell r="D273">
            <v>1.3143999999999998E-2</v>
          </cell>
          <cell r="E273">
            <v>-9.0600000000000003E-3</v>
          </cell>
        </row>
        <row r="274">
          <cell r="A274">
            <v>1.23</v>
          </cell>
          <cell r="B274">
            <v>6.6033999999999995E-2</v>
          </cell>
          <cell r="C274">
            <v>-2.2338000000000004E-2</v>
          </cell>
          <cell r="D274">
            <v>1.3195999999999998E-2</v>
          </cell>
          <cell r="E274">
            <v>-9.0400000000000012E-3</v>
          </cell>
        </row>
        <row r="275">
          <cell r="A275">
            <v>1.24</v>
          </cell>
          <cell r="B275">
            <v>6.629199999999999E-2</v>
          </cell>
          <cell r="C275">
            <v>-2.2244E-2</v>
          </cell>
          <cell r="D275">
            <v>1.3247999999999998E-2</v>
          </cell>
          <cell r="E275">
            <v>-9.0200000000000002E-3</v>
          </cell>
        </row>
        <row r="276">
          <cell r="A276">
            <v>1.25</v>
          </cell>
          <cell r="B276">
            <v>6.6549999999999998E-2</v>
          </cell>
          <cell r="C276">
            <v>-2.2150000000000003E-2</v>
          </cell>
          <cell r="D276">
            <v>1.3299999999999998E-2</v>
          </cell>
          <cell r="E276">
            <v>-9.0000000000000011E-3</v>
          </cell>
        </row>
        <row r="277">
          <cell r="A277">
            <v>1.26</v>
          </cell>
          <cell r="B277">
            <v>6.6807999999999992E-2</v>
          </cell>
          <cell r="C277">
            <v>-2.2056000000000003E-2</v>
          </cell>
          <cell r="D277">
            <v>1.3351999999999998E-2</v>
          </cell>
          <cell r="E277">
            <v>-8.9800000000000001E-3</v>
          </cell>
        </row>
        <row r="278">
          <cell r="A278">
            <v>1.27</v>
          </cell>
          <cell r="B278">
            <v>6.7065999999999987E-2</v>
          </cell>
          <cell r="C278">
            <v>-2.1962000000000002E-2</v>
          </cell>
          <cell r="D278">
            <v>1.3403999999999998E-2</v>
          </cell>
          <cell r="E278">
            <v>-8.9600000000000009E-3</v>
          </cell>
        </row>
        <row r="279">
          <cell r="A279">
            <v>1.28</v>
          </cell>
          <cell r="B279">
            <v>6.7323999999999995E-2</v>
          </cell>
          <cell r="C279">
            <v>-2.1868000000000002E-2</v>
          </cell>
          <cell r="D279">
            <v>1.3455999999999999E-2</v>
          </cell>
          <cell r="E279">
            <v>-8.94E-3</v>
          </cell>
        </row>
        <row r="280">
          <cell r="A280">
            <v>1.29</v>
          </cell>
          <cell r="B280">
            <v>6.7581999999999989E-2</v>
          </cell>
          <cell r="C280">
            <v>-2.1774000000000002E-2</v>
          </cell>
          <cell r="D280">
            <v>1.3507999999999999E-2</v>
          </cell>
          <cell r="E280">
            <v>-8.9200000000000008E-3</v>
          </cell>
        </row>
        <row r="281">
          <cell r="A281">
            <v>1.3</v>
          </cell>
          <cell r="B281">
            <v>6.7839999999999998E-2</v>
          </cell>
          <cell r="C281">
            <v>-2.1680000000000001E-2</v>
          </cell>
          <cell r="D281">
            <v>1.3559999999999999E-2</v>
          </cell>
          <cell r="E281">
            <v>-8.9000000000000017E-3</v>
          </cell>
        </row>
        <row r="282">
          <cell r="A282">
            <v>1.31</v>
          </cell>
          <cell r="B282">
            <v>6.8097999999999992E-2</v>
          </cell>
          <cell r="C282">
            <v>-2.1586000000000001E-2</v>
          </cell>
          <cell r="D282">
            <v>1.3611999999999999E-2</v>
          </cell>
          <cell r="E282">
            <v>-8.8800000000000007E-3</v>
          </cell>
        </row>
        <row r="283">
          <cell r="A283">
            <v>1.32</v>
          </cell>
          <cell r="B283">
            <v>6.8355999999999986E-2</v>
          </cell>
          <cell r="C283">
            <v>-2.1492000000000001E-2</v>
          </cell>
          <cell r="D283">
            <v>1.3663999999999999E-2</v>
          </cell>
          <cell r="E283">
            <v>-8.8599999999999998E-3</v>
          </cell>
        </row>
        <row r="284">
          <cell r="A284">
            <v>1.33</v>
          </cell>
          <cell r="B284">
            <v>6.8613999999999994E-2</v>
          </cell>
          <cell r="C284">
            <v>-2.1398E-2</v>
          </cell>
          <cell r="D284">
            <v>1.3715999999999999E-2</v>
          </cell>
          <cell r="E284">
            <v>-8.8400000000000006E-3</v>
          </cell>
        </row>
        <row r="285">
          <cell r="A285">
            <v>1.34</v>
          </cell>
          <cell r="B285">
            <v>6.8871999999999989E-2</v>
          </cell>
          <cell r="C285">
            <v>-2.1304000000000003E-2</v>
          </cell>
          <cell r="D285">
            <v>1.3767999999999999E-2</v>
          </cell>
          <cell r="E285">
            <v>-8.8200000000000014E-3</v>
          </cell>
        </row>
        <row r="286">
          <cell r="A286">
            <v>1.35</v>
          </cell>
          <cell r="B286">
            <v>6.9129999999999997E-2</v>
          </cell>
          <cell r="C286">
            <v>-2.1210000000000003E-2</v>
          </cell>
          <cell r="D286">
            <v>1.3819999999999999E-2</v>
          </cell>
          <cell r="E286">
            <v>-8.8000000000000005E-3</v>
          </cell>
        </row>
        <row r="287">
          <cell r="A287">
            <v>1.36</v>
          </cell>
          <cell r="B287">
            <v>6.9387999999999991E-2</v>
          </cell>
          <cell r="C287">
            <v>-2.1116000000000003E-2</v>
          </cell>
          <cell r="D287">
            <v>1.3871999999999999E-2</v>
          </cell>
          <cell r="E287">
            <v>-8.7800000000000013E-3</v>
          </cell>
        </row>
        <row r="288">
          <cell r="A288">
            <v>1.37</v>
          </cell>
          <cell r="B288">
            <v>6.9645999999999986E-2</v>
          </cell>
          <cell r="C288">
            <v>-2.1022000000000002E-2</v>
          </cell>
          <cell r="D288">
            <v>1.3923999999999999E-2</v>
          </cell>
          <cell r="E288">
            <v>-8.7600000000000004E-3</v>
          </cell>
        </row>
        <row r="289">
          <cell r="A289">
            <v>1.38</v>
          </cell>
          <cell r="B289">
            <v>6.9903999999999994E-2</v>
          </cell>
          <cell r="C289">
            <v>-2.0928000000000002E-2</v>
          </cell>
          <cell r="D289">
            <v>1.3975999999999999E-2</v>
          </cell>
          <cell r="E289">
            <v>-8.7400000000000012E-3</v>
          </cell>
        </row>
        <row r="290">
          <cell r="A290">
            <v>1.39</v>
          </cell>
          <cell r="B290">
            <v>7.0161999999999988E-2</v>
          </cell>
          <cell r="C290">
            <v>-2.0834000000000002E-2</v>
          </cell>
          <cell r="D290">
            <v>1.4027999999999999E-2</v>
          </cell>
          <cell r="E290">
            <v>-8.7200000000000003E-3</v>
          </cell>
        </row>
        <row r="291">
          <cell r="A291">
            <v>1.4</v>
          </cell>
          <cell r="B291">
            <v>7.0419999999999996E-2</v>
          </cell>
          <cell r="C291">
            <v>-2.0740000000000001E-2</v>
          </cell>
          <cell r="D291">
            <v>1.4079999999999999E-2</v>
          </cell>
          <cell r="E291">
            <v>-8.7000000000000011E-3</v>
          </cell>
        </row>
        <row r="292">
          <cell r="A292">
            <v>1.41</v>
          </cell>
          <cell r="B292">
            <v>7.0677999999999991E-2</v>
          </cell>
          <cell r="C292">
            <v>-2.0646000000000001E-2</v>
          </cell>
          <cell r="D292">
            <v>1.4131999999999999E-2</v>
          </cell>
          <cell r="E292">
            <v>-8.6800000000000002E-3</v>
          </cell>
        </row>
        <row r="293">
          <cell r="A293">
            <v>1.42</v>
          </cell>
          <cell r="B293">
            <v>7.0935999999999999E-2</v>
          </cell>
          <cell r="C293">
            <v>-2.0552000000000001E-2</v>
          </cell>
          <cell r="D293">
            <v>1.4184E-2</v>
          </cell>
          <cell r="E293">
            <v>-8.660000000000001E-3</v>
          </cell>
        </row>
        <row r="294">
          <cell r="A294">
            <v>1.43</v>
          </cell>
          <cell r="B294">
            <v>7.1193999999999993E-2</v>
          </cell>
          <cell r="C294">
            <v>-2.0458000000000004E-2</v>
          </cell>
          <cell r="D294">
            <v>1.4236E-2</v>
          </cell>
          <cell r="E294">
            <v>-8.6400000000000001E-3</v>
          </cell>
        </row>
        <row r="295">
          <cell r="A295">
            <v>1.44</v>
          </cell>
          <cell r="B295">
            <v>7.1451999999999988E-2</v>
          </cell>
          <cell r="C295">
            <v>-2.0364E-2</v>
          </cell>
          <cell r="D295">
            <v>1.4288E-2</v>
          </cell>
          <cell r="E295">
            <v>-8.6200000000000009E-3</v>
          </cell>
        </row>
        <row r="296">
          <cell r="A296">
            <v>1.45</v>
          </cell>
          <cell r="B296">
            <v>7.1709999999999996E-2</v>
          </cell>
          <cell r="C296">
            <v>-2.0270000000000003E-2</v>
          </cell>
          <cell r="D296">
            <v>1.434E-2</v>
          </cell>
          <cell r="E296">
            <v>-8.6E-3</v>
          </cell>
        </row>
        <row r="297">
          <cell r="A297">
            <v>1.46</v>
          </cell>
          <cell r="B297">
            <v>7.196799999999999E-2</v>
          </cell>
          <cell r="C297">
            <v>-2.0176000000000003E-2</v>
          </cell>
          <cell r="D297">
            <v>1.4392E-2</v>
          </cell>
          <cell r="E297">
            <v>-8.5800000000000008E-3</v>
          </cell>
        </row>
        <row r="298">
          <cell r="A298">
            <v>1.47</v>
          </cell>
          <cell r="B298">
            <v>7.2225999999999985E-2</v>
          </cell>
          <cell r="C298">
            <v>-2.0082000000000003E-2</v>
          </cell>
          <cell r="D298">
            <v>1.4444E-2</v>
          </cell>
          <cell r="E298">
            <v>-8.5600000000000016E-3</v>
          </cell>
        </row>
        <row r="299">
          <cell r="A299">
            <v>1.48</v>
          </cell>
          <cell r="B299">
            <v>7.2483999999999993E-2</v>
          </cell>
          <cell r="C299">
            <v>-1.9988000000000002E-2</v>
          </cell>
          <cell r="D299">
            <v>1.4496E-2</v>
          </cell>
          <cell r="E299">
            <v>-8.5400000000000007E-3</v>
          </cell>
        </row>
        <row r="300">
          <cell r="A300">
            <v>1.49</v>
          </cell>
          <cell r="B300">
            <v>7.2741999999999987E-2</v>
          </cell>
          <cell r="C300">
            <v>-1.9894000000000002E-2</v>
          </cell>
          <cell r="D300">
            <v>1.4548E-2</v>
          </cell>
          <cell r="E300">
            <v>-8.5199999999999998E-3</v>
          </cell>
        </row>
        <row r="301">
          <cell r="A301">
            <v>1.5</v>
          </cell>
          <cell r="B301">
            <v>7.2999999999999995E-2</v>
          </cell>
          <cell r="C301">
            <v>-1.9800000000000002E-2</v>
          </cell>
          <cell r="D301">
            <v>1.4600000000000002E-2</v>
          </cell>
          <cell r="E301">
            <v>-8.5000000000000006E-3</v>
          </cell>
        </row>
        <row r="307">
          <cell r="A307">
            <v>0.125</v>
          </cell>
          <cell r="B307">
            <v>2.0999999999999999E-3</v>
          </cell>
          <cell r="C307">
            <v>-1.1000000000000001E-3</v>
          </cell>
          <cell r="D307">
            <v>4.0000000000000002E-4</v>
          </cell>
          <cell r="E307">
            <v>-2.0000000000000001E-4</v>
          </cell>
        </row>
        <row r="308">
          <cell r="A308">
            <v>0.13</v>
          </cell>
          <cell r="B308">
            <v>2.3480000000000029E-3</v>
          </cell>
          <cell r="C308">
            <v>-1.2239999999999996E-3</v>
          </cell>
          <cell r="D308">
            <v>4.5200000000000009E-4</v>
          </cell>
          <cell r="E308">
            <v>-2.3199999999999989E-4</v>
          </cell>
        </row>
        <row r="309">
          <cell r="A309">
            <v>0.14000000000000001</v>
          </cell>
          <cell r="B309">
            <v>2.8440000000000028E-3</v>
          </cell>
          <cell r="C309">
            <v>-1.4719999999999998E-3</v>
          </cell>
          <cell r="D309">
            <v>5.5600000000000007E-4</v>
          </cell>
          <cell r="E309">
            <v>-2.9599999999999993E-4</v>
          </cell>
        </row>
        <row r="310">
          <cell r="A310">
            <v>0.15</v>
          </cell>
          <cell r="B310">
            <v>3.3400000000000027E-3</v>
          </cell>
          <cell r="C310">
            <v>-1.7199999999999997E-3</v>
          </cell>
          <cell r="D310">
            <v>6.6E-4</v>
          </cell>
          <cell r="E310">
            <v>-3.5999999999999991E-4</v>
          </cell>
        </row>
        <row r="311">
          <cell r="A311">
            <v>0.16</v>
          </cell>
          <cell r="B311">
            <v>3.8360000000000022E-3</v>
          </cell>
          <cell r="C311">
            <v>-1.9679999999999997E-3</v>
          </cell>
          <cell r="D311">
            <v>7.6400000000000003E-4</v>
          </cell>
          <cell r="E311">
            <v>-4.239999999999999E-4</v>
          </cell>
        </row>
        <row r="312">
          <cell r="A312">
            <v>0.17</v>
          </cell>
          <cell r="B312">
            <v>4.3320000000000025E-3</v>
          </cell>
          <cell r="C312">
            <v>-2.2159999999999997E-3</v>
          </cell>
          <cell r="D312">
            <v>8.6799999999999996E-4</v>
          </cell>
          <cell r="E312">
            <v>-4.8799999999999994E-4</v>
          </cell>
        </row>
        <row r="313">
          <cell r="A313">
            <v>0.18</v>
          </cell>
          <cell r="B313">
            <v>4.8280000000000016E-3</v>
          </cell>
          <cell r="C313">
            <v>-2.464E-3</v>
          </cell>
          <cell r="D313">
            <v>9.7199999999999999E-4</v>
          </cell>
          <cell r="E313">
            <v>-5.5199999999999997E-4</v>
          </cell>
        </row>
        <row r="314">
          <cell r="A314">
            <v>0.19</v>
          </cell>
          <cell r="B314">
            <v>5.3240000000000006E-3</v>
          </cell>
          <cell r="C314">
            <v>-2.712E-3</v>
          </cell>
          <cell r="D314">
            <v>1.0760000000000001E-3</v>
          </cell>
          <cell r="E314">
            <v>-6.159999999999999E-4</v>
          </cell>
        </row>
        <row r="315">
          <cell r="A315">
            <v>0.2</v>
          </cell>
          <cell r="B315">
            <v>5.8200000000000005E-3</v>
          </cell>
          <cell r="C315">
            <v>-2.96E-3</v>
          </cell>
          <cell r="D315">
            <v>1.1800000000000001E-3</v>
          </cell>
          <cell r="E315">
            <v>-6.7999999999999994E-4</v>
          </cell>
        </row>
        <row r="316">
          <cell r="A316">
            <v>0.21</v>
          </cell>
          <cell r="B316">
            <v>6.3160000000000004E-3</v>
          </cell>
          <cell r="C316">
            <v>-3.2079999999999999E-3</v>
          </cell>
          <cell r="D316">
            <v>1.284E-3</v>
          </cell>
          <cell r="E316">
            <v>-7.4399999999999998E-4</v>
          </cell>
        </row>
        <row r="317">
          <cell r="A317">
            <v>0.22</v>
          </cell>
          <cell r="B317">
            <v>6.8120000000000003E-3</v>
          </cell>
          <cell r="C317">
            <v>-3.4559999999999999E-3</v>
          </cell>
          <cell r="D317">
            <v>1.3879999999999999E-3</v>
          </cell>
          <cell r="E317">
            <v>-8.0800000000000002E-4</v>
          </cell>
        </row>
        <row r="318">
          <cell r="A318">
            <v>0.23</v>
          </cell>
          <cell r="B318">
            <v>7.3080000000000003E-3</v>
          </cell>
          <cell r="C318">
            <v>-3.7039999999999998E-3</v>
          </cell>
          <cell r="D318">
            <v>1.4919999999999998E-3</v>
          </cell>
          <cell r="E318">
            <v>-8.7199999999999995E-4</v>
          </cell>
        </row>
        <row r="319">
          <cell r="A319">
            <v>0.24</v>
          </cell>
          <cell r="B319">
            <v>7.8040000000000002E-3</v>
          </cell>
          <cell r="C319">
            <v>-3.9519999999999998E-3</v>
          </cell>
          <cell r="D319">
            <v>1.5959999999999998E-3</v>
          </cell>
          <cell r="E319">
            <v>-9.3599999999999998E-4</v>
          </cell>
        </row>
        <row r="320">
          <cell r="A320">
            <v>0.25</v>
          </cell>
          <cell r="B320">
            <v>8.3000000000000018E-3</v>
          </cell>
          <cell r="C320">
            <v>-4.2000000000000023E-3</v>
          </cell>
          <cell r="D320">
            <v>1.6999999999999999E-3</v>
          </cell>
          <cell r="E320">
            <v>-9.9999999999999959E-4</v>
          </cell>
        </row>
        <row r="321">
          <cell r="A321">
            <v>0.26</v>
          </cell>
          <cell r="B321">
            <v>9.0440000000000017E-3</v>
          </cell>
          <cell r="C321">
            <v>-4.5680000000000017E-3</v>
          </cell>
          <cell r="D321">
            <v>1.8439999999999999E-3</v>
          </cell>
          <cell r="E321">
            <v>-1.1759999999999997E-3</v>
          </cell>
        </row>
        <row r="322">
          <cell r="A322">
            <v>0.27</v>
          </cell>
          <cell r="B322">
            <v>9.7880000000000016E-3</v>
          </cell>
          <cell r="C322">
            <v>-4.9360000000000012E-3</v>
          </cell>
          <cell r="D322">
            <v>1.9879999999999997E-3</v>
          </cell>
          <cell r="E322">
            <v>-1.3519999999999999E-3</v>
          </cell>
        </row>
        <row r="323">
          <cell r="A323">
            <v>0.28000000000000003</v>
          </cell>
          <cell r="B323">
            <v>1.0532000000000001E-2</v>
          </cell>
          <cell r="C323">
            <v>-5.3040000000000014E-3</v>
          </cell>
          <cell r="D323">
            <v>2.1319999999999998E-3</v>
          </cell>
          <cell r="E323">
            <v>-1.5279999999999998E-3</v>
          </cell>
        </row>
        <row r="324">
          <cell r="A324">
            <v>0.28999999999999998</v>
          </cell>
          <cell r="B324">
            <v>1.1276000000000001E-2</v>
          </cell>
          <cell r="C324">
            <v>-5.6720000000000017E-3</v>
          </cell>
          <cell r="D324">
            <v>2.2759999999999998E-3</v>
          </cell>
          <cell r="E324">
            <v>-1.7039999999999998E-3</v>
          </cell>
        </row>
        <row r="325">
          <cell r="A325">
            <v>0.3</v>
          </cell>
          <cell r="B325">
            <v>1.2020000000000001E-2</v>
          </cell>
          <cell r="C325">
            <v>-6.0400000000000011E-3</v>
          </cell>
          <cell r="D325">
            <v>2.4199999999999998E-3</v>
          </cell>
          <cell r="E325">
            <v>-1.8800000000000002E-3</v>
          </cell>
        </row>
        <row r="326">
          <cell r="A326">
            <v>0.31</v>
          </cell>
          <cell r="B326">
            <v>1.2764000000000001E-2</v>
          </cell>
          <cell r="C326">
            <v>-6.4080000000000005E-3</v>
          </cell>
          <cell r="D326">
            <v>2.5639999999999999E-3</v>
          </cell>
          <cell r="E326">
            <v>-2.0560000000000001E-3</v>
          </cell>
        </row>
        <row r="327">
          <cell r="A327">
            <v>0.32</v>
          </cell>
          <cell r="B327">
            <v>1.3508000000000001E-2</v>
          </cell>
          <cell r="C327">
            <v>-6.7760000000000008E-3</v>
          </cell>
          <cell r="D327">
            <v>2.7079999999999999E-3</v>
          </cell>
          <cell r="E327">
            <v>-2.232E-3</v>
          </cell>
        </row>
        <row r="328">
          <cell r="A328">
            <v>0.33</v>
          </cell>
          <cell r="B328">
            <v>1.4252000000000001E-2</v>
          </cell>
          <cell r="C328">
            <v>-7.144000000000001E-3</v>
          </cell>
          <cell r="D328">
            <v>2.8519999999999999E-3</v>
          </cell>
          <cell r="E328">
            <v>-2.4080000000000004E-3</v>
          </cell>
        </row>
        <row r="329">
          <cell r="A329">
            <v>0.34</v>
          </cell>
          <cell r="B329">
            <v>1.4996000000000001E-2</v>
          </cell>
          <cell r="C329">
            <v>-7.5120000000000004E-3</v>
          </cell>
          <cell r="D329">
            <v>2.996E-3</v>
          </cell>
          <cell r="E329">
            <v>-2.5840000000000004E-3</v>
          </cell>
        </row>
        <row r="330">
          <cell r="A330">
            <v>0.35</v>
          </cell>
          <cell r="B330">
            <v>1.5740000000000001E-2</v>
          </cell>
          <cell r="C330">
            <v>-7.8799999999999999E-3</v>
          </cell>
          <cell r="D330">
            <v>3.14E-3</v>
          </cell>
          <cell r="E330">
            <v>-2.7600000000000003E-3</v>
          </cell>
        </row>
        <row r="331">
          <cell r="A331">
            <v>0.36</v>
          </cell>
          <cell r="B331">
            <v>1.6483999999999999E-2</v>
          </cell>
          <cell r="C331">
            <v>-8.2480000000000001E-3</v>
          </cell>
          <cell r="D331">
            <v>3.2839999999999996E-3</v>
          </cell>
          <cell r="E331">
            <v>-2.9360000000000007E-3</v>
          </cell>
        </row>
        <row r="332">
          <cell r="A332">
            <v>0.37</v>
          </cell>
          <cell r="B332">
            <v>1.7228E-2</v>
          </cell>
          <cell r="C332">
            <v>-8.6160000000000004E-3</v>
          </cell>
          <cell r="D332">
            <v>3.4279999999999996E-3</v>
          </cell>
          <cell r="E332">
            <v>-3.1120000000000006E-3</v>
          </cell>
        </row>
        <row r="333">
          <cell r="A333">
            <v>0.375</v>
          </cell>
          <cell r="B333">
            <v>1.7600000000000001E-2</v>
          </cell>
          <cell r="C333">
            <v>-8.8000000000000005E-3</v>
          </cell>
          <cell r="D333">
            <v>3.5000000000000001E-3</v>
          </cell>
          <cell r="E333">
            <v>-3.2000000000000002E-3</v>
          </cell>
        </row>
        <row r="334">
          <cell r="A334">
            <v>0.38</v>
          </cell>
          <cell r="B334">
            <v>1.7988000000000007E-2</v>
          </cell>
          <cell r="C334">
            <v>-8.9760000000000013E-3</v>
          </cell>
          <cell r="D334">
            <v>3.5800000000000003E-3</v>
          </cell>
          <cell r="E334">
            <v>-3.3520000000000012E-3</v>
          </cell>
        </row>
        <row r="335">
          <cell r="A335">
            <v>0.39</v>
          </cell>
          <cell r="B335">
            <v>1.8764000000000006E-2</v>
          </cell>
          <cell r="C335">
            <v>-9.3280000000000012E-3</v>
          </cell>
          <cell r="D335">
            <v>3.7400000000000003E-3</v>
          </cell>
          <cell r="E335">
            <v>-3.6560000000000008E-3</v>
          </cell>
        </row>
        <row r="336">
          <cell r="A336">
            <v>0.4</v>
          </cell>
          <cell r="B336">
            <v>1.9540000000000009E-2</v>
          </cell>
          <cell r="C336">
            <v>-9.6800000000000011E-3</v>
          </cell>
          <cell r="D336">
            <v>3.9000000000000003E-3</v>
          </cell>
          <cell r="E336">
            <v>-3.9600000000000008E-3</v>
          </cell>
        </row>
        <row r="337">
          <cell r="A337">
            <v>0.41</v>
          </cell>
          <cell r="B337">
            <v>2.0316000000000008E-2</v>
          </cell>
          <cell r="C337">
            <v>-1.0032000000000001E-2</v>
          </cell>
          <cell r="D337">
            <v>4.0600000000000002E-3</v>
          </cell>
          <cell r="E337">
            <v>-4.2640000000000004E-3</v>
          </cell>
        </row>
        <row r="338">
          <cell r="A338">
            <v>0.42</v>
          </cell>
          <cell r="B338">
            <v>2.1092000000000007E-2</v>
          </cell>
          <cell r="C338">
            <v>-1.0384000000000001E-2</v>
          </cell>
          <cell r="D338">
            <v>4.2199999999999998E-3</v>
          </cell>
          <cell r="E338">
            <v>-4.5680000000000009E-3</v>
          </cell>
        </row>
        <row r="339">
          <cell r="A339">
            <v>0.43</v>
          </cell>
          <cell r="B339">
            <v>2.1868000000000005E-2</v>
          </cell>
          <cell r="C339">
            <v>-1.0736000000000002E-2</v>
          </cell>
          <cell r="D339">
            <v>4.3800000000000002E-3</v>
          </cell>
          <cell r="E339">
            <v>-4.8720000000000005E-3</v>
          </cell>
        </row>
        <row r="340">
          <cell r="A340">
            <v>0.44</v>
          </cell>
          <cell r="B340">
            <v>2.2644000000000004E-2</v>
          </cell>
          <cell r="C340">
            <v>-1.1088000000000001E-2</v>
          </cell>
          <cell r="D340">
            <v>4.5399999999999998E-3</v>
          </cell>
          <cell r="E340">
            <v>-5.176E-3</v>
          </cell>
        </row>
        <row r="341">
          <cell r="A341">
            <v>0.45</v>
          </cell>
          <cell r="B341">
            <v>2.3420000000000003E-2</v>
          </cell>
          <cell r="C341">
            <v>-1.1440000000000002E-2</v>
          </cell>
          <cell r="D341">
            <v>4.7000000000000002E-3</v>
          </cell>
          <cell r="E341">
            <v>-5.4800000000000005E-3</v>
          </cell>
        </row>
        <row r="342">
          <cell r="A342">
            <v>0.46</v>
          </cell>
          <cell r="B342">
            <v>2.4196000000000002E-2</v>
          </cell>
          <cell r="C342">
            <v>-1.1792E-2</v>
          </cell>
          <cell r="D342">
            <v>4.8599999999999997E-3</v>
          </cell>
          <cell r="E342">
            <v>-5.7840000000000001E-3</v>
          </cell>
        </row>
        <row r="343">
          <cell r="A343">
            <v>0.47</v>
          </cell>
          <cell r="B343">
            <v>2.4972000000000001E-2</v>
          </cell>
          <cell r="C343">
            <v>-1.2144000000000002E-2</v>
          </cell>
          <cell r="D343">
            <v>5.0200000000000002E-3</v>
          </cell>
          <cell r="E343">
            <v>-6.0879999999999997E-3</v>
          </cell>
        </row>
        <row r="344">
          <cell r="A344">
            <v>0.48</v>
          </cell>
          <cell r="B344">
            <v>2.5748E-2</v>
          </cell>
          <cell r="C344">
            <v>-1.2496000000000002E-2</v>
          </cell>
          <cell r="D344">
            <v>5.1799999999999997E-3</v>
          </cell>
          <cell r="E344">
            <v>-6.3920000000000001E-3</v>
          </cell>
        </row>
        <row r="345">
          <cell r="A345">
            <v>0.49</v>
          </cell>
          <cell r="B345">
            <v>2.6524000000000002E-2</v>
          </cell>
          <cell r="C345">
            <v>-1.2848000000000002E-2</v>
          </cell>
          <cell r="D345">
            <v>5.3399999999999993E-3</v>
          </cell>
          <cell r="E345">
            <v>-6.6959999999999997E-3</v>
          </cell>
        </row>
        <row r="346">
          <cell r="A346">
            <v>0.5</v>
          </cell>
          <cell r="B346">
            <v>2.7300000000000005E-2</v>
          </cell>
          <cell r="C346">
            <v>-1.3200000000000003E-2</v>
          </cell>
          <cell r="D346">
            <v>5.4999999999999979E-3</v>
          </cell>
          <cell r="E346">
            <v>-7.000000000000001E-3</v>
          </cell>
        </row>
        <row r="347">
          <cell r="A347">
            <v>0.51</v>
          </cell>
          <cell r="B347">
            <v>2.7912000000000003E-2</v>
          </cell>
          <cell r="C347">
            <v>-1.3428000000000002E-2</v>
          </cell>
          <cell r="D347">
            <v>5.6199999999999983E-3</v>
          </cell>
          <cell r="E347">
            <v>-7.2760000000000012E-3</v>
          </cell>
        </row>
        <row r="348">
          <cell r="A348">
            <v>0.52</v>
          </cell>
          <cell r="B348">
            <v>2.8524000000000004E-2</v>
          </cell>
          <cell r="C348">
            <v>-1.3656000000000003E-2</v>
          </cell>
          <cell r="D348">
            <v>5.7399999999999977E-3</v>
          </cell>
          <cell r="E348">
            <v>-7.5520000000000006E-3</v>
          </cell>
        </row>
        <row r="349">
          <cell r="A349">
            <v>0.53</v>
          </cell>
          <cell r="B349">
            <v>2.9136000000000002E-2</v>
          </cell>
          <cell r="C349">
            <v>-1.3884000000000002E-2</v>
          </cell>
          <cell r="D349">
            <v>5.859999999999998E-3</v>
          </cell>
          <cell r="E349">
            <v>-7.8280000000000016E-3</v>
          </cell>
        </row>
        <row r="350">
          <cell r="A350">
            <v>0.54</v>
          </cell>
          <cell r="B350">
            <v>2.9748000000000004E-2</v>
          </cell>
          <cell r="C350">
            <v>-1.4112000000000003E-2</v>
          </cell>
          <cell r="D350">
            <v>5.9799999999999983E-3</v>
          </cell>
          <cell r="E350">
            <v>-8.1040000000000001E-3</v>
          </cell>
        </row>
        <row r="351">
          <cell r="A351">
            <v>0.55000000000000004</v>
          </cell>
          <cell r="B351">
            <v>3.0360000000000002E-2</v>
          </cell>
          <cell r="C351">
            <v>-1.4340000000000002E-2</v>
          </cell>
          <cell r="D351">
            <v>6.0999999999999987E-3</v>
          </cell>
          <cell r="E351">
            <v>-8.3800000000000003E-3</v>
          </cell>
        </row>
        <row r="352">
          <cell r="A352">
            <v>0.56000000000000005</v>
          </cell>
          <cell r="B352">
            <v>3.0972000000000003E-2</v>
          </cell>
          <cell r="C352">
            <v>-1.4568000000000003E-2</v>
          </cell>
          <cell r="D352">
            <v>6.2199999999999981E-3</v>
          </cell>
          <cell r="E352">
            <v>-8.6560000000000005E-3</v>
          </cell>
        </row>
        <row r="353">
          <cell r="A353">
            <v>0.56999999999999995</v>
          </cell>
          <cell r="B353">
            <v>3.1584000000000001E-2</v>
          </cell>
          <cell r="C353">
            <v>-1.4796000000000002E-2</v>
          </cell>
          <cell r="D353">
            <v>6.3399999999999984E-3</v>
          </cell>
          <cell r="E353">
            <v>-8.9320000000000007E-3</v>
          </cell>
        </row>
        <row r="354">
          <cell r="A354">
            <v>0.57999999999999996</v>
          </cell>
          <cell r="B354">
            <v>3.2196000000000002E-2</v>
          </cell>
          <cell r="C354">
            <v>-1.5024000000000003E-2</v>
          </cell>
          <cell r="D354">
            <v>6.4599999999999987E-3</v>
          </cell>
          <cell r="E354">
            <v>-9.2080000000000009E-3</v>
          </cell>
        </row>
        <row r="355">
          <cell r="A355">
            <v>0.59</v>
          </cell>
          <cell r="B355">
            <v>3.2808000000000004E-2</v>
          </cell>
          <cell r="C355">
            <v>-1.5252000000000002E-2</v>
          </cell>
          <cell r="D355">
            <v>6.579999999999999E-3</v>
          </cell>
          <cell r="E355">
            <v>-9.4840000000000011E-3</v>
          </cell>
        </row>
        <row r="356">
          <cell r="A356">
            <v>0.6</v>
          </cell>
          <cell r="B356">
            <v>3.3419999999999998E-2</v>
          </cell>
          <cell r="C356">
            <v>-1.5480000000000002E-2</v>
          </cell>
          <cell r="D356">
            <v>6.6999999999999994E-3</v>
          </cell>
          <cell r="E356">
            <v>-9.7600000000000013E-3</v>
          </cell>
        </row>
        <row r="357">
          <cell r="A357">
            <v>0.61</v>
          </cell>
          <cell r="B357">
            <v>3.4032E-2</v>
          </cell>
          <cell r="C357">
            <v>-1.5708000000000003E-2</v>
          </cell>
          <cell r="D357">
            <v>6.8199999999999988E-3</v>
          </cell>
          <cell r="E357">
            <v>-1.0036E-2</v>
          </cell>
        </row>
        <row r="358">
          <cell r="A358">
            <v>0.62</v>
          </cell>
          <cell r="B358">
            <v>3.4644000000000001E-2</v>
          </cell>
          <cell r="C358">
            <v>-1.5936000000000002E-2</v>
          </cell>
          <cell r="D358">
            <v>6.9399999999999991E-3</v>
          </cell>
          <cell r="E358">
            <v>-1.0312000000000002E-2</v>
          </cell>
        </row>
        <row r="359">
          <cell r="A359">
            <v>0.63</v>
          </cell>
          <cell r="B359">
            <v>3.5256000000000003E-2</v>
          </cell>
          <cell r="C359">
            <v>-1.6164000000000001E-2</v>
          </cell>
          <cell r="D359">
            <v>7.0599999999999994E-3</v>
          </cell>
          <cell r="E359">
            <v>-1.0588E-2</v>
          </cell>
        </row>
        <row r="360">
          <cell r="A360">
            <v>0.64</v>
          </cell>
          <cell r="B360">
            <v>3.5867999999999997E-2</v>
          </cell>
          <cell r="C360">
            <v>-1.6392000000000004E-2</v>
          </cell>
          <cell r="D360">
            <v>7.1799999999999989E-3</v>
          </cell>
          <cell r="E360">
            <v>-1.0864E-2</v>
          </cell>
        </row>
        <row r="361">
          <cell r="A361">
            <v>0.65</v>
          </cell>
          <cell r="B361">
            <v>3.6479999999999999E-2</v>
          </cell>
          <cell r="C361">
            <v>-1.6620000000000003E-2</v>
          </cell>
          <cell r="D361">
            <v>7.2999999999999992E-3</v>
          </cell>
          <cell r="E361">
            <v>-1.1140000000000001E-2</v>
          </cell>
        </row>
        <row r="362">
          <cell r="A362">
            <v>0.66</v>
          </cell>
          <cell r="B362">
            <v>3.7092E-2</v>
          </cell>
          <cell r="C362">
            <v>-1.6848000000000002E-2</v>
          </cell>
          <cell r="D362">
            <v>7.4199999999999995E-3</v>
          </cell>
          <cell r="E362">
            <v>-1.1416000000000001E-2</v>
          </cell>
        </row>
        <row r="363">
          <cell r="A363">
            <v>0.67</v>
          </cell>
          <cell r="B363">
            <v>3.7704000000000001E-2</v>
          </cell>
          <cell r="C363">
            <v>-1.7076000000000001E-2</v>
          </cell>
          <cell r="D363">
            <v>7.5399999999999998E-3</v>
          </cell>
          <cell r="E363">
            <v>-1.1692000000000001E-2</v>
          </cell>
        </row>
        <row r="364">
          <cell r="A364">
            <v>0.68</v>
          </cell>
          <cell r="B364">
            <v>3.8316000000000003E-2</v>
          </cell>
          <cell r="C364">
            <v>-1.7304000000000003E-2</v>
          </cell>
          <cell r="D364">
            <v>7.6600000000000001E-3</v>
          </cell>
          <cell r="E364">
            <v>-1.1967999999999999E-2</v>
          </cell>
        </row>
        <row r="365">
          <cell r="A365">
            <v>0.69</v>
          </cell>
          <cell r="B365">
            <v>3.8927999999999997E-2</v>
          </cell>
          <cell r="C365">
            <v>-1.7532000000000002E-2</v>
          </cell>
          <cell r="D365">
            <v>7.7800000000000005E-3</v>
          </cell>
          <cell r="E365">
            <v>-1.2244000000000001E-2</v>
          </cell>
        </row>
        <row r="366">
          <cell r="A366">
            <v>0.7</v>
          </cell>
          <cell r="B366">
            <v>3.9539999999999999E-2</v>
          </cell>
          <cell r="C366">
            <v>-1.7760000000000001E-2</v>
          </cell>
          <cell r="D366">
            <v>7.9000000000000008E-3</v>
          </cell>
          <cell r="E366">
            <v>-1.252E-2</v>
          </cell>
        </row>
        <row r="367">
          <cell r="A367">
            <v>0.71</v>
          </cell>
          <cell r="B367">
            <v>4.0152E-2</v>
          </cell>
          <cell r="C367">
            <v>-1.7988000000000004E-2</v>
          </cell>
          <cell r="D367">
            <v>8.0199999999999994E-3</v>
          </cell>
          <cell r="E367">
            <v>-1.2796E-2</v>
          </cell>
        </row>
        <row r="368">
          <cell r="A368">
            <v>0.72</v>
          </cell>
          <cell r="B368">
            <v>4.0763999999999995E-2</v>
          </cell>
          <cell r="C368">
            <v>-1.8216000000000003E-2</v>
          </cell>
          <cell r="D368">
            <v>8.1399999999999997E-3</v>
          </cell>
          <cell r="E368">
            <v>-1.3072E-2</v>
          </cell>
        </row>
        <row r="369">
          <cell r="A369">
            <v>0.73</v>
          </cell>
          <cell r="B369">
            <v>4.1375999999999996E-2</v>
          </cell>
          <cell r="C369">
            <v>-1.8444000000000002E-2</v>
          </cell>
          <cell r="D369">
            <v>8.26E-3</v>
          </cell>
          <cell r="E369">
            <v>-1.3348E-2</v>
          </cell>
        </row>
        <row r="370">
          <cell r="A370">
            <v>0.74</v>
          </cell>
          <cell r="B370">
            <v>4.1987999999999998E-2</v>
          </cell>
          <cell r="C370">
            <v>-1.8672000000000001E-2</v>
          </cell>
          <cell r="D370">
            <v>8.3800000000000003E-3</v>
          </cell>
          <cell r="E370">
            <v>-1.3624000000000001E-2</v>
          </cell>
        </row>
        <row r="371">
          <cell r="A371">
            <v>0.75</v>
          </cell>
          <cell r="B371">
            <v>4.2599999999999999E-2</v>
          </cell>
          <cell r="C371">
            <v>-1.8900000000000004E-2</v>
          </cell>
          <cell r="D371">
            <v>8.5000000000000023E-3</v>
          </cell>
          <cell r="E371">
            <v>-1.3899999999999999E-2</v>
          </cell>
        </row>
        <row r="372">
          <cell r="A372">
            <v>0.76</v>
          </cell>
          <cell r="B372">
            <v>4.2955999999999994E-2</v>
          </cell>
          <cell r="C372">
            <v>-1.8948000000000003E-2</v>
          </cell>
          <cell r="D372">
            <v>8.5720000000000032E-3</v>
          </cell>
          <cell r="E372">
            <v>-1.3979999999999999E-2</v>
          </cell>
        </row>
        <row r="373">
          <cell r="A373">
            <v>0.77</v>
          </cell>
          <cell r="B373">
            <v>4.3311999999999996E-2</v>
          </cell>
          <cell r="C373">
            <v>-1.8996000000000002E-2</v>
          </cell>
          <cell r="D373">
            <v>8.6440000000000024E-3</v>
          </cell>
          <cell r="E373">
            <v>-1.406E-2</v>
          </cell>
        </row>
        <row r="374">
          <cell r="A374">
            <v>0.78</v>
          </cell>
          <cell r="B374">
            <v>4.3667999999999998E-2</v>
          </cell>
          <cell r="C374">
            <v>-1.9044000000000002E-2</v>
          </cell>
          <cell r="D374">
            <v>8.7160000000000033E-3</v>
          </cell>
          <cell r="E374">
            <v>-1.414E-2</v>
          </cell>
        </row>
        <row r="375">
          <cell r="A375">
            <v>0.79</v>
          </cell>
          <cell r="B375">
            <v>4.4024000000000001E-2</v>
          </cell>
          <cell r="C375">
            <v>-1.9092000000000001E-2</v>
          </cell>
          <cell r="D375">
            <v>8.7880000000000024E-3</v>
          </cell>
          <cell r="E375">
            <v>-1.422E-2</v>
          </cell>
        </row>
        <row r="376">
          <cell r="A376">
            <v>0.8</v>
          </cell>
          <cell r="B376">
            <v>4.4379999999999996E-2</v>
          </cell>
          <cell r="C376">
            <v>-1.9140000000000004E-2</v>
          </cell>
          <cell r="D376">
            <v>8.8600000000000033E-3</v>
          </cell>
          <cell r="E376">
            <v>-1.43E-2</v>
          </cell>
        </row>
        <row r="377">
          <cell r="A377">
            <v>0.81</v>
          </cell>
          <cell r="B377">
            <v>4.4735999999999998E-2</v>
          </cell>
          <cell r="C377">
            <v>-1.9188000000000004E-2</v>
          </cell>
          <cell r="D377">
            <v>8.9320000000000024E-3</v>
          </cell>
          <cell r="E377">
            <v>-1.438E-2</v>
          </cell>
        </row>
        <row r="378">
          <cell r="A378">
            <v>0.82</v>
          </cell>
          <cell r="B378">
            <v>4.5092E-2</v>
          </cell>
          <cell r="C378">
            <v>-1.9236000000000003E-2</v>
          </cell>
          <cell r="D378">
            <v>9.0040000000000016E-3</v>
          </cell>
          <cell r="E378">
            <v>-1.4460000000000001E-2</v>
          </cell>
        </row>
        <row r="379">
          <cell r="A379">
            <v>0.83</v>
          </cell>
          <cell r="B379">
            <v>4.5447999999999995E-2</v>
          </cell>
          <cell r="C379">
            <v>-1.9284000000000003E-2</v>
          </cell>
          <cell r="D379">
            <v>9.0760000000000025E-3</v>
          </cell>
          <cell r="E379">
            <v>-1.4540000000000001E-2</v>
          </cell>
        </row>
        <row r="380">
          <cell r="A380">
            <v>0.84</v>
          </cell>
          <cell r="B380">
            <v>4.5803999999999997E-2</v>
          </cell>
          <cell r="C380">
            <v>-1.9332000000000002E-2</v>
          </cell>
          <cell r="D380">
            <v>9.1480000000000016E-3</v>
          </cell>
          <cell r="E380">
            <v>-1.4620000000000001E-2</v>
          </cell>
        </row>
        <row r="381">
          <cell r="A381">
            <v>0.85</v>
          </cell>
          <cell r="B381">
            <v>4.616E-2</v>
          </cell>
          <cell r="C381">
            <v>-1.9380000000000001E-2</v>
          </cell>
          <cell r="D381">
            <v>9.2200000000000025E-3</v>
          </cell>
          <cell r="E381">
            <v>-1.4700000000000001E-2</v>
          </cell>
        </row>
        <row r="382">
          <cell r="A382">
            <v>0.86</v>
          </cell>
          <cell r="B382">
            <v>4.6516000000000002E-2</v>
          </cell>
          <cell r="C382">
            <v>-1.9428000000000001E-2</v>
          </cell>
          <cell r="D382">
            <v>9.2920000000000016E-3</v>
          </cell>
          <cell r="E382">
            <v>-1.478E-2</v>
          </cell>
        </row>
        <row r="383">
          <cell r="A383">
            <v>0.87</v>
          </cell>
          <cell r="B383">
            <v>4.6871999999999997E-2</v>
          </cell>
          <cell r="C383">
            <v>-1.9476E-2</v>
          </cell>
          <cell r="D383">
            <v>9.3640000000000008E-3</v>
          </cell>
          <cell r="E383">
            <v>-1.486E-2</v>
          </cell>
        </row>
        <row r="384">
          <cell r="A384">
            <v>0.88</v>
          </cell>
          <cell r="B384">
            <v>4.7227999999999999E-2</v>
          </cell>
          <cell r="C384">
            <v>-1.9524E-2</v>
          </cell>
          <cell r="D384">
            <v>9.4360000000000017E-3</v>
          </cell>
          <cell r="E384">
            <v>-1.494E-2</v>
          </cell>
        </row>
        <row r="385">
          <cell r="A385">
            <v>0.89</v>
          </cell>
          <cell r="B385">
            <v>4.7584000000000001E-2</v>
          </cell>
          <cell r="C385">
            <v>-1.9571999999999999E-2</v>
          </cell>
          <cell r="D385">
            <v>9.5080000000000008E-3</v>
          </cell>
          <cell r="E385">
            <v>-1.502E-2</v>
          </cell>
        </row>
        <row r="386">
          <cell r="A386">
            <v>0.9</v>
          </cell>
          <cell r="B386">
            <v>4.7939999999999997E-2</v>
          </cell>
          <cell r="C386">
            <v>-1.9619999999999999E-2</v>
          </cell>
          <cell r="D386">
            <v>9.5800000000000017E-3</v>
          </cell>
          <cell r="E386">
            <v>-1.5100000000000001E-2</v>
          </cell>
        </row>
        <row r="387">
          <cell r="A387">
            <v>0.91</v>
          </cell>
          <cell r="B387">
            <v>4.8295999999999999E-2</v>
          </cell>
          <cell r="C387">
            <v>-1.9667999999999998E-2</v>
          </cell>
          <cell r="D387">
            <v>9.6520000000000009E-3</v>
          </cell>
          <cell r="E387">
            <v>-1.5180000000000001E-2</v>
          </cell>
        </row>
        <row r="388">
          <cell r="A388">
            <v>0.92</v>
          </cell>
          <cell r="B388">
            <v>4.8652000000000001E-2</v>
          </cell>
          <cell r="C388">
            <v>-1.9715999999999997E-2</v>
          </cell>
          <cell r="D388">
            <v>9.7240000000000017E-3</v>
          </cell>
          <cell r="E388">
            <v>-1.5260000000000001E-2</v>
          </cell>
        </row>
        <row r="389">
          <cell r="A389">
            <v>0.93</v>
          </cell>
          <cell r="B389">
            <v>4.9007999999999996E-2</v>
          </cell>
          <cell r="C389">
            <v>-1.9764E-2</v>
          </cell>
          <cell r="D389">
            <v>9.7960000000000009E-3</v>
          </cell>
          <cell r="E389">
            <v>-1.5340000000000001E-2</v>
          </cell>
        </row>
        <row r="390">
          <cell r="A390">
            <v>0.94</v>
          </cell>
          <cell r="B390">
            <v>4.9363999999999998E-2</v>
          </cell>
          <cell r="C390">
            <v>-1.9812E-2</v>
          </cell>
          <cell r="D390">
            <v>9.8680000000000018E-3</v>
          </cell>
          <cell r="E390">
            <v>-1.5420000000000001E-2</v>
          </cell>
        </row>
        <row r="391">
          <cell r="A391">
            <v>0.95</v>
          </cell>
          <cell r="B391">
            <v>4.972E-2</v>
          </cell>
          <cell r="C391">
            <v>-1.9859999999999999E-2</v>
          </cell>
          <cell r="D391">
            <v>9.9400000000000009E-3</v>
          </cell>
          <cell r="E391">
            <v>-1.5500000000000002E-2</v>
          </cell>
        </row>
        <row r="392">
          <cell r="A392">
            <v>0.96</v>
          </cell>
          <cell r="B392">
            <v>5.0076000000000002E-2</v>
          </cell>
          <cell r="C392">
            <v>-1.9907999999999999E-2</v>
          </cell>
          <cell r="D392">
            <v>1.0012E-2</v>
          </cell>
          <cell r="E392">
            <v>-1.5580000000000002E-2</v>
          </cell>
        </row>
        <row r="393">
          <cell r="A393">
            <v>0.97</v>
          </cell>
          <cell r="B393">
            <v>5.0431999999999998E-2</v>
          </cell>
          <cell r="C393">
            <v>-1.9955999999999998E-2</v>
          </cell>
          <cell r="D393">
            <v>1.0084000000000001E-2</v>
          </cell>
          <cell r="E393">
            <v>-1.566E-2</v>
          </cell>
        </row>
        <row r="394">
          <cell r="A394">
            <v>0.98</v>
          </cell>
          <cell r="B394">
            <v>5.0788E-2</v>
          </cell>
          <cell r="C394">
            <v>-2.0003999999999997E-2</v>
          </cell>
          <cell r="D394">
            <v>1.0156E-2</v>
          </cell>
          <cell r="E394">
            <v>-1.5740000000000001E-2</v>
          </cell>
        </row>
        <row r="395">
          <cell r="A395">
            <v>0.99</v>
          </cell>
          <cell r="B395">
            <v>5.1144000000000002E-2</v>
          </cell>
          <cell r="C395">
            <v>-2.0051999999999997E-2</v>
          </cell>
          <cell r="D395">
            <v>1.0228000000000001E-2</v>
          </cell>
          <cell r="E395">
            <v>-1.5820000000000001E-2</v>
          </cell>
        </row>
        <row r="396">
          <cell r="A396">
            <v>1</v>
          </cell>
          <cell r="B396">
            <v>5.1500000000000004E-2</v>
          </cell>
          <cell r="C396">
            <v>-2.0099999999999993E-2</v>
          </cell>
          <cell r="D396">
            <v>1.0299999999999997E-2</v>
          </cell>
          <cell r="E396">
            <v>-1.5900000000000001E-2</v>
          </cell>
        </row>
        <row r="397">
          <cell r="A397">
            <v>1.01</v>
          </cell>
          <cell r="B397">
            <v>5.1590000000000004E-2</v>
          </cell>
          <cell r="C397">
            <v>-1.9979999999999991E-2</v>
          </cell>
          <cell r="D397">
            <v>1.0317999999999996E-2</v>
          </cell>
          <cell r="E397">
            <v>-1.5770000000000003E-2</v>
          </cell>
        </row>
        <row r="398">
          <cell r="A398">
            <v>1.02</v>
          </cell>
          <cell r="B398">
            <v>5.1680000000000004E-2</v>
          </cell>
          <cell r="C398">
            <v>-1.9859999999999992E-2</v>
          </cell>
          <cell r="D398">
            <v>1.0335999999999996E-2</v>
          </cell>
          <cell r="E398">
            <v>-1.5640000000000001E-2</v>
          </cell>
        </row>
        <row r="399">
          <cell r="A399">
            <v>1.03</v>
          </cell>
          <cell r="B399">
            <v>5.1770000000000004E-2</v>
          </cell>
          <cell r="C399">
            <v>-1.9739999999999994E-2</v>
          </cell>
          <cell r="D399">
            <v>1.0353999999999997E-2</v>
          </cell>
          <cell r="E399">
            <v>-1.5510000000000003E-2</v>
          </cell>
        </row>
        <row r="400">
          <cell r="A400">
            <v>1.04</v>
          </cell>
          <cell r="B400">
            <v>5.1860000000000003E-2</v>
          </cell>
          <cell r="C400">
            <v>-1.9619999999999992E-2</v>
          </cell>
          <cell r="D400">
            <v>1.0371999999999996E-2</v>
          </cell>
          <cell r="E400">
            <v>-1.5380000000000003E-2</v>
          </cell>
        </row>
        <row r="401">
          <cell r="A401">
            <v>1.05</v>
          </cell>
          <cell r="B401">
            <v>5.1950000000000003E-2</v>
          </cell>
          <cell r="C401">
            <v>-1.9499999999999993E-2</v>
          </cell>
          <cell r="D401">
            <v>1.0389999999999996E-2</v>
          </cell>
          <cell r="E401">
            <v>-1.5250000000000003E-2</v>
          </cell>
        </row>
        <row r="402">
          <cell r="A402">
            <v>1.06</v>
          </cell>
          <cell r="B402">
            <v>5.2040000000000003E-2</v>
          </cell>
          <cell r="C402">
            <v>-1.9379999999999991E-2</v>
          </cell>
          <cell r="D402">
            <v>1.0407999999999997E-2</v>
          </cell>
          <cell r="E402">
            <v>-1.5120000000000001E-2</v>
          </cell>
        </row>
        <row r="403">
          <cell r="A403">
            <v>1.07</v>
          </cell>
          <cell r="B403">
            <v>5.2130000000000003E-2</v>
          </cell>
          <cell r="C403">
            <v>-1.9259999999999992E-2</v>
          </cell>
          <cell r="D403">
            <v>1.0425999999999996E-2</v>
          </cell>
          <cell r="E403">
            <v>-1.4990000000000002E-2</v>
          </cell>
        </row>
        <row r="404">
          <cell r="A404">
            <v>1.08</v>
          </cell>
          <cell r="B404">
            <v>5.2220000000000003E-2</v>
          </cell>
          <cell r="C404">
            <v>-1.9139999999999994E-2</v>
          </cell>
          <cell r="D404">
            <v>1.0443999999999997E-2</v>
          </cell>
          <cell r="E404">
            <v>-1.4860000000000002E-2</v>
          </cell>
        </row>
        <row r="405">
          <cell r="A405">
            <v>1.0900000000000001</v>
          </cell>
          <cell r="B405">
            <v>5.2310000000000002E-2</v>
          </cell>
          <cell r="C405">
            <v>-1.9019999999999992E-2</v>
          </cell>
          <cell r="D405">
            <v>1.0461999999999997E-2</v>
          </cell>
          <cell r="E405">
            <v>-1.4730000000000002E-2</v>
          </cell>
        </row>
        <row r="406">
          <cell r="A406">
            <v>1.1000000000000001</v>
          </cell>
          <cell r="B406">
            <v>5.2400000000000002E-2</v>
          </cell>
          <cell r="C406">
            <v>-1.8899999999999993E-2</v>
          </cell>
          <cell r="D406">
            <v>1.0479999999999996E-2</v>
          </cell>
          <cell r="E406">
            <v>-1.4600000000000002E-2</v>
          </cell>
        </row>
        <row r="407">
          <cell r="A407">
            <v>1.1100000000000001</v>
          </cell>
          <cell r="B407">
            <v>5.2490000000000002E-2</v>
          </cell>
          <cell r="C407">
            <v>-1.8779999999999995E-2</v>
          </cell>
          <cell r="D407">
            <v>1.0497999999999997E-2</v>
          </cell>
          <cell r="E407">
            <v>-1.4470000000000002E-2</v>
          </cell>
        </row>
        <row r="408">
          <cell r="A408">
            <v>1.1200000000000001</v>
          </cell>
          <cell r="B408">
            <v>5.2580000000000002E-2</v>
          </cell>
          <cell r="C408">
            <v>-1.8659999999999993E-2</v>
          </cell>
          <cell r="D408">
            <v>1.0515999999999998E-2</v>
          </cell>
          <cell r="E408">
            <v>-1.4340000000000002E-2</v>
          </cell>
        </row>
        <row r="409">
          <cell r="A409">
            <v>1.1299999999999999</v>
          </cell>
          <cell r="B409">
            <v>5.2670000000000002E-2</v>
          </cell>
          <cell r="C409">
            <v>-1.8539999999999994E-2</v>
          </cell>
          <cell r="D409">
            <v>1.0533999999999996E-2</v>
          </cell>
          <cell r="E409">
            <v>-1.4210000000000002E-2</v>
          </cell>
        </row>
        <row r="410">
          <cell r="A410">
            <v>1.1399999999999999</v>
          </cell>
          <cell r="B410">
            <v>5.2760000000000001E-2</v>
          </cell>
          <cell r="C410">
            <v>-1.8419999999999992E-2</v>
          </cell>
          <cell r="D410">
            <v>1.0551999999999997E-2</v>
          </cell>
          <cell r="E410">
            <v>-1.4080000000000002E-2</v>
          </cell>
        </row>
        <row r="411">
          <cell r="A411">
            <v>1.1499999999999999</v>
          </cell>
          <cell r="B411">
            <v>5.2850000000000001E-2</v>
          </cell>
          <cell r="C411">
            <v>-1.8299999999999993E-2</v>
          </cell>
          <cell r="D411">
            <v>1.0569999999999998E-2</v>
          </cell>
          <cell r="E411">
            <v>-1.3950000000000002E-2</v>
          </cell>
        </row>
        <row r="412">
          <cell r="A412">
            <v>1.1599999999999999</v>
          </cell>
          <cell r="B412">
            <v>5.2940000000000001E-2</v>
          </cell>
          <cell r="C412">
            <v>-1.8179999999999995E-2</v>
          </cell>
          <cell r="D412">
            <v>1.0587999999999997E-2</v>
          </cell>
          <cell r="E412">
            <v>-1.3820000000000002E-2</v>
          </cell>
        </row>
        <row r="413">
          <cell r="A413">
            <v>1.17</v>
          </cell>
          <cell r="B413">
            <v>5.3030000000000001E-2</v>
          </cell>
          <cell r="C413">
            <v>-1.8059999999999993E-2</v>
          </cell>
          <cell r="D413">
            <v>1.0605999999999997E-2</v>
          </cell>
          <cell r="E413">
            <v>-1.3690000000000001E-2</v>
          </cell>
        </row>
        <row r="414">
          <cell r="A414">
            <v>1.18</v>
          </cell>
          <cell r="B414">
            <v>5.3120000000000001E-2</v>
          </cell>
          <cell r="C414">
            <v>-1.7939999999999994E-2</v>
          </cell>
          <cell r="D414">
            <v>1.0623999999999998E-2</v>
          </cell>
          <cell r="E414">
            <v>-1.3560000000000003E-2</v>
          </cell>
        </row>
        <row r="415">
          <cell r="A415">
            <v>1.19</v>
          </cell>
          <cell r="B415">
            <v>5.321E-2</v>
          </cell>
          <cell r="C415">
            <v>-1.7819999999999996E-2</v>
          </cell>
          <cell r="D415">
            <v>1.0641999999999997E-2</v>
          </cell>
          <cell r="E415">
            <v>-1.3430000000000001E-2</v>
          </cell>
        </row>
        <row r="416">
          <cell r="A416">
            <v>1.2</v>
          </cell>
          <cell r="B416">
            <v>5.33E-2</v>
          </cell>
          <cell r="C416">
            <v>-1.7699999999999994E-2</v>
          </cell>
          <cell r="D416">
            <v>1.0659999999999998E-2</v>
          </cell>
          <cell r="E416">
            <v>-1.3300000000000001E-2</v>
          </cell>
        </row>
        <row r="417">
          <cell r="A417">
            <v>1.21</v>
          </cell>
          <cell r="B417">
            <v>5.339E-2</v>
          </cell>
          <cell r="C417">
            <v>-1.7579999999999995E-2</v>
          </cell>
          <cell r="D417">
            <v>1.0677999999999998E-2</v>
          </cell>
          <cell r="E417">
            <v>-1.3170000000000001E-2</v>
          </cell>
        </row>
        <row r="418">
          <cell r="A418">
            <v>1.22</v>
          </cell>
          <cell r="B418">
            <v>5.348E-2</v>
          </cell>
          <cell r="C418">
            <v>-1.7459999999999996E-2</v>
          </cell>
          <cell r="D418">
            <v>1.0695999999999997E-2</v>
          </cell>
          <cell r="E418">
            <v>-1.3040000000000001E-2</v>
          </cell>
        </row>
        <row r="419">
          <cell r="A419">
            <v>1.23</v>
          </cell>
          <cell r="B419">
            <v>5.357E-2</v>
          </cell>
          <cell r="C419">
            <v>-1.7339999999999994E-2</v>
          </cell>
          <cell r="D419">
            <v>1.0713999999999998E-2</v>
          </cell>
          <cell r="E419">
            <v>-1.2910000000000001E-2</v>
          </cell>
        </row>
        <row r="420">
          <cell r="A420">
            <v>1.24</v>
          </cell>
          <cell r="B420">
            <v>5.3659999999999999E-2</v>
          </cell>
          <cell r="C420">
            <v>-1.7219999999999996E-2</v>
          </cell>
          <cell r="D420">
            <v>1.0731999999999998E-2</v>
          </cell>
          <cell r="E420">
            <v>-1.2780000000000001E-2</v>
          </cell>
        </row>
        <row r="421">
          <cell r="A421">
            <v>1.25</v>
          </cell>
          <cell r="B421">
            <v>5.3749999999999999E-2</v>
          </cell>
          <cell r="C421">
            <v>-1.7099999999999997E-2</v>
          </cell>
          <cell r="D421">
            <v>1.0749999999999997E-2</v>
          </cell>
          <cell r="E421">
            <v>-1.2650000000000002E-2</v>
          </cell>
        </row>
        <row r="422">
          <cell r="A422">
            <v>1.26</v>
          </cell>
          <cell r="B422">
            <v>5.3839999999999999E-2</v>
          </cell>
          <cell r="C422">
            <v>-1.6979999999999995E-2</v>
          </cell>
          <cell r="D422">
            <v>1.0767999999999998E-2</v>
          </cell>
          <cell r="E422">
            <v>-1.2520000000000002E-2</v>
          </cell>
        </row>
        <row r="423">
          <cell r="A423">
            <v>1.27</v>
          </cell>
          <cell r="B423">
            <v>5.3929999999999992E-2</v>
          </cell>
          <cell r="C423">
            <v>-1.6859999999999997E-2</v>
          </cell>
          <cell r="D423">
            <v>1.0785999999999997E-2</v>
          </cell>
          <cell r="E423">
            <v>-1.2390000000000002E-2</v>
          </cell>
        </row>
        <row r="424">
          <cell r="A424">
            <v>1.28</v>
          </cell>
          <cell r="B424">
            <v>5.4019999999999999E-2</v>
          </cell>
          <cell r="C424">
            <v>-1.6739999999999994E-2</v>
          </cell>
          <cell r="D424">
            <v>1.0803999999999998E-2</v>
          </cell>
          <cell r="E424">
            <v>-1.2260000000000002E-2</v>
          </cell>
        </row>
        <row r="425">
          <cell r="A425">
            <v>1.29</v>
          </cell>
          <cell r="B425">
            <v>5.4109999999999991E-2</v>
          </cell>
          <cell r="C425">
            <v>-1.6619999999999996E-2</v>
          </cell>
          <cell r="D425">
            <v>1.0821999999999998E-2</v>
          </cell>
          <cell r="E425">
            <v>-1.2130000000000002E-2</v>
          </cell>
        </row>
        <row r="426">
          <cell r="A426">
            <v>1.3</v>
          </cell>
          <cell r="B426">
            <v>5.4199999999999991E-2</v>
          </cell>
          <cell r="C426">
            <v>-1.6499999999999997E-2</v>
          </cell>
          <cell r="D426">
            <v>1.0839999999999997E-2</v>
          </cell>
          <cell r="E426">
            <v>-1.2E-2</v>
          </cell>
        </row>
        <row r="427">
          <cell r="A427">
            <v>1.31</v>
          </cell>
          <cell r="B427">
            <v>5.4289999999999991E-2</v>
          </cell>
          <cell r="C427">
            <v>-1.6379999999999995E-2</v>
          </cell>
          <cell r="D427">
            <v>1.0857999999999998E-2</v>
          </cell>
          <cell r="E427">
            <v>-1.1870000000000002E-2</v>
          </cell>
        </row>
        <row r="428">
          <cell r="A428">
            <v>1.32</v>
          </cell>
          <cell r="B428">
            <v>5.4379999999999991E-2</v>
          </cell>
          <cell r="C428">
            <v>-1.6259999999999997E-2</v>
          </cell>
          <cell r="D428">
            <v>1.0875999999999999E-2</v>
          </cell>
          <cell r="E428">
            <v>-1.174E-2</v>
          </cell>
        </row>
        <row r="429">
          <cell r="A429">
            <v>1.33</v>
          </cell>
          <cell r="B429">
            <v>5.4469999999999991E-2</v>
          </cell>
          <cell r="C429">
            <v>-1.6139999999999995E-2</v>
          </cell>
          <cell r="D429">
            <v>1.0893999999999997E-2</v>
          </cell>
          <cell r="E429">
            <v>-1.1610000000000002E-2</v>
          </cell>
        </row>
        <row r="430">
          <cell r="A430">
            <v>1.34</v>
          </cell>
          <cell r="B430">
            <v>5.455999999999999E-2</v>
          </cell>
          <cell r="C430">
            <v>-1.6019999999999996E-2</v>
          </cell>
          <cell r="D430">
            <v>1.0911999999999998E-2</v>
          </cell>
          <cell r="E430">
            <v>-1.1480000000000001E-2</v>
          </cell>
        </row>
        <row r="431">
          <cell r="A431">
            <v>1.35</v>
          </cell>
          <cell r="B431">
            <v>5.464999999999999E-2</v>
          </cell>
          <cell r="C431">
            <v>-1.5899999999999997E-2</v>
          </cell>
          <cell r="D431">
            <v>1.0929999999999999E-2</v>
          </cell>
          <cell r="E431">
            <v>-1.1350000000000001E-2</v>
          </cell>
        </row>
        <row r="432">
          <cell r="A432">
            <v>1.36</v>
          </cell>
          <cell r="B432">
            <v>5.473999999999999E-2</v>
          </cell>
          <cell r="C432">
            <v>-1.5779999999999995E-2</v>
          </cell>
          <cell r="D432">
            <v>1.0947999999999998E-2</v>
          </cell>
          <cell r="E432">
            <v>-1.1220000000000001E-2</v>
          </cell>
        </row>
        <row r="433">
          <cell r="A433">
            <v>1.37</v>
          </cell>
          <cell r="B433">
            <v>5.482999999999999E-2</v>
          </cell>
          <cell r="C433">
            <v>-1.5659999999999997E-2</v>
          </cell>
          <cell r="D433">
            <v>1.0965999999999998E-2</v>
          </cell>
          <cell r="E433">
            <v>-1.1090000000000001E-2</v>
          </cell>
        </row>
        <row r="434">
          <cell r="A434">
            <v>1.38</v>
          </cell>
          <cell r="B434">
            <v>5.491999999999999E-2</v>
          </cell>
          <cell r="C434">
            <v>-1.5539999999999998E-2</v>
          </cell>
          <cell r="D434">
            <v>1.0983999999999999E-2</v>
          </cell>
          <cell r="E434">
            <v>-1.0960000000000001E-2</v>
          </cell>
        </row>
        <row r="435">
          <cell r="A435">
            <v>1.39</v>
          </cell>
          <cell r="B435">
            <v>5.5009999999999989E-2</v>
          </cell>
          <cell r="C435">
            <v>-1.5419999999999996E-2</v>
          </cell>
          <cell r="D435">
            <v>1.1001999999999998E-2</v>
          </cell>
          <cell r="E435">
            <v>-1.0830000000000001E-2</v>
          </cell>
        </row>
        <row r="436">
          <cell r="A436">
            <v>1.4</v>
          </cell>
          <cell r="B436">
            <v>5.5099999999999989E-2</v>
          </cell>
          <cell r="C436">
            <v>-1.5299999999999998E-2</v>
          </cell>
          <cell r="D436">
            <v>1.1019999999999999E-2</v>
          </cell>
          <cell r="E436">
            <v>-1.0700000000000001E-2</v>
          </cell>
        </row>
        <row r="437">
          <cell r="A437">
            <v>1.41</v>
          </cell>
          <cell r="B437">
            <v>5.5189999999999989E-2</v>
          </cell>
          <cell r="C437">
            <v>-1.5179999999999997E-2</v>
          </cell>
          <cell r="D437">
            <v>1.1037999999999999E-2</v>
          </cell>
          <cell r="E437">
            <v>-1.057E-2</v>
          </cell>
        </row>
        <row r="438">
          <cell r="A438">
            <v>1.42</v>
          </cell>
          <cell r="B438">
            <v>5.5279999999999989E-2</v>
          </cell>
          <cell r="C438">
            <v>-1.5059999999999997E-2</v>
          </cell>
          <cell r="D438">
            <v>1.1055999999999998E-2</v>
          </cell>
          <cell r="E438">
            <v>-1.0440000000000001E-2</v>
          </cell>
        </row>
        <row r="439">
          <cell r="A439">
            <v>1.43</v>
          </cell>
          <cell r="B439">
            <v>5.5369999999999989E-2</v>
          </cell>
          <cell r="C439">
            <v>-1.4939999999999998E-2</v>
          </cell>
          <cell r="D439">
            <v>1.1073999999999999E-2</v>
          </cell>
          <cell r="E439">
            <v>-1.031E-2</v>
          </cell>
        </row>
        <row r="440">
          <cell r="A440">
            <v>1.44</v>
          </cell>
          <cell r="B440">
            <v>5.5459999999999988E-2</v>
          </cell>
          <cell r="C440">
            <v>-1.4819999999999998E-2</v>
          </cell>
          <cell r="D440">
            <v>1.1091999999999999E-2</v>
          </cell>
          <cell r="E440">
            <v>-1.0180000000000002E-2</v>
          </cell>
        </row>
        <row r="441">
          <cell r="A441">
            <v>1.45</v>
          </cell>
          <cell r="B441">
            <v>5.5549999999999988E-2</v>
          </cell>
          <cell r="C441">
            <v>-1.4699999999999998E-2</v>
          </cell>
          <cell r="D441">
            <v>1.1109999999999998E-2</v>
          </cell>
          <cell r="E441">
            <v>-1.005E-2</v>
          </cell>
        </row>
        <row r="442">
          <cell r="A442">
            <v>1.46</v>
          </cell>
          <cell r="B442">
            <v>5.5639999999999988E-2</v>
          </cell>
          <cell r="C442">
            <v>-1.4579999999999999E-2</v>
          </cell>
          <cell r="D442">
            <v>1.1127999999999999E-2</v>
          </cell>
          <cell r="E442">
            <v>-9.9200000000000017E-3</v>
          </cell>
        </row>
        <row r="443">
          <cell r="A443">
            <v>1.47</v>
          </cell>
          <cell r="B443">
            <v>5.5729999999999988E-2</v>
          </cell>
          <cell r="C443">
            <v>-1.4459999999999999E-2</v>
          </cell>
          <cell r="D443">
            <v>1.1146E-2</v>
          </cell>
          <cell r="E443">
            <v>-9.7900000000000001E-3</v>
          </cell>
        </row>
        <row r="444">
          <cell r="A444">
            <v>1.48</v>
          </cell>
          <cell r="B444">
            <v>5.5819999999999988E-2</v>
          </cell>
          <cell r="C444">
            <v>-1.4339999999999999E-2</v>
          </cell>
          <cell r="D444">
            <v>1.1163999999999999E-2</v>
          </cell>
          <cell r="E444">
            <v>-9.6600000000000002E-3</v>
          </cell>
        </row>
        <row r="445">
          <cell r="A445">
            <v>1.49</v>
          </cell>
          <cell r="B445">
            <v>5.5909999999999987E-2</v>
          </cell>
          <cell r="C445">
            <v>-1.422E-2</v>
          </cell>
          <cell r="D445">
            <v>1.1181999999999999E-2</v>
          </cell>
          <cell r="E445">
            <v>-9.5300000000000003E-3</v>
          </cell>
        </row>
        <row r="446">
          <cell r="A446">
            <v>1.5</v>
          </cell>
          <cell r="B446">
            <v>5.5999999999999987E-2</v>
          </cell>
          <cell r="C446">
            <v>-1.4099999999999998E-2</v>
          </cell>
          <cell r="D446">
            <v>1.12E-2</v>
          </cell>
          <cell r="E446">
            <v>-9.4000000000000004E-3</v>
          </cell>
        </row>
        <row r="456">
          <cell r="A456">
            <v>0.125</v>
          </cell>
          <cell r="B456">
            <v>3.0999999999999999E-3</v>
          </cell>
          <cell r="C456">
            <v>-1.6000000000000001E-3</v>
          </cell>
          <cell r="D456">
            <v>5.9999999999999995E-4</v>
          </cell>
          <cell r="E456">
            <v>-2.9999999999999997E-4</v>
          </cell>
        </row>
        <row r="457">
          <cell r="A457">
            <v>0.13</v>
          </cell>
          <cell r="B457">
            <v>3.4320000000000015E-3</v>
          </cell>
          <cell r="C457">
            <v>-1.7639999999999997E-3</v>
          </cell>
          <cell r="D457">
            <v>6.6800000000000095E-4</v>
          </cell>
          <cell r="E457">
            <v>-3.7200000000000026E-4</v>
          </cell>
        </row>
        <row r="458">
          <cell r="A458">
            <v>0.14000000000000001</v>
          </cell>
          <cell r="B458">
            <v>4.0960000000000015E-3</v>
          </cell>
          <cell r="C458">
            <v>-2.0919999999999997E-3</v>
          </cell>
          <cell r="D458">
            <v>8.0400000000000089E-4</v>
          </cell>
          <cell r="E458">
            <v>-5.1600000000000018E-4</v>
          </cell>
        </row>
        <row r="459">
          <cell r="A459">
            <v>0.15</v>
          </cell>
          <cell r="B459">
            <v>4.7600000000000012E-3</v>
          </cell>
          <cell r="C459">
            <v>-2.4199999999999998E-3</v>
          </cell>
          <cell r="D459">
            <v>9.4000000000000073E-4</v>
          </cell>
          <cell r="E459">
            <v>-6.6000000000000021E-4</v>
          </cell>
        </row>
        <row r="460">
          <cell r="A460">
            <v>0.16</v>
          </cell>
          <cell r="B460">
            <v>5.4240000000000009E-3</v>
          </cell>
          <cell r="C460">
            <v>-2.7479999999999996E-3</v>
          </cell>
          <cell r="D460">
            <v>1.0760000000000006E-3</v>
          </cell>
          <cell r="E460">
            <v>-8.0400000000000024E-4</v>
          </cell>
        </row>
        <row r="461">
          <cell r="A461">
            <v>0.17</v>
          </cell>
          <cell r="B461">
            <v>6.0880000000000005E-3</v>
          </cell>
          <cell r="C461">
            <v>-3.0759999999999997E-3</v>
          </cell>
          <cell r="D461">
            <v>1.2120000000000006E-3</v>
          </cell>
          <cell r="E461">
            <v>-9.4800000000000027E-4</v>
          </cell>
        </row>
        <row r="462">
          <cell r="A462">
            <v>0.18</v>
          </cell>
          <cell r="B462">
            <v>6.7520000000000011E-3</v>
          </cell>
          <cell r="C462">
            <v>-3.4039999999999999E-3</v>
          </cell>
          <cell r="D462">
            <v>1.3480000000000005E-3</v>
          </cell>
          <cell r="E462">
            <v>-1.0920000000000001E-3</v>
          </cell>
        </row>
        <row r="463">
          <cell r="A463">
            <v>0.19</v>
          </cell>
          <cell r="B463">
            <v>7.4160000000000007E-3</v>
          </cell>
          <cell r="C463">
            <v>-3.7319999999999996E-3</v>
          </cell>
          <cell r="D463">
            <v>1.4840000000000005E-3</v>
          </cell>
          <cell r="E463">
            <v>-1.2360000000000001E-3</v>
          </cell>
        </row>
        <row r="464">
          <cell r="A464">
            <v>0.2</v>
          </cell>
          <cell r="B464">
            <v>8.0800000000000004E-3</v>
          </cell>
          <cell r="C464">
            <v>-4.0599999999999994E-3</v>
          </cell>
          <cell r="D464">
            <v>1.6200000000000003E-3</v>
          </cell>
          <cell r="E464">
            <v>-1.3800000000000002E-3</v>
          </cell>
        </row>
        <row r="465">
          <cell r="A465">
            <v>0.21</v>
          </cell>
          <cell r="B465">
            <v>8.744E-3</v>
          </cell>
          <cell r="C465">
            <v>-4.3879999999999995E-3</v>
          </cell>
          <cell r="D465">
            <v>1.7560000000000002E-3</v>
          </cell>
          <cell r="E465">
            <v>-1.5240000000000002E-3</v>
          </cell>
        </row>
        <row r="466">
          <cell r="A466">
            <v>0.22</v>
          </cell>
          <cell r="B466">
            <v>9.4079999999999997E-3</v>
          </cell>
          <cell r="C466">
            <v>-4.7159999999999997E-3</v>
          </cell>
          <cell r="D466">
            <v>1.8920000000000002E-3</v>
          </cell>
          <cell r="E466">
            <v>-1.6680000000000002E-3</v>
          </cell>
        </row>
        <row r="467">
          <cell r="A467">
            <v>0.23</v>
          </cell>
          <cell r="B467">
            <v>1.0071999999999999E-2</v>
          </cell>
          <cell r="C467">
            <v>-5.0439999999999999E-3</v>
          </cell>
          <cell r="D467">
            <v>2.0280000000000003E-3</v>
          </cell>
          <cell r="E467">
            <v>-1.812E-3</v>
          </cell>
        </row>
        <row r="468">
          <cell r="A468">
            <v>0.24</v>
          </cell>
          <cell r="B468">
            <v>1.0735999999999999E-2</v>
          </cell>
          <cell r="C468">
            <v>-5.372E-3</v>
          </cell>
          <cell r="D468">
            <v>2.1640000000000001E-3</v>
          </cell>
          <cell r="E468">
            <v>-1.9559999999999998E-3</v>
          </cell>
        </row>
        <row r="469">
          <cell r="A469">
            <v>0.25</v>
          </cell>
          <cell r="B469">
            <v>1.14E-2</v>
          </cell>
          <cell r="C469">
            <v>-5.7000000000000011E-3</v>
          </cell>
          <cell r="D469">
            <v>2.3000000000000008E-3</v>
          </cell>
          <cell r="E469">
            <v>-2.1000000000000012E-3</v>
          </cell>
        </row>
        <row r="470">
          <cell r="A470">
            <v>0.26</v>
          </cell>
          <cell r="B470">
            <v>1.2152000000000001E-2</v>
          </cell>
          <cell r="C470">
            <v>-6.0360000000000006E-3</v>
          </cell>
          <cell r="D470">
            <v>2.4520000000000006E-3</v>
          </cell>
          <cell r="E470">
            <v>-2.4200000000000011E-3</v>
          </cell>
        </row>
        <row r="471">
          <cell r="A471">
            <v>0.27</v>
          </cell>
          <cell r="B471">
            <v>1.2904000000000001E-2</v>
          </cell>
          <cell r="C471">
            <v>-6.3720000000000009E-3</v>
          </cell>
          <cell r="D471">
            <v>2.6040000000000004E-3</v>
          </cell>
          <cell r="E471">
            <v>-2.7400000000000011E-3</v>
          </cell>
        </row>
        <row r="472">
          <cell r="A472">
            <v>0.28000000000000003</v>
          </cell>
          <cell r="B472">
            <v>1.3656000000000001E-2</v>
          </cell>
          <cell r="C472">
            <v>-6.7080000000000013E-3</v>
          </cell>
          <cell r="D472">
            <v>2.7560000000000006E-3</v>
          </cell>
          <cell r="E472">
            <v>-3.0600000000000011E-3</v>
          </cell>
        </row>
        <row r="473">
          <cell r="A473">
            <v>0.28999999999999998</v>
          </cell>
          <cell r="B473">
            <v>1.4408000000000001E-2</v>
          </cell>
          <cell r="C473">
            <v>-7.0440000000000016E-3</v>
          </cell>
          <cell r="D473">
            <v>2.908E-3</v>
          </cell>
          <cell r="E473">
            <v>-3.3800000000000011E-3</v>
          </cell>
        </row>
        <row r="474">
          <cell r="A474">
            <v>0.3</v>
          </cell>
          <cell r="B474">
            <v>1.516E-2</v>
          </cell>
          <cell r="C474">
            <v>-7.3800000000000011E-3</v>
          </cell>
          <cell r="D474">
            <v>3.0600000000000002E-3</v>
          </cell>
          <cell r="E474">
            <v>-3.700000000000001E-3</v>
          </cell>
        </row>
        <row r="475">
          <cell r="A475">
            <v>0.31</v>
          </cell>
          <cell r="B475">
            <v>1.5911999999999999E-2</v>
          </cell>
          <cell r="C475">
            <v>-7.7160000000000015E-3</v>
          </cell>
          <cell r="D475">
            <v>3.212E-3</v>
          </cell>
          <cell r="E475">
            <v>-4.020000000000001E-3</v>
          </cell>
        </row>
        <row r="476">
          <cell r="A476">
            <v>0.32</v>
          </cell>
          <cell r="B476">
            <v>1.6663999999999998E-2</v>
          </cell>
          <cell r="C476">
            <v>-8.0520000000000019E-3</v>
          </cell>
          <cell r="D476">
            <v>3.3639999999999998E-3</v>
          </cell>
          <cell r="E476">
            <v>-4.340000000000001E-3</v>
          </cell>
        </row>
        <row r="477">
          <cell r="A477">
            <v>0.33</v>
          </cell>
          <cell r="B477">
            <v>1.7416000000000001E-2</v>
          </cell>
          <cell r="C477">
            <v>-8.3880000000000014E-3</v>
          </cell>
          <cell r="D477">
            <v>3.5159999999999996E-3</v>
          </cell>
          <cell r="E477">
            <v>-4.6600000000000009E-3</v>
          </cell>
        </row>
        <row r="478">
          <cell r="A478">
            <v>0.34</v>
          </cell>
          <cell r="B478">
            <v>1.8168E-2</v>
          </cell>
          <cell r="C478">
            <v>-8.7240000000000026E-3</v>
          </cell>
          <cell r="D478">
            <v>3.6679999999999994E-3</v>
          </cell>
          <cell r="E478">
            <v>-4.9800000000000009E-3</v>
          </cell>
        </row>
        <row r="479">
          <cell r="A479">
            <v>0.35</v>
          </cell>
          <cell r="B479">
            <v>1.8919999999999999E-2</v>
          </cell>
          <cell r="C479">
            <v>-9.0600000000000021E-3</v>
          </cell>
          <cell r="D479">
            <v>3.8199999999999996E-3</v>
          </cell>
          <cell r="E479">
            <v>-5.3000000000000009E-3</v>
          </cell>
        </row>
        <row r="480">
          <cell r="A480">
            <v>0.36</v>
          </cell>
          <cell r="B480">
            <v>1.9671999999999999E-2</v>
          </cell>
          <cell r="C480">
            <v>-9.3960000000000016E-3</v>
          </cell>
          <cell r="D480">
            <v>3.971999999999999E-3</v>
          </cell>
          <cell r="E480">
            <v>-5.62E-3</v>
          </cell>
        </row>
        <row r="481">
          <cell r="A481">
            <v>0.37</v>
          </cell>
          <cell r="B481">
            <v>2.0423999999999998E-2</v>
          </cell>
          <cell r="C481">
            <v>-9.7320000000000011E-3</v>
          </cell>
          <cell r="D481">
            <v>4.1239999999999992E-3</v>
          </cell>
          <cell r="E481">
            <v>-5.94E-3</v>
          </cell>
        </row>
        <row r="482">
          <cell r="A482">
            <v>0.375</v>
          </cell>
          <cell r="B482">
            <v>2.0799999999999999E-2</v>
          </cell>
          <cell r="C482">
            <v>-9.9000000000000008E-3</v>
          </cell>
          <cell r="D482">
            <v>4.1999999999999997E-3</v>
          </cell>
          <cell r="E482">
            <v>-6.1000000000000004E-3</v>
          </cell>
        </row>
        <row r="483">
          <cell r="A483">
            <v>0.38</v>
          </cell>
          <cell r="B483">
            <v>2.1076000000000004E-2</v>
          </cell>
          <cell r="C483">
            <v>-1.0004000000000002E-2</v>
          </cell>
          <cell r="D483">
            <v>4.2520000000000006E-3</v>
          </cell>
          <cell r="E483">
            <v>-6.2720000000000007E-3</v>
          </cell>
        </row>
        <row r="484">
          <cell r="A484">
            <v>0.39</v>
          </cell>
          <cell r="B484">
            <v>2.1628000000000001E-2</v>
          </cell>
          <cell r="C484">
            <v>-1.0212000000000002E-2</v>
          </cell>
          <cell r="D484">
            <v>4.3560000000000005E-3</v>
          </cell>
          <cell r="E484">
            <v>-6.6160000000000004E-3</v>
          </cell>
        </row>
        <row r="485">
          <cell r="A485">
            <v>0.4</v>
          </cell>
          <cell r="B485">
            <v>2.2180000000000002E-2</v>
          </cell>
          <cell r="C485">
            <v>-1.0420000000000002E-2</v>
          </cell>
          <cell r="D485">
            <v>4.4600000000000004E-3</v>
          </cell>
          <cell r="E485">
            <v>-6.9600000000000009E-3</v>
          </cell>
        </row>
        <row r="486">
          <cell r="A486">
            <v>0.41</v>
          </cell>
          <cell r="B486">
            <v>2.2732000000000002E-2</v>
          </cell>
          <cell r="C486">
            <v>-1.0628000000000002E-2</v>
          </cell>
          <cell r="D486">
            <v>4.5640000000000003E-3</v>
          </cell>
          <cell r="E486">
            <v>-7.3040000000000006E-3</v>
          </cell>
        </row>
        <row r="487">
          <cell r="A487">
            <v>0.42</v>
          </cell>
          <cell r="B487">
            <v>2.3284000000000003E-2</v>
          </cell>
          <cell r="C487">
            <v>-1.0836000000000002E-2</v>
          </cell>
          <cell r="D487">
            <v>4.6680000000000003E-3</v>
          </cell>
          <cell r="E487">
            <v>-7.6480000000000003E-3</v>
          </cell>
        </row>
        <row r="488">
          <cell r="A488">
            <v>0.43</v>
          </cell>
          <cell r="B488">
            <v>2.3836E-2</v>
          </cell>
          <cell r="C488">
            <v>-1.1044000000000002E-2</v>
          </cell>
          <cell r="D488">
            <v>4.7720000000000002E-3</v>
          </cell>
          <cell r="E488">
            <v>-7.9919999999999991E-3</v>
          </cell>
        </row>
        <row r="489">
          <cell r="A489">
            <v>0.44</v>
          </cell>
          <cell r="B489">
            <v>2.4388E-2</v>
          </cell>
          <cell r="C489">
            <v>-1.1252000000000002E-2</v>
          </cell>
          <cell r="D489">
            <v>4.8760000000000001E-3</v>
          </cell>
          <cell r="E489">
            <v>-8.3359999999999997E-3</v>
          </cell>
        </row>
        <row r="490">
          <cell r="A490">
            <v>0.45</v>
          </cell>
          <cell r="B490">
            <v>2.494E-2</v>
          </cell>
          <cell r="C490">
            <v>-1.1460000000000001E-2</v>
          </cell>
          <cell r="D490">
            <v>4.9800000000000001E-3</v>
          </cell>
          <cell r="E490">
            <v>-8.6800000000000002E-3</v>
          </cell>
        </row>
        <row r="491">
          <cell r="A491">
            <v>0.46</v>
          </cell>
          <cell r="B491">
            <v>2.5492000000000001E-2</v>
          </cell>
          <cell r="C491">
            <v>-1.1668000000000001E-2</v>
          </cell>
          <cell r="D491">
            <v>5.084E-3</v>
          </cell>
          <cell r="E491">
            <v>-9.023999999999999E-3</v>
          </cell>
        </row>
        <row r="492">
          <cell r="A492">
            <v>0.47</v>
          </cell>
          <cell r="B492">
            <v>2.6043999999999998E-2</v>
          </cell>
          <cell r="C492">
            <v>-1.1876000000000001E-2</v>
          </cell>
          <cell r="D492">
            <v>5.1879999999999999E-3</v>
          </cell>
          <cell r="E492">
            <v>-9.3679999999999996E-3</v>
          </cell>
        </row>
        <row r="493">
          <cell r="A493">
            <v>0.48</v>
          </cell>
          <cell r="B493">
            <v>2.6595999999999998E-2</v>
          </cell>
          <cell r="C493">
            <v>-1.2084000000000001E-2</v>
          </cell>
          <cell r="D493">
            <v>5.2919999999999998E-3</v>
          </cell>
          <cell r="E493">
            <v>-9.7119999999999984E-3</v>
          </cell>
        </row>
        <row r="494">
          <cell r="A494">
            <v>0.49</v>
          </cell>
          <cell r="B494">
            <v>2.7147999999999999E-2</v>
          </cell>
          <cell r="C494">
            <v>-1.2292000000000001E-2</v>
          </cell>
          <cell r="D494">
            <v>5.3959999999999998E-3</v>
          </cell>
          <cell r="E494">
            <v>-1.0055999999999999E-2</v>
          </cell>
        </row>
        <row r="495">
          <cell r="A495">
            <v>0.5</v>
          </cell>
          <cell r="B495">
            <v>2.7699999999999995E-2</v>
          </cell>
          <cell r="C495">
            <v>-1.2500000000000001E-2</v>
          </cell>
          <cell r="D495">
            <v>5.5000000000000014E-3</v>
          </cell>
          <cell r="E495">
            <v>-1.0399999999999998E-2</v>
          </cell>
        </row>
        <row r="496">
          <cell r="A496">
            <v>0.51</v>
          </cell>
          <cell r="B496">
            <v>2.7987999999999996E-2</v>
          </cell>
          <cell r="C496">
            <v>-1.2552000000000001E-2</v>
          </cell>
          <cell r="D496">
            <v>5.5600000000000016E-3</v>
          </cell>
          <cell r="E496">
            <v>-1.0555999999999998E-2</v>
          </cell>
        </row>
        <row r="497">
          <cell r="A497">
            <v>0.52</v>
          </cell>
          <cell r="B497">
            <v>2.8275999999999996E-2</v>
          </cell>
          <cell r="C497">
            <v>-1.2604000000000001E-2</v>
          </cell>
          <cell r="D497">
            <v>5.6200000000000009E-3</v>
          </cell>
          <cell r="E497">
            <v>-1.0711999999999998E-2</v>
          </cell>
        </row>
        <row r="498">
          <cell r="A498">
            <v>0.53</v>
          </cell>
          <cell r="B498">
            <v>2.8563999999999996E-2</v>
          </cell>
          <cell r="C498">
            <v>-1.2656000000000001E-2</v>
          </cell>
          <cell r="D498">
            <v>5.680000000000001E-3</v>
          </cell>
          <cell r="E498">
            <v>-1.0867999999999999E-2</v>
          </cell>
        </row>
        <row r="499">
          <cell r="A499">
            <v>0.54</v>
          </cell>
          <cell r="B499">
            <v>2.8851999999999996E-2</v>
          </cell>
          <cell r="C499">
            <v>-1.2708000000000001E-2</v>
          </cell>
          <cell r="D499">
            <v>5.7400000000000012E-3</v>
          </cell>
          <cell r="E499">
            <v>-1.1023999999999999E-2</v>
          </cell>
        </row>
        <row r="500">
          <cell r="A500">
            <v>0.55000000000000004</v>
          </cell>
          <cell r="B500">
            <v>2.9139999999999996E-2</v>
          </cell>
          <cell r="C500">
            <v>-1.2760000000000001E-2</v>
          </cell>
          <cell r="D500">
            <v>5.8000000000000013E-3</v>
          </cell>
          <cell r="E500">
            <v>-1.1179999999999999E-2</v>
          </cell>
        </row>
        <row r="501">
          <cell r="A501">
            <v>0.56000000000000005</v>
          </cell>
          <cell r="B501">
            <v>2.9427999999999996E-2</v>
          </cell>
          <cell r="C501">
            <v>-1.2812E-2</v>
          </cell>
          <cell r="D501">
            <v>5.8600000000000006E-3</v>
          </cell>
          <cell r="E501">
            <v>-1.1335999999999999E-2</v>
          </cell>
        </row>
        <row r="502">
          <cell r="A502">
            <v>0.56999999999999995</v>
          </cell>
          <cell r="B502">
            <v>2.9715999999999996E-2</v>
          </cell>
          <cell r="C502">
            <v>-1.2864E-2</v>
          </cell>
          <cell r="D502">
            <v>5.9200000000000008E-3</v>
          </cell>
          <cell r="E502">
            <v>-1.1491999999999999E-2</v>
          </cell>
        </row>
        <row r="503">
          <cell r="A503">
            <v>0.57999999999999996</v>
          </cell>
          <cell r="B503">
            <v>3.0003999999999996E-2</v>
          </cell>
          <cell r="C503">
            <v>-1.2916E-2</v>
          </cell>
          <cell r="D503">
            <v>5.9800000000000009E-3</v>
          </cell>
          <cell r="E503">
            <v>-1.1647999999999999E-2</v>
          </cell>
        </row>
        <row r="504">
          <cell r="A504">
            <v>0.59</v>
          </cell>
          <cell r="B504">
            <v>3.0291999999999996E-2</v>
          </cell>
          <cell r="C504">
            <v>-1.2968E-2</v>
          </cell>
          <cell r="D504">
            <v>6.0400000000000011E-3</v>
          </cell>
          <cell r="E504">
            <v>-1.1803999999999999E-2</v>
          </cell>
        </row>
        <row r="505">
          <cell r="A505">
            <v>0.6</v>
          </cell>
          <cell r="B505">
            <v>3.0579999999999996E-2</v>
          </cell>
          <cell r="C505">
            <v>-1.302E-2</v>
          </cell>
          <cell r="D505">
            <v>6.1000000000000004E-3</v>
          </cell>
          <cell r="E505">
            <v>-1.1959999999999998E-2</v>
          </cell>
        </row>
        <row r="506">
          <cell r="A506">
            <v>0.61</v>
          </cell>
          <cell r="B506">
            <v>3.0867999999999996E-2</v>
          </cell>
          <cell r="C506">
            <v>-1.3072E-2</v>
          </cell>
          <cell r="D506">
            <v>6.1600000000000005E-3</v>
          </cell>
          <cell r="E506">
            <v>-1.2116E-2</v>
          </cell>
        </row>
        <row r="507">
          <cell r="A507">
            <v>0.62</v>
          </cell>
          <cell r="B507">
            <v>3.1155999999999996E-2</v>
          </cell>
          <cell r="C507">
            <v>-1.3124E-2</v>
          </cell>
          <cell r="D507">
            <v>6.2200000000000007E-3</v>
          </cell>
          <cell r="E507">
            <v>-1.2272E-2</v>
          </cell>
        </row>
        <row r="508">
          <cell r="A508">
            <v>0.63</v>
          </cell>
          <cell r="B508">
            <v>3.1444E-2</v>
          </cell>
          <cell r="C508">
            <v>-1.3176E-2</v>
          </cell>
          <cell r="D508">
            <v>6.2800000000000009E-3</v>
          </cell>
          <cell r="E508">
            <v>-1.2428E-2</v>
          </cell>
        </row>
        <row r="509">
          <cell r="A509">
            <v>0.64</v>
          </cell>
          <cell r="B509">
            <v>3.1731999999999996E-2</v>
          </cell>
          <cell r="C509">
            <v>-1.3228E-2</v>
          </cell>
          <cell r="D509">
            <v>6.3400000000000001E-3</v>
          </cell>
          <cell r="E509">
            <v>-1.2584E-2</v>
          </cell>
        </row>
        <row r="510">
          <cell r="A510">
            <v>0.65</v>
          </cell>
          <cell r="B510">
            <v>3.202E-2</v>
          </cell>
          <cell r="C510">
            <v>-1.328E-2</v>
          </cell>
          <cell r="D510">
            <v>6.4000000000000003E-3</v>
          </cell>
          <cell r="E510">
            <v>-1.274E-2</v>
          </cell>
        </row>
        <row r="511">
          <cell r="A511">
            <v>0.66</v>
          </cell>
          <cell r="B511">
            <v>3.2307999999999996E-2</v>
          </cell>
          <cell r="C511">
            <v>-1.3332E-2</v>
          </cell>
          <cell r="D511">
            <v>6.4600000000000005E-3</v>
          </cell>
          <cell r="E511">
            <v>-1.2896000000000001E-2</v>
          </cell>
        </row>
        <row r="512">
          <cell r="A512">
            <v>0.67</v>
          </cell>
          <cell r="B512">
            <v>3.2596E-2</v>
          </cell>
          <cell r="C512">
            <v>-1.3384E-2</v>
          </cell>
          <cell r="D512">
            <v>6.5200000000000006E-3</v>
          </cell>
          <cell r="E512">
            <v>-1.3052000000000001E-2</v>
          </cell>
        </row>
        <row r="513">
          <cell r="A513">
            <v>0.68</v>
          </cell>
          <cell r="B513">
            <v>3.2883999999999997E-2</v>
          </cell>
          <cell r="C513">
            <v>-1.3436E-2</v>
          </cell>
          <cell r="D513">
            <v>6.5800000000000008E-3</v>
          </cell>
          <cell r="E513">
            <v>-1.3208000000000001E-2</v>
          </cell>
        </row>
        <row r="514">
          <cell r="A514">
            <v>0.69</v>
          </cell>
          <cell r="B514">
            <v>3.3172E-2</v>
          </cell>
          <cell r="C514">
            <v>-1.3488E-2</v>
          </cell>
          <cell r="D514">
            <v>6.6400000000000001E-3</v>
          </cell>
          <cell r="E514">
            <v>-1.3364000000000001E-2</v>
          </cell>
        </row>
        <row r="515">
          <cell r="A515">
            <v>0.7</v>
          </cell>
          <cell r="B515">
            <v>3.3459999999999997E-2</v>
          </cell>
          <cell r="C515">
            <v>-1.354E-2</v>
          </cell>
          <cell r="D515">
            <v>6.7000000000000002E-3</v>
          </cell>
          <cell r="E515">
            <v>-1.3520000000000001E-2</v>
          </cell>
        </row>
        <row r="516">
          <cell r="A516">
            <v>0.71</v>
          </cell>
          <cell r="B516">
            <v>3.3748E-2</v>
          </cell>
          <cell r="C516">
            <v>-1.3592E-2</v>
          </cell>
          <cell r="D516">
            <v>6.7600000000000004E-3</v>
          </cell>
          <cell r="E516">
            <v>-1.3676000000000001E-2</v>
          </cell>
        </row>
        <row r="517">
          <cell r="A517">
            <v>0.72</v>
          </cell>
          <cell r="B517">
            <v>3.4035999999999997E-2</v>
          </cell>
          <cell r="C517">
            <v>-1.3644E-2</v>
          </cell>
          <cell r="D517">
            <v>6.8199999999999997E-3</v>
          </cell>
          <cell r="E517">
            <v>-1.3832000000000001E-2</v>
          </cell>
        </row>
        <row r="518">
          <cell r="A518">
            <v>0.73</v>
          </cell>
          <cell r="B518">
            <v>3.4324E-2</v>
          </cell>
          <cell r="C518">
            <v>-1.3696E-2</v>
          </cell>
          <cell r="D518">
            <v>6.8799999999999998E-3</v>
          </cell>
          <cell r="E518">
            <v>-1.3988E-2</v>
          </cell>
        </row>
        <row r="519">
          <cell r="A519">
            <v>0.74</v>
          </cell>
          <cell r="B519">
            <v>3.4611999999999997E-2</v>
          </cell>
          <cell r="C519">
            <v>-1.3748E-2</v>
          </cell>
          <cell r="D519">
            <v>6.94E-3</v>
          </cell>
          <cell r="E519">
            <v>-1.4144E-2</v>
          </cell>
        </row>
        <row r="520">
          <cell r="A520">
            <v>0.75</v>
          </cell>
          <cell r="B520">
            <v>3.49E-2</v>
          </cell>
          <cell r="C520">
            <v>-1.3800000000000002E-2</v>
          </cell>
          <cell r="D520">
            <v>7.0000000000000001E-3</v>
          </cell>
          <cell r="E520">
            <v>-1.4300000000000004E-2</v>
          </cell>
        </row>
        <row r="521">
          <cell r="A521">
            <v>0.76</v>
          </cell>
          <cell r="B521">
            <v>3.4992000000000002E-2</v>
          </cell>
          <cell r="C521">
            <v>-1.3736000000000002E-2</v>
          </cell>
          <cell r="D521">
            <v>7.0159999999999997E-3</v>
          </cell>
          <cell r="E521">
            <v>-1.4156000000000004E-2</v>
          </cell>
        </row>
        <row r="522">
          <cell r="A522">
            <v>0.77</v>
          </cell>
          <cell r="B522">
            <v>3.5083999999999997E-2</v>
          </cell>
          <cell r="C522">
            <v>-1.3672000000000002E-2</v>
          </cell>
          <cell r="D522">
            <v>7.0320000000000001E-3</v>
          </cell>
          <cell r="E522">
            <v>-1.4012000000000004E-2</v>
          </cell>
        </row>
        <row r="523">
          <cell r="A523">
            <v>0.78</v>
          </cell>
          <cell r="B523">
            <v>3.5175999999999999E-2</v>
          </cell>
          <cell r="C523">
            <v>-1.3608E-2</v>
          </cell>
          <cell r="D523">
            <v>7.0479999999999996E-3</v>
          </cell>
          <cell r="E523">
            <v>-1.3868000000000004E-2</v>
          </cell>
        </row>
        <row r="524">
          <cell r="A524">
            <v>0.79</v>
          </cell>
          <cell r="B524">
            <v>3.5268000000000001E-2</v>
          </cell>
          <cell r="C524">
            <v>-1.3544E-2</v>
          </cell>
          <cell r="D524">
            <v>7.064E-3</v>
          </cell>
          <cell r="E524">
            <v>-1.3724000000000004E-2</v>
          </cell>
        </row>
        <row r="525">
          <cell r="A525">
            <v>0.8</v>
          </cell>
          <cell r="B525">
            <v>3.5360000000000003E-2</v>
          </cell>
          <cell r="C525">
            <v>-1.3480000000000001E-2</v>
          </cell>
          <cell r="D525">
            <v>7.0800000000000004E-3</v>
          </cell>
          <cell r="E525">
            <v>-1.3580000000000002E-2</v>
          </cell>
        </row>
        <row r="526">
          <cell r="A526">
            <v>0.81</v>
          </cell>
          <cell r="B526">
            <v>3.5451999999999997E-2</v>
          </cell>
          <cell r="C526">
            <v>-1.3416000000000001E-2</v>
          </cell>
          <cell r="D526">
            <v>7.0959999999999999E-3</v>
          </cell>
          <cell r="E526">
            <v>-1.3436000000000002E-2</v>
          </cell>
        </row>
        <row r="527">
          <cell r="A527">
            <v>0.82</v>
          </cell>
          <cell r="B527">
            <v>3.5543999999999999E-2</v>
          </cell>
          <cell r="C527">
            <v>-1.3352000000000001E-2</v>
          </cell>
          <cell r="D527">
            <v>7.1120000000000003E-3</v>
          </cell>
          <cell r="E527">
            <v>-1.3292000000000002E-2</v>
          </cell>
        </row>
        <row r="528">
          <cell r="A528">
            <v>0.83</v>
          </cell>
          <cell r="B528">
            <v>3.5636000000000001E-2</v>
          </cell>
          <cell r="C528">
            <v>-1.3288000000000001E-2</v>
          </cell>
          <cell r="D528">
            <v>7.1280000000000007E-3</v>
          </cell>
          <cell r="E528">
            <v>-1.3148000000000002E-2</v>
          </cell>
        </row>
        <row r="529">
          <cell r="A529">
            <v>0.84</v>
          </cell>
          <cell r="B529">
            <v>3.5728000000000003E-2</v>
          </cell>
          <cell r="C529">
            <v>-1.3224000000000001E-2</v>
          </cell>
          <cell r="D529">
            <v>7.1440000000000002E-3</v>
          </cell>
          <cell r="E529">
            <v>-1.3004000000000002E-2</v>
          </cell>
        </row>
        <row r="530">
          <cell r="A530">
            <v>0.85</v>
          </cell>
          <cell r="B530">
            <v>3.5819999999999998E-2</v>
          </cell>
          <cell r="C530">
            <v>-1.316E-2</v>
          </cell>
          <cell r="D530">
            <v>7.1600000000000006E-3</v>
          </cell>
          <cell r="E530">
            <v>-1.2860000000000002E-2</v>
          </cell>
        </row>
        <row r="531">
          <cell r="A531">
            <v>0.86</v>
          </cell>
          <cell r="B531">
            <v>3.5911999999999999E-2</v>
          </cell>
          <cell r="C531">
            <v>-1.3096E-2</v>
          </cell>
          <cell r="D531">
            <v>7.1760000000000001E-3</v>
          </cell>
          <cell r="E531">
            <v>-1.2716000000000002E-2</v>
          </cell>
        </row>
        <row r="532">
          <cell r="A532">
            <v>0.87</v>
          </cell>
          <cell r="B532">
            <v>3.6004000000000001E-2</v>
          </cell>
          <cell r="C532">
            <v>-1.3032E-2</v>
          </cell>
          <cell r="D532">
            <v>7.1920000000000005E-3</v>
          </cell>
          <cell r="E532">
            <v>-1.2572000000000002E-2</v>
          </cell>
        </row>
        <row r="533">
          <cell r="A533">
            <v>0.88</v>
          </cell>
          <cell r="B533">
            <v>3.6096000000000003E-2</v>
          </cell>
          <cell r="C533">
            <v>-1.2968E-2</v>
          </cell>
          <cell r="D533">
            <v>7.2080000000000009E-3</v>
          </cell>
          <cell r="E533">
            <v>-1.2428000000000002E-2</v>
          </cell>
        </row>
        <row r="534">
          <cell r="A534">
            <v>0.89</v>
          </cell>
          <cell r="B534">
            <v>3.6188000000000005E-2</v>
          </cell>
          <cell r="C534">
            <v>-1.2904000000000001E-2</v>
          </cell>
          <cell r="D534">
            <v>7.2240000000000004E-3</v>
          </cell>
          <cell r="E534">
            <v>-1.2284E-2</v>
          </cell>
        </row>
        <row r="535">
          <cell r="A535">
            <v>0.9</v>
          </cell>
          <cell r="B535">
            <v>3.628E-2</v>
          </cell>
          <cell r="C535">
            <v>-1.2840000000000001E-2</v>
          </cell>
          <cell r="D535">
            <v>7.2400000000000008E-3</v>
          </cell>
          <cell r="E535">
            <v>-1.2140000000000001E-2</v>
          </cell>
        </row>
        <row r="536">
          <cell r="A536">
            <v>0.91</v>
          </cell>
          <cell r="B536">
            <v>3.6372000000000002E-2</v>
          </cell>
          <cell r="C536">
            <v>-1.2776000000000001E-2</v>
          </cell>
          <cell r="D536">
            <v>7.2560000000000003E-3</v>
          </cell>
          <cell r="E536">
            <v>-1.1996E-2</v>
          </cell>
        </row>
        <row r="537">
          <cell r="A537">
            <v>0.92</v>
          </cell>
          <cell r="B537">
            <v>3.6464000000000003E-2</v>
          </cell>
          <cell r="C537">
            <v>-1.2712000000000001E-2</v>
          </cell>
          <cell r="D537">
            <v>7.2720000000000007E-3</v>
          </cell>
          <cell r="E537">
            <v>-1.1852E-2</v>
          </cell>
        </row>
        <row r="538">
          <cell r="A538">
            <v>0.93</v>
          </cell>
          <cell r="B538">
            <v>3.6556000000000005E-2</v>
          </cell>
          <cell r="C538">
            <v>-1.2648E-2</v>
          </cell>
          <cell r="D538">
            <v>7.2880000000000011E-3</v>
          </cell>
          <cell r="E538">
            <v>-1.1708E-2</v>
          </cell>
        </row>
        <row r="539">
          <cell r="A539">
            <v>0.94</v>
          </cell>
          <cell r="B539">
            <v>3.6648E-2</v>
          </cell>
          <cell r="C539">
            <v>-1.2584E-2</v>
          </cell>
          <cell r="D539">
            <v>7.3040000000000006E-3</v>
          </cell>
          <cell r="E539">
            <v>-1.1564E-2</v>
          </cell>
        </row>
        <row r="540">
          <cell r="A540">
            <v>0.95</v>
          </cell>
          <cell r="B540">
            <v>3.6740000000000002E-2</v>
          </cell>
          <cell r="C540">
            <v>-1.252E-2</v>
          </cell>
          <cell r="D540">
            <v>7.320000000000001E-3</v>
          </cell>
          <cell r="E540">
            <v>-1.142E-2</v>
          </cell>
        </row>
        <row r="541">
          <cell r="A541">
            <v>0.96</v>
          </cell>
          <cell r="B541">
            <v>3.6832000000000004E-2</v>
          </cell>
          <cell r="C541">
            <v>-1.2456E-2</v>
          </cell>
          <cell r="D541">
            <v>7.3360000000000005E-3</v>
          </cell>
          <cell r="E541">
            <v>-1.1276E-2</v>
          </cell>
        </row>
        <row r="542">
          <cell r="A542">
            <v>0.97</v>
          </cell>
          <cell r="B542">
            <v>3.6924000000000005E-2</v>
          </cell>
          <cell r="C542">
            <v>-1.2392E-2</v>
          </cell>
          <cell r="D542">
            <v>7.3520000000000009E-3</v>
          </cell>
          <cell r="E542">
            <v>-1.1132E-2</v>
          </cell>
        </row>
        <row r="543">
          <cell r="A543">
            <v>0.98</v>
          </cell>
          <cell r="B543">
            <v>3.7016000000000007E-2</v>
          </cell>
          <cell r="C543">
            <v>-1.2328E-2</v>
          </cell>
          <cell r="D543">
            <v>7.3680000000000013E-3</v>
          </cell>
          <cell r="E543">
            <v>-1.0988E-2</v>
          </cell>
        </row>
        <row r="544">
          <cell r="A544">
            <v>0.99</v>
          </cell>
          <cell r="B544">
            <v>3.7108000000000002E-2</v>
          </cell>
          <cell r="C544">
            <v>-1.2264000000000001E-2</v>
          </cell>
          <cell r="D544">
            <v>7.3840000000000008E-3</v>
          </cell>
          <cell r="E544">
            <v>-1.0843999999999999E-2</v>
          </cell>
        </row>
        <row r="545">
          <cell r="A545">
            <v>1</v>
          </cell>
          <cell r="B545">
            <v>3.7199999999999997E-2</v>
          </cell>
          <cell r="C545">
            <v>-1.2199999999999999E-2</v>
          </cell>
          <cell r="D545">
            <v>7.4000000000000003E-3</v>
          </cell>
          <cell r="E545">
            <v>-1.0699999999999998E-2</v>
          </cell>
        </row>
        <row r="546">
          <cell r="A546">
            <v>1.01</v>
          </cell>
          <cell r="B546">
            <v>3.7173999999999992E-2</v>
          </cell>
          <cell r="C546">
            <v>-1.2061999999999998E-2</v>
          </cell>
          <cell r="D546">
            <v>7.3959999999999998E-3</v>
          </cell>
          <cell r="E546">
            <v>-1.0367999999999999E-2</v>
          </cell>
        </row>
        <row r="547">
          <cell r="A547">
            <v>1.02</v>
          </cell>
          <cell r="B547">
            <v>3.7147999999999994E-2</v>
          </cell>
          <cell r="C547">
            <v>-1.1923999999999999E-2</v>
          </cell>
          <cell r="D547">
            <v>7.3920000000000001E-3</v>
          </cell>
          <cell r="E547">
            <v>-1.0035999999999998E-2</v>
          </cell>
        </row>
        <row r="548">
          <cell r="A548">
            <v>1.03</v>
          </cell>
          <cell r="B548">
            <v>3.7121999999999995E-2</v>
          </cell>
          <cell r="C548">
            <v>-1.1785999999999998E-2</v>
          </cell>
          <cell r="D548">
            <v>7.3879999999999996E-3</v>
          </cell>
          <cell r="E548">
            <v>-9.7039999999999991E-3</v>
          </cell>
        </row>
        <row r="549">
          <cell r="A549">
            <v>1.04</v>
          </cell>
          <cell r="B549">
            <v>3.7095999999999997E-2</v>
          </cell>
          <cell r="C549">
            <v>-1.1647999999999999E-2</v>
          </cell>
          <cell r="D549">
            <v>7.3839999999999999E-3</v>
          </cell>
          <cell r="E549">
            <v>-9.3719999999999984E-3</v>
          </cell>
        </row>
        <row r="550">
          <cell r="A550">
            <v>1.05</v>
          </cell>
          <cell r="B550">
            <v>3.7069999999999992E-2</v>
          </cell>
          <cell r="C550">
            <v>-1.1509999999999999E-2</v>
          </cell>
          <cell r="D550">
            <v>7.3800000000000003E-3</v>
          </cell>
          <cell r="E550">
            <v>-9.0399999999999994E-3</v>
          </cell>
        </row>
        <row r="551">
          <cell r="A551">
            <v>1.06</v>
          </cell>
          <cell r="B551">
            <v>3.7043999999999994E-2</v>
          </cell>
          <cell r="C551">
            <v>-1.1371999999999998E-2</v>
          </cell>
          <cell r="D551">
            <v>7.3759999999999997E-3</v>
          </cell>
          <cell r="E551">
            <v>-8.7079999999999987E-3</v>
          </cell>
        </row>
        <row r="552">
          <cell r="A552">
            <v>1.07</v>
          </cell>
          <cell r="B552">
            <v>3.7017999999999995E-2</v>
          </cell>
          <cell r="C552">
            <v>-1.1233999999999999E-2</v>
          </cell>
          <cell r="D552">
            <v>7.3720000000000001E-3</v>
          </cell>
          <cell r="E552">
            <v>-8.375999999999998E-3</v>
          </cell>
        </row>
        <row r="553">
          <cell r="A553">
            <v>1.08</v>
          </cell>
          <cell r="B553">
            <v>3.6991999999999997E-2</v>
          </cell>
          <cell r="C553">
            <v>-1.1095999999999998E-2</v>
          </cell>
          <cell r="D553">
            <v>7.3679999999999995E-3</v>
          </cell>
          <cell r="E553">
            <v>-8.0439999999999991E-3</v>
          </cell>
        </row>
        <row r="554">
          <cell r="A554">
            <v>1.0900000000000001</v>
          </cell>
          <cell r="B554">
            <v>3.6965999999999992E-2</v>
          </cell>
          <cell r="C554">
            <v>-1.0957999999999999E-2</v>
          </cell>
          <cell r="D554">
            <v>7.3639999999999999E-3</v>
          </cell>
          <cell r="E554">
            <v>-7.7119999999999984E-3</v>
          </cell>
        </row>
        <row r="555">
          <cell r="A555">
            <v>1.1000000000000001</v>
          </cell>
          <cell r="B555">
            <v>3.6939999999999994E-2</v>
          </cell>
          <cell r="C555">
            <v>-1.0819999999999998E-2</v>
          </cell>
          <cell r="D555">
            <v>7.3600000000000002E-3</v>
          </cell>
          <cell r="E555">
            <v>-7.3799999999999985E-3</v>
          </cell>
        </row>
        <row r="556">
          <cell r="A556">
            <v>1.1100000000000001</v>
          </cell>
          <cell r="B556">
            <v>3.6913999999999995E-2</v>
          </cell>
          <cell r="C556">
            <v>-1.0681999999999999E-2</v>
          </cell>
          <cell r="D556">
            <v>7.3559999999999997E-3</v>
          </cell>
          <cell r="E556">
            <v>-7.0479999999999987E-3</v>
          </cell>
        </row>
        <row r="557">
          <cell r="A557">
            <v>1.1200000000000001</v>
          </cell>
          <cell r="B557">
            <v>3.6887999999999997E-2</v>
          </cell>
          <cell r="C557">
            <v>-1.0543999999999998E-2</v>
          </cell>
          <cell r="D557">
            <v>7.352E-3</v>
          </cell>
          <cell r="E557">
            <v>-6.7159999999999989E-3</v>
          </cell>
        </row>
        <row r="558">
          <cell r="A558">
            <v>1.1299999999999999</v>
          </cell>
          <cell r="B558">
            <v>3.6861999999999992E-2</v>
          </cell>
          <cell r="C558">
            <v>-1.0405999999999999E-2</v>
          </cell>
          <cell r="D558">
            <v>7.3479999999999995E-3</v>
          </cell>
          <cell r="E558">
            <v>-6.3839999999999982E-3</v>
          </cell>
        </row>
        <row r="559">
          <cell r="A559">
            <v>1.1399999999999999</v>
          </cell>
          <cell r="B559">
            <v>3.6835999999999994E-2</v>
          </cell>
          <cell r="C559">
            <v>-1.0267999999999999E-2</v>
          </cell>
          <cell r="D559">
            <v>7.3439999999999998E-3</v>
          </cell>
          <cell r="E559">
            <v>-6.0519999999999984E-3</v>
          </cell>
        </row>
        <row r="560">
          <cell r="A560">
            <v>1.1499999999999999</v>
          </cell>
          <cell r="B560">
            <v>3.6809999999999996E-2</v>
          </cell>
          <cell r="C560">
            <v>-1.0129999999999998E-2</v>
          </cell>
          <cell r="D560">
            <v>7.3400000000000002E-3</v>
          </cell>
          <cell r="E560">
            <v>-5.7199999999999985E-3</v>
          </cell>
        </row>
        <row r="561">
          <cell r="A561">
            <v>1.1599999999999999</v>
          </cell>
          <cell r="B561">
            <v>3.6783999999999997E-2</v>
          </cell>
          <cell r="C561">
            <v>-9.9919999999999991E-3</v>
          </cell>
          <cell r="D561">
            <v>7.3359999999999996E-3</v>
          </cell>
          <cell r="E561">
            <v>-5.3879999999999987E-3</v>
          </cell>
        </row>
        <row r="562">
          <cell r="A562">
            <v>1.17</v>
          </cell>
          <cell r="B562">
            <v>3.6757999999999992E-2</v>
          </cell>
          <cell r="C562">
            <v>-9.8539999999999982E-3</v>
          </cell>
          <cell r="D562">
            <v>7.332E-3</v>
          </cell>
          <cell r="E562">
            <v>-5.0559999999999989E-3</v>
          </cell>
        </row>
        <row r="563">
          <cell r="A563">
            <v>1.18</v>
          </cell>
          <cell r="B563">
            <v>3.6731999999999994E-2</v>
          </cell>
          <cell r="C563">
            <v>-9.7159999999999989E-3</v>
          </cell>
          <cell r="D563">
            <v>7.3279999999999994E-3</v>
          </cell>
          <cell r="E563">
            <v>-4.7239999999999982E-3</v>
          </cell>
        </row>
        <row r="564">
          <cell r="A564">
            <v>1.19</v>
          </cell>
          <cell r="B564">
            <v>3.6705999999999996E-2</v>
          </cell>
          <cell r="C564">
            <v>-9.5779999999999997E-3</v>
          </cell>
          <cell r="D564">
            <v>7.3239999999999998E-3</v>
          </cell>
          <cell r="E564">
            <v>-4.3919999999999983E-3</v>
          </cell>
        </row>
        <row r="565">
          <cell r="A565">
            <v>1.2</v>
          </cell>
          <cell r="B565">
            <v>3.6679999999999997E-2</v>
          </cell>
          <cell r="C565">
            <v>-9.4399999999999987E-3</v>
          </cell>
          <cell r="D565">
            <v>7.3200000000000001E-3</v>
          </cell>
          <cell r="E565">
            <v>-4.0599999999999985E-3</v>
          </cell>
        </row>
        <row r="566">
          <cell r="A566">
            <v>1.21</v>
          </cell>
          <cell r="B566">
            <v>3.6653999999999992E-2</v>
          </cell>
          <cell r="C566">
            <v>-9.3019999999999995E-3</v>
          </cell>
          <cell r="D566">
            <v>7.3159999999999996E-3</v>
          </cell>
          <cell r="E566">
            <v>-3.7279999999999987E-3</v>
          </cell>
        </row>
        <row r="567">
          <cell r="A567">
            <v>1.22</v>
          </cell>
          <cell r="B567">
            <v>3.6627999999999994E-2</v>
          </cell>
          <cell r="C567">
            <v>-9.1639999999999985E-3</v>
          </cell>
          <cell r="D567">
            <v>7.3119999999999999E-3</v>
          </cell>
          <cell r="E567">
            <v>-3.3959999999999988E-3</v>
          </cell>
        </row>
        <row r="568">
          <cell r="A568">
            <v>1.23</v>
          </cell>
          <cell r="B568">
            <v>3.6601999999999996E-2</v>
          </cell>
          <cell r="C568">
            <v>-9.0259999999999993E-3</v>
          </cell>
          <cell r="D568">
            <v>7.3079999999999994E-3</v>
          </cell>
          <cell r="E568">
            <v>-3.063999999999999E-3</v>
          </cell>
        </row>
        <row r="569">
          <cell r="A569">
            <v>1.24</v>
          </cell>
          <cell r="B569">
            <v>3.6575999999999997E-2</v>
          </cell>
          <cell r="C569">
            <v>-8.8880000000000001E-3</v>
          </cell>
          <cell r="D569">
            <v>7.3039999999999997E-3</v>
          </cell>
          <cell r="E569">
            <v>-2.7319999999999983E-3</v>
          </cell>
        </row>
        <row r="570">
          <cell r="A570">
            <v>1.25</v>
          </cell>
          <cell r="B570">
            <v>3.6549999999999992E-2</v>
          </cell>
          <cell r="C570">
            <v>-8.7500000000000008E-3</v>
          </cell>
          <cell r="D570">
            <v>7.2999999999999992E-3</v>
          </cell>
          <cell r="E570">
            <v>-2.3999999999999994E-3</v>
          </cell>
        </row>
        <row r="571">
          <cell r="A571">
            <v>1.26</v>
          </cell>
          <cell r="B571">
            <v>3.6523999999999994E-2</v>
          </cell>
          <cell r="C571">
            <v>-8.6119999999999981E-3</v>
          </cell>
          <cell r="D571">
            <v>7.2959999999999995E-3</v>
          </cell>
          <cell r="E571">
            <v>-2.0679999999999987E-3</v>
          </cell>
        </row>
        <row r="572">
          <cell r="A572">
            <v>1.27</v>
          </cell>
          <cell r="B572">
            <v>3.6497999999999996E-2</v>
          </cell>
          <cell r="C572">
            <v>-8.4739999999999989E-3</v>
          </cell>
          <cell r="D572">
            <v>7.2919999999999999E-3</v>
          </cell>
          <cell r="E572">
            <v>-1.735999999999998E-3</v>
          </cell>
        </row>
        <row r="573">
          <cell r="A573">
            <v>1.28</v>
          </cell>
          <cell r="B573">
            <v>3.6471999999999997E-2</v>
          </cell>
          <cell r="C573">
            <v>-8.3359999999999997E-3</v>
          </cell>
          <cell r="D573">
            <v>7.2879999999999993E-3</v>
          </cell>
          <cell r="E573">
            <v>-1.403999999999999E-3</v>
          </cell>
        </row>
        <row r="574">
          <cell r="A574">
            <v>1.29</v>
          </cell>
          <cell r="B574">
            <v>3.6445999999999992E-2</v>
          </cell>
          <cell r="C574">
            <v>-8.1980000000000004E-3</v>
          </cell>
          <cell r="D574">
            <v>7.2839999999999997E-3</v>
          </cell>
          <cell r="E574">
            <v>-1.0719999999999983E-3</v>
          </cell>
        </row>
        <row r="575">
          <cell r="A575">
            <v>1.3</v>
          </cell>
          <cell r="B575">
            <v>3.6419999999999994E-2</v>
          </cell>
          <cell r="C575">
            <v>-8.0599999999999995E-3</v>
          </cell>
          <cell r="D575">
            <v>7.2799999999999991E-3</v>
          </cell>
          <cell r="E575">
            <v>-7.3999999999999934E-4</v>
          </cell>
        </row>
        <row r="576">
          <cell r="A576">
            <v>1.31</v>
          </cell>
          <cell r="B576">
            <v>3.6393999999999996E-2</v>
          </cell>
          <cell r="C576">
            <v>-7.9219999999999985E-3</v>
          </cell>
          <cell r="D576">
            <v>7.2759999999999995E-3</v>
          </cell>
          <cell r="E576">
            <v>-4.0799999999999864E-4</v>
          </cell>
        </row>
        <row r="577">
          <cell r="A577">
            <v>1.32</v>
          </cell>
          <cell r="B577">
            <v>3.6367999999999998E-2</v>
          </cell>
          <cell r="C577">
            <v>-7.7839999999999993E-3</v>
          </cell>
          <cell r="D577">
            <v>7.2719999999999998E-3</v>
          </cell>
          <cell r="E577">
            <v>-7.5999999999997944E-5</v>
          </cell>
        </row>
        <row r="578">
          <cell r="A578">
            <v>1.33</v>
          </cell>
          <cell r="B578">
            <v>3.6341999999999992E-2</v>
          </cell>
          <cell r="C578">
            <v>-7.6459999999999992E-3</v>
          </cell>
          <cell r="D578">
            <v>7.2679999999999993E-3</v>
          </cell>
          <cell r="E578">
            <v>2.5600000000000102E-4</v>
          </cell>
        </row>
        <row r="579">
          <cell r="A579">
            <v>1.34</v>
          </cell>
          <cell r="B579">
            <v>3.6315999999999994E-2</v>
          </cell>
          <cell r="C579">
            <v>-7.507999999999999E-3</v>
          </cell>
          <cell r="D579">
            <v>7.2639999999999996E-3</v>
          </cell>
          <cell r="E579">
            <v>5.8800000000000172E-4</v>
          </cell>
        </row>
        <row r="580">
          <cell r="A580">
            <v>1.35</v>
          </cell>
          <cell r="B580">
            <v>3.6289999999999996E-2</v>
          </cell>
          <cell r="C580">
            <v>-7.3699999999999998E-3</v>
          </cell>
          <cell r="D580">
            <v>7.2599999999999991E-3</v>
          </cell>
          <cell r="E580">
            <v>9.2000000000000068E-4</v>
          </cell>
        </row>
        <row r="581">
          <cell r="A581">
            <v>1.36</v>
          </cell>
          <cell r="B581">
            <v>3.6263999999999998E-2</v>
          </cell>
          <cell r="C581">
            <v>-7.2319999999999997E-3</v>
          </cell>
          <cell r="D581">
            <v>7.2559999999999994E-3</v>
          </cell>
          <cell r="E581">
            <v>1.2520000000000014E-3</v>
          </cell>
        </row>
        <row r="582">
          <cell r="A582">
            <v>1.37</v>
          </cell>
          <cell r="B582">
            <v>3.6237999999999992E-2</v>
          </cell>
          <cell r="C582">
            <v>-7.0939999999999996E-3</v>
          </cell>
          <cell r="D582">
            <v>7.2519999999999998E-3</v>
          </cell>
          <cell r="E582">
            <v>1.5840000000000021E-3</v>
          </cell>
        </row>
        <row r="583">
          <cell r="A583">
            <v>1.38</v>
          </cell>
          <cell r="B583">
            <v>3.6211999999999994E-2</v>
          </cell>
          <cell r="C583">
            <v>-6.9559999999999995E-3</v>
          </cell>
          <cell r="D583">
            <v>7.2479999999999992E-3</v>
          </cell>
          <cell r="E583">
            <v>1.916000000000001E-3</v>
          </cell>
        </row>
        <row r="584">
          <cell r="A584">
            <v>1.39</v>
          </cell>
          <cell r="B584">
            <v>3.6185999999999996E-2</v>
          </cell>
          <cell r="C584">
            <v>-6.8179999999999994E-3</v>
          </cell>
          <cell r="D584">
            <v>7.2439999999999996E-3</v>
          </cell>
          <cell r="E584">
            <v>2.2480000000000017E-3</v>
          </cell>
        </row>
        <row r="585">
          <cell r="A585">
            <v>1.4</v>
          </cell>
          <cell r="B585">
            <v>3.6159999999999998E-2</v>
          </cell>
          <cell r="C585">
            <v>-6.6799999999999993E-3</v>
          </cell>
          <cell r="D585">
            <v>7.239999999999999E-3</v>
          </cell>
          <cell r="E585">
            <v>2.5800000000000007E-3</v>
          </cell>
        </row>
        <row r="586">
          <cell r="A586">
            <v>1.41</v>
          </cell>
          <cell r="B586">
            <v>3.6133999999999993E-2</v>
          </cell>
          <cell r="C586">
            <v>-6.5420000000000001E-3</v>
          </cell>
          <cell r="D586">
            <v>7.2359999999999994E-3</v>
          </cell>
          <cell r="E586">
            <v>2.9120000000000014E-3</v>
          </cell>
        </row>
        <row r="587">
          <cell r="A587">
            <v>1.42</v>
          </cell>
          <cell r="B587">
            <v>3.6107999999999994E-2</v>
          </cell>
          <cell r="C587">
            <v>-6.404E-3</v>
          </cell>
          <cell r="D587">
            <v>7.2319999999999997E-3</v>
          </cell>
          <cell r="E587">
            <v>3.2440000000000021E-3</v>
          </cell>
        </row>
        <row r="588">
          <cell r="A588">
            <v>1.43</v>
          </cell>
          <cell r="B588">
            <v>3.6081999999999996E-2</v>
          </cell>
          <cell r="C588">
            <v>-6.2659999999999999E-3</v>
          </cell>
          <cell r="D588">
            <v>7.2279999999999992E-3</v>
          </cell>
          <cell r="E588">
            <v>3.5760000000000011E-3</v>
          </cell>
        </row>
        <row r="589">
          <cell r="A589">
            <v>1.44</v>
          </cell>
          <cell r="B589">
            <v>3.6055999999999991E-2</v>
          </cell>
          <cell r="C589">
            <v>-6.1279999999999998E-3</v>
          </cell>
          <cell r="D589">
            <v>7.2239999999999995E-3</v>
          </cell>
          <cell r="E589">
            <v>3.9080000000000018E-3</v>
          </cell>
        </row>
        <row r="590">
          <cell r="A590">
            <v>1.45</v>
          </cell>
          <cell r="B590">
            <v>3.6029999999999993E-2</v>
          </cell>
          <cell r="C590">
            <v>-5.9899999999999997E-3</v>
          </cell>
          <cell r="D590">
            <v>7.219999999999999E-3</v>
          </cell>
          <cell r="E590">
            <v>4.2400000000000007E-3</v>
          </cell>
        </row>
        <row r="591">
          <cell r="A591">
            <v>1.46</v>
          </cell>
          <cell r="B591">
            <v>3.6003999999999994E-2</v>
          </cell>
          <cell r="C591">
            <v>-5.8519999999999996E-3</v>
          </cell>
          <cell r="D591">
            <v>7.2159999999999993E-3</v>
          </cell>
          <cell r="E591">
            <v>4.5720000000000014E-3</v>
          </cell>
        </row>
        <row r="592">
          <cell r="A592">
            <v>1.47</v>
          </cell>
          <cell r="B592">
            <v>3.5977999999999996E-2</v>
          </cell>
          <cell r="C592">
            <v>-5.7140000000000003E-3</v>
          </cell>
          <cell r="D592">
            <v>7.2119999999999997E-3</v>
          </cell>
          <cell r="E592">
            <v>4.9040000000000004E-3</v>
          </cell>
        </row>
        <row r="593">
          <cell r="A593">
            <v>1.48</v>
          </cell>
          <cell r="B593">
            <v>3.5951999999999991E-2</v>
          </cell>
          <cell r="C593">
            <v>-5.5760000000000002E-3</v>
          </cell>
          <cell r="D593">
            <v>7.2079999999999991E-3</v>
          </cell>
          <cell r="E593">
            <v>5.2360000000000028E-3</v>
          </cell>
        </row>
        <row r="594">
          <cell r="A594">
            <v>1.49</v>
          </cell>
          <cell r="B594">
            <v>3.5925999999999993E-2</v>
          </cell>
          <cell r="C594">
            <v>-5.4380000000000001E-3</v>
          </cell>
          <cell r="D594">
            <v>7.2039999999999995E-3</v>
          </cell>
          <cell r="E594">
            <v>5.5680000000000018E-3</v>
          </cell>
        </row>
        <row r="595">
          <cell r="A595">
            <v>1.5</v>
          </cell>
          <cell r="B595">
            <v>3.5899999999999994E-2</v>
          </cell>
          <cell r="C595">
            <v>-5.3E-3</v>
          </cell>
          <cell r="D595">
            <v>7.1999999999999989E-3</v>
          </cell>
          <cell r="E595">
            <v>5.9000000000000007E-3</v>
          </cell>
        </row>
        <row r="601">
          <cell r="A601">
            <v>0.125</v>
          </cell>
          <cell r="B601">
            <v>3.8E-3</v>
          </cell>
          <cell r="C601">
            <v>-1.9E-3</v>
          </cell>
          <cell r="D601">
            <v>8.0000000000000004E-4</v>
          </cell>
          <cell r="E601">
            <v>-5.0000000000000001E-4</v>
          </cell>
        </row>
        <row r="602">
          <cell r="A602">
            <v>0.13</v>
          </cell>
          <cell r="B602">
            <v>4.0560000000000014E-3</v>
          </cell>
          <cell r="C602">
            <v>-2.0119999999999999E-3</v>
          </cell>
          <cell r="D602">
            <v>8.4800000000000023E-4</v>
          </cell>
          <cell r="E602">
            <v>-6.0399999999999994E-4</v>
          </cell>
        </row>
        <row r="603">
          <cell r="A603">
            <v>0.14000000000000001</v>
          </cell>
          <cell r="B603">
            <v>4.5680000000000009E-3</v>
          </cell>
          <cell r="C603">
            <v>-2.2359999999999997E-3</v>
          </cell>
          <cell r="D603">
            <v>9.4400000000000018E-4</v>
          </cell>
          <cell r="E603">
            <v>-8.12E-4</v>
          </cell>
        </row>
        <row r="604">
          <cell r="A604">
            <v>0.15</v>
          </cell>
          <cell r="B604">
            <v>5.0800000000000012E-3</v>
          </cell>
          <cell r="C604">
            <v>-2.4599999999999999E-3</v>
          </cell>
          <cell r="D604">
            <v>1.0400000000000001E-3</v>
          </cell>
          <cell r="E604">
            <v>-1.0199999999999999E-3</v>
          </cell>
        </row>
        <row r="605">
          <cell r="A605">
            <v>0.16</v>
          </cell>
          <cell r="B605">
            <v>5.5920000000000015E-3</v>
          </cell>
          <cell r="C605">
            <v>-2.6839999999999998E-3</v>
          </cell>
          <cell r="D605">
            <v>1.1360000000000003E-3</v>
          </cell>
          <cell r="E605">
            <v>-1.2279999999999999E-3</v>
          </cell>
        </row>
        <row r="606">
          <cell r="A606">
            <v>0.17</v>
          </cell>
          <cell r="B606">
            <v>6.1040000000000009E-3</v>
          </cell>
          <cell r="C606">
            <v>-2.908E-3</v>
          </cell>
          <cell r="D606">
            <v>1.2320000000000002E-3</v>
          </cell>
          <cell r="E606">
            <v>-1.4359999999999998E-3</v>
          </cell>
        </row>
        <row r="607">
          <cell r="A607">
            <v>0.18</v>
          </cell>
          <cell r="B607">
            <v>6.6160000000000004E-3</v>
          </cell>
          <cell r="C607">
            <v>-3.1319999999999998E-3</v>
          </cell>
          <cell r="D607">
            <v>1.3280000000000002E-3</v>
          </cell>
          <cell r="E607">
            <v>-1.6439999999999998E-3</v>
          </cell>
        </row>
        <row r="608">
          <cell r="A608">
            <v>0.19</v>
          </cell>
          <cell r="B608">
            <v>7.1280000000000007E-3</v>
          </cell>
          <cell r="C608">
            <v>-3.3559999999999996E-3</v>
          </cell>
          <cell r="D608">
            <v>1.4240000000000004E-3</v>
          </cell>
          <cell r="E608">
            <v>-1.8519999999999999E-3</v>
          </cell>
        </row>
        <row r="609">
          <cell r="A609">
            <v>0.2</v>
          </cell>
          <cell r="B609">
            <v>7.640000000000001E-3</v>
          </cell>
          <cell r="C609">
            <v>-3.5799999999999998E-3</v>
          </cell>
          <cell r="D609">
            <v>1.5200000000000001E-3</v>
          </cell>
          <cell r="E609">
            <v>-2.0599999999999998E-3</v>
          </cell>
        </row>
        <row r="610">
          <cell r="A610">
            <v>0.21</v>
          </cell>
          <cell r="B610">
            <v>8.1520000000000013E-3</v>
          </cell>
          <cell r="C610">
            <v>-3.8040000000000001E-3</v>
          </cell>
          <cell r="D610">
            <v>1.6160000000000002E-3</v>
          </cell>
          <cell r="E610">
            <v>-2.2679999999999996E-3</v>
          </cell>
        </row>
        <row r="611">
          <cell r="A611">
            <v>0.22</v>
          </cell>
          <cell r="B611">
            <v>8.6639999999999998E-3</v>
          </cell>
          <cell r="C611">
            <v>-4.0279999999999995E-3</v>
          </cell>
          <cell r="D611">
            <v>1.7120000000000002E-3</v>
          </cell>
          <cell r="E611">
            <v>-2.4759999999999995E-3</v>
          </cell>
        </row>
        <row r="612">
          <cell r="A612">
            <v>0.23</v>
          </cell>
          <cell r="B612">
            <v>9.1760000000000001E-3</v>
          </cell>
          <cell r="C612">
            <v>-4.2519999999999997E-3</v>
          </cell>
          <cell r="D612">
            <v>1.8080000000000001E-3</v>
          </cell>
          <cell r="E612">
            <v>-2.6839999999999998E-3</v>
          </cell>
        </row>
        <row r="613">
          <cell r="A613">
            <v>0.24</v>
          </cell>
          <cell r="B613">
            <v>9.6880000000000004E-3</v>
          </cell>
          <cell r="C613">
            <v>-4.4759999999999999E-3</v>
          </cell>
          <cell r="D613">
            <v>1.9040000000000003E-3</v>
          </cell>
          <cell r="E613">
            <v>-2.8919999999999996E-3</v>
          </cell>
        </row>
        <row r="614">
          <cell r="A614">
            <v>0.25</v>
          </cell>
          <cell r="B614">
            <v>1.0200000000000001E-2</v>
          </cell>
          <cell r="C614">
            <v>-4.7000000000000019E-3</v>
          </cell>
          <cell r="D614">
            <v>2.0000000000000009E-3</v>
          </cell>
          <cell r="E614">
            <v>-3.099999999999999E-3</v>
          </cell>
        </row>
        <row r="615">
          <cell r="A615">
            <v>0.26</v>
          </cell>
          <cell r="B615">
            <v>1.0544000000000001E-2</v>
          </cell>
          <cell r="C615">
            <v>-4.8120000000000012E-3</v>
          </cell>
          <cell r="D615">
            <v>2.0720000000000009E-3</v>
          </cell>
          <cell r="E615">
            <v>-3.2599999999999994E-3</v>
          </cell>
        </row>
        <row r="616">
          <cell r="A616">
            <v>0.27</v>
          </cell>
          <cell r="B616">
            <v>1.0888000000000002E-2</v>
          </cell>
          <cell r="C616">
            <v>-4.9240000000000013E-3</v>
          </cell>
          <cell r="D616">
            <v>2.1440000000000009E-3</v>
          </cell>
          <cell r="E616">
            <v>-3.4199999999999994E-3</v>
          </cell>
        </row>
        <row r="617">
          <cell r="A617">
            <v>0.28000000000000003</v>
          </cell>
          <cell r="B617">
            <v>1.1232000000000001E-2</v>
          </cell>
          <cell r="C617">
            <v>-5.0360000000000014E-3</v>
          </cell>
          <cell r="D617">
            <v>2.2160000000000005E-3</v>
          </cell>
          <cell r="E617">
            <v>-3.5799999999999994E-3</v>
          </cell>
        </row>
        <row r="618">
          <cell r="A618">
            <v>0.28999999999999998</v>
          </cell>
          <cell r="B618">
            <v>1.1576000000000001E-2</v>
          </cell>
          <cell r="C618">
            <v>-5.1480000000000015E-3</v>
          </cell>
          <cell r="D618">
            <v>2.2880000000000005E-3</v>
          </cell>
          <cell r="E618">
            <v>-3.7399999999999994E-3</v>
          </cell>
        </row>
        <row r="619">
          <cell r="A619">
            <v>0.3</v>
          </cell>
          <cell r="B619">
            <v>1.1920000000000002E-2</v>
          </cell>
          <cell r="C619">
            <v>-5.2600000000000008E-3</v>
          </cell>
          <cell r="D619">
            <v>2.3600000000000006E-3</v>
          </cell>
          <cell r="E619">
            <v>-3.8999999999999998E-3</v>
          </cell>
        </row>
        <row r="620">
          <cell r="A620">
            <v>0.31</v>
          </cell>
          <cell r="B620">
            <v>1.2264000000000002E-2</v>
          </cell>
          <cell r="C620">
            <v>-5.3720000000000009E-3</v>
          </cell>
          <cell r="D620">
            <v>2.4320000000000001E-3</v>
          </cell>
          <cell r="E620">
            <v>-4.0599999999999994E-3</v>
          </cell>
        </row>
        <row r="621">
          <cell r="A621">
            <v>0.32</v>
          </cell>
          <cell r="B621">
            <v>1.2608000000000001E-2</v>
          </cell>
          <cell r="C621">
            <v>-5.484000000000001E-3</v>
          </cell>
          <cell r="D621">
            <v>2.5040000000000001E-3</v>
          </cell>
          <cell r="E621">
            <v>-4.2199999999999998E-3</v>
          </cell>
        </row>
        <row r="622">
          <cell r="A622">
            <v>0.33</v>
          </cell>
          <cell r="B622">
            <v>1.2952000000000002E-2</v>
          </cell>
          <cell r="C622">
            <v>-5.5960000000000003E-3</v>
          </cell>
          <cell r="D622">
            <v>2.5760000000000002E-3</v>
          </cell>
          <cell r="E622">
            <v>-4.3800000000000002E-3</v>
          </cell>
        </row>
        <row r="623">
          <cell r="A623">
            <v>0.34</v>
          </cell>
          <cell r="B623">
            <v>1.3296000000000002E-2</v>
          </cell>
          <cell r="C623">
            <v>-5.7080000000000004E-3</v>
          </cell>
          <cell r="D623">
            <v>2.6480000000000002E-3</v>
          </cell>
          <cell r="E623">
            <v>-4.5400000000000006E-3</v>
          </cell>
        </row>
        <row r="624">
          <cell r="A624">
            <v>0.35</v>
          </cell>
          <cell r="B624">
            <v>1.3640000000000003E-2</v>
          </cell>
          <cell r="C624">
            <v>-5.8200000000000005E-3</v>
          </cell>
          <cell r="D624">
            <v>2.7199999999999998E-3</v>
          </cell>
          <cell r="E624">
            <v>-4.7000000000000002E-3</v>
          </cell>
        </row>
        <row r="625">
          <cell r="A625">
            <v>0.36</v>
          </cell>
          <cell r="B625">
            <v>1.3984000000000003E-2</v>
          </cell>
          <cell r="C625">
            <v>-5.9319999999999998E-3</v>
          </cell>
          <cell r="D625">
            <v>2.7919999999999998E-3</v>
          </cell>
          <cell r="E625">
            <v>-4.8600000000000006E-3</v>
          </cell>
        </row>
        <row r="626">
          <cell r="A626">
            <v>0.37</v>
          </cell>
          <cell r="B626">
            <v>1.4328000000000004E-2</v>
          </cell>
          <cell r="C626">
            <v>-6.0439999999999999E-3</v>
          </cell>
          <cell r="D626">
            <v>2.8639999999999994E-3</v>
          </cell>
          <cell r="E626">
            <v>-5.0200000000000002E-3</v>
          </cell>
        </row>
        <row r="627">
          <cell r="A627">
            <v>0.375</v>
          </cell>
          <cell r="B627">
            <v>1.4500000000000001E-2</v>
          </cell>
          <cell r="C627">
            <v>-6.1000000000000004E-3</v>
          </cell>
          <cell r="D627">
            <v>2.8999999999999998E-3</v>
          </cell>
          <cell r="E627">
            <v>-5.1000000000000004E-3</v>
          </cell>
        </row>
        <row r="628">
          <cell r="A628">
            <v>0.38</v>
          </cell>
          <cell r="B628">
            <v>1.4560000000000003E-2</v>
          </cell>
          <cell r="C628">
            <v>-6.0880000000000014E-3</v>
          </cell>
          <cell r="D628">
            <v>2.9119999999999997E-3</v>
          </cell>
          <cell r="E628">
            <v>-5.0800000000000038E-3</v>
          </cell>
        </row>
        <row r="629">
          <cell r="A629">
            <v>0.39</v>
          </cell>
          <cell r="B629">
            <v>1.4680000000000002E-2</v>
          </cell>
          <cell r="C629">
            <v>-6.0640000000000008E-3</v>
          </cell>
          <cell r="D629">
            <v>2.9359999999999998E-3</v>
          </cell>
          <cell r="E629">
            <v>-5.0400000000000028E-3</v>
          </cell>
        </row>
        <row r="630">
          <cell r="A630">
            <v>0.4</v>
          </cell>
          <cell r="B630">
            <v>1.4800000000000002E-2</v>
          </cell>
          <cell r="C630">
            <v>-6.0400000000000011E-3</v>
          </cell>
          <cell r="D630">
            <v>2.9599999999999995E-3</v>
          </cell>
          <cell r="E630">
            <v>-5.0000000000000001E-3</v>
          </cell>
        </row>
        <row r="631">
          <cell r="A631">
            <v>0.41</v>
          </cell>
          <cell r="B631">
            <v>1.4920000000000003E-2</v>
          </cell>
          <cell r="C631">
            <v>-6.0160000000000005E-3</v>
          </cell>
          <cell r="D631">
            <v>2.9839999999999997E-3</v>
          </cell>
          <cell r="E631">
            <v>-4.9600000000000026E-3</v>
          </cell>
        </row>
        <row r="632">
          <cell r="A632">
            <v>0.42</v>
          </cell>
          <cell r="B632">
            <v>1.5040000000000001E-2</v>
          </cell>
          <cell r="C632">
            <v>-5.9920000000000008E-3</v>
          </cell>
          <cell r="D632">
            <v>3.0079999999999998E-3</v>
          </cell>
          <cell r="E632">
            <v>-4.9200000000000025E-3</v>
          </cell>
        </row>
        <row r="633">
          <cell r="A633">
            <v>0.43</v>
          </cell>
          <cell r="B633">
            <v>1.5160000000000002E-2</v>
          </cell>
          <cell r="C633">
            <v>-5.9680000000000002E-3</v>
          </cell>
          <cell r="D633">
            <v>3.032E-3</v>
          </cell>
          <cell r="E633">
            <v>-4.8800000000000015E-3</v>
          </cell>
        </row>
        <row r="634">
          <cell r="A634">
            <v>0.44</v>
          </cell>
          <cell r="B634">
            <v>1.5280000000000002E-2</v>
          </cell>
          <cell r="C634">
            <v>-5.9440000000000005E-3</v>
          </cell>
          <cell r="D634">
            <v>3.0559999999999997E-3</v>
          </cell>
          <cell r="E634">
            <v>-4.8400000000000014E-3</v>
          </cell>
        </row>
        <row r="635">
          <cell r="A635">
            <v>0.45</v>
          </cell>
          <cell r="B635">
            <v>1.5400000000000002E-2</v>
          </cell>
          <cell r="C635">
            <v>-5.9199999999999999E-3</v>
          </cell>
          <cell r="D635">
            <v>3.0799999999999998E-3</v>
          </cell>
          <cell r="E635">
            <v>-4.8000000000000013E-3</v>
          </cell>
        </row>
        <row r="636">
          <cell r="A636">
            <v>0.46</v>
          </cell>
          <cell r="B636">
            <v>1.5520000000000001E-2</v>
          </cell>
          <cell r="C636">
            <v>-5.8960000000000002E-3</v>
          </cell>
          <cell r="D636">
            <v>3.104E-3</v>
          </cell>
          <cell r="E636">
            <v>-4.7600000000000012E-3</v>
          </cell>
        </row>
        <row r="637">
          <cell r="A637">
            <v>0.47</v>
          </cell>
          <cell r="B637">
            <v>1.5640000000000001E-2</v>
          </cell>
          <cell r="C637">
            <v>-5.8719999999999996E-3</v>
          </cell>
          <cell r="D637">
            <v>3.1280000000000001E-3</v>
          </cell>
          <cell r="E637">
            <v>-4.7200000000000002E-3</v>
          </cell>
        </row>
        <row r="638">
          <cell r="A638">
            <v>0.48</v>
          </cell>
          <cell r="B638">
            <v>1.576E-2</v>
          </cell>
          <cell r="C638">
            <v>-5.8479999999999999E-3</v>
          </cell>
          <cell r="D638">
            <v>3.1519999999999999E-3</v>
          </cell>
          <cell r="E638">
            <v>-4.6800000000000001E-3</v>
          </cell>
        </row>
        <row r="639">
          <cell r="A639">
            <v>0.49</v>
          </cell>
          <cell r="B639">
            <v>1.5880000000000002E-2</v>
          </cell>
          <cell r="C639">
            <v>-5.8239999999999993E-3</v>
          </cell>
          <cell r="D639">
            <v>3.176E-3</v>
          </cell>
          <cell r="E639">
            <v>-4.64E-3</v>
          </cell>
        </row>
        <row r="640">
          <cell r="A640">
            <v>0.5</v>
          </cell>
          <cell r="B640">
            <v>1.5999999999999997E-2</v>
          </cell>
          <cell r="C640">
            <v>-5.8000000000000005E-3</v>
          </cell>
          <cell r="D640">
            <v>3.2000000000000015E-3</v>
          </cell>
          <cell r="E640">
            <v>-4.6000000000000008E-3</v>
          </cell>
        </row>
        <row r="641">
          <cell r="A641">
            <v>0.51</v>
          </cell>
          <cell r="B641">
            <v>1.6011999999999995E-2</v>
          </cell>
          <cell r="C641">
            <v>-5.7000000000000002E-3</v>
          </cell>
          <cell r="D641">
            <v>3.2040000000000011E-3</v>
          </cell>
          <cell r="E641">
            <v>-4.2760000000000003E-3</v>
          </cell>
        </row>
        <row r="642">
          <cell r="A642">
            <v>0.52</v>
          </cell>
          <cell r="B642">
            <v>1.6023999999999997E-2</v>
          </cell>
          <cell r="C642">
            <v>-5.6000000000000008E-3</v>
          </cell>
          <cell r="D642">
            <v>3.2080000000000012E-3</v>
          </cell>
          <cell r="E642">
            <v>-3.9520000000000007E-3</v>
          </cell>
        </row>
        <row r="643">
          <cell r="A643">
            <v>0.53</v>
          </cell>
          <cell r="B643">
            <v>1.6035999999999995E-2</v>
          </cell>
          <cell r="C643">
            <v>-5.5000000000000005E-3</v>
          </cell>
          <cell r="D643">
            <v>3.2120000000000013E-3</v>
          </cell>
          <cell r="E643">
            <v>-3.6280000000000001E-3</v>
          </cell>
        </row>
        <row r="644">
          <cell r="A644">
            <v>0.54</v>
          </cell>
          <cell r="B644">
            <v>1.6047999999999996E-2</v>
          </cell>
          <cell r="C644">
            <v>-5.4000000000000003E-3</v>
          </cell>
          <cell r="D644">
            <v>3.216000000000001E-3</v>
          </cell>
          <cell r="E644">
            <v>-3.3040000000000005E-3</v>
          </cell>
        </row>
        <row r="645">
          <cell r="A645">
            <v>0.55000000000000004</v>
          </cell>
          <cell r="B645">
            <v>1.6059999999999994E-2</v>
          </cell>
          <cell r="C645">
            <v>-5.3000000000000009E-3</v>
          </cell>
          <cell r="D645">
            <v>3.2200000000000011E-3</v>
          </cell>
          <cell r="E645">
            <v>-2.9800000000000004E-3</v>
          </cell>
        </row>
        <row r="646">
          <cell r="A646">
            <v>0.56000000000000005</v>
          </cell>
          <cell r="B646">
            <v>1.6071999999999996E-2</v>
          </cell>
          <cell r="C646">
            <v>-5.2000000000000006E-3</v>
          </cell>
          <cell r="D646">
            <v>3.2240000000000007E-3</v>
          </cell>
          <cell r="E646">
            <v>-2.6560000000000004E-3</v>
          </cell>
        </row>
        <row r="647">
          <cell r="A647">
            <v>0.56999999999999995</v>
          </cell>
          <cell r="B647">
            <v>1.6083999999999998E-2</v>
          </cell>
          <cell r="C647">
            <v>-5.1000000000000004E-3</v>
          </cell>
          <cell r="D647">
            <v>3.2280000000000008E-3</v>
          </cell>
          <cell r="E647">
            <v>-2.3320000000000003E-3</v>
          </cell>
        </row>
        <row r="648">
          <cell r="A648">
            <v>0.57999999999999996</v>
          </cell>
          <cell r="B648">
            <v>1.6095999999999996E-2</v>
          </cell>
          <cell r="C648">
            <v>-5.0000000000000001E-3</v>
          </cell>
          <cell r="D648">
            <v>3.2320000000000009E-3</v>
          </cell>
          <cell r="E648">
            <v>-2.0080000000000002E-3</v>
          </cell>
        </row>
        <row r="649">
          <cell r="A649">
            <v>0.59</v>
          </cell>
          <cell r="B649">
            <v>1.6107999999999997E-2</v>
          </cell>
          <cell r="C649">
            <v>-4.8999999999999998E-3</v>
          </cell>
          <cell r="D649">
            <v>3.2360000000000006E-3</v>
          </cell>
          <cell r="E649">
            <v>-1.6840000000000002E-3</v>
          </cell>
        </row>
        <row r="650">
          <cell r="A650">
            <v>0.6</v>
          </cell>
          <cell r="B650">
            <v>1.6119999999999995E-2</v>
          </cell>
          <cell r="C650">
            <v>-4.8000000000000004E-3</v>
          </cell>
          <cell r="D650">
            <v>3.2400000000000007E-3</v>
          </cell>
          <cell r="E650">
            <v>-1.3600000000000001E-3</v>
          </cell>
        </row>
        <row r="651">
          <cell r="A651">
            <v>0.61</v>
          </cell>
          <cell r="B651">
            <v>1.6131999999999997E-2</v>
          </cell>
          <cell r="C651">
            <v>-4.7000000000000002E-3</v>
          </cell>
          <cell r="D651">
            <v>3.2440000000000008E-3</v>
          </cell>
          <cell r="E651">
            <v>-1.0360000000000005E-3</v>
          </cell>
        </row>
        <row r="652">
          <cell r="A652">
            <v>0.62</v>
          </cell>
          <cell r="B652">
            <v>1.6143999999999995E-2</v>
          </cell>
          <cell r="C652">
            <v>-4.5999999999999999E-3</v>
          </cell>
          <cell r="D652">
            <v>3.2480000000000005E-3</v>
          </cell>
          <cell r="E652">
            <v>-7.1199999999999996E-4</v>
          </cell>
        </row>
        <row r="653">
          <cell r="A653">
            <v>0.63</v>
          </cell>
          <cell r="B653">
            <v>1.6155999999999997E-2</v>
          </cell>
          <cell r="C653">
            <v>-4.5000000000000005E-3</v>
          </cell>
          <cell r="D653">
            <v>3.2520000000000005E-3</v>
          </cell>
          <cell r="E653">
            <v>-3.8800000000000032E-4</v>
          </cell>
        </row>
        <row r="654">
          <cell r="A654">
            <v>0.64</v>
          </cell>
          <cell r="B654">
            <v>1.6167999999999995E-2</v>
          </cell>
          <cell r="C654">
            <v>-4.4000000000000003E-3</v>
          </cell>
          <cell r="D654">
            <v>3.2560000000000006E-3</v>
          </cell>
          <cell r="E654">
            <v>-6.3999999999999821E-5</v>
          </cell>
        </row>
        <row r="655">
          <cell r="A655">
            <v>0.65</v>
          </cell>
          <cell r="B655">
            <v>1.6179999999999996E-2</v>
          </cell>
          <cell r="C655">
            <v>-4.3E-3</v>
          </cell>
          <cell r="D655">
            <v>3.2600000000000003E-3</v>
          </cell>
          <cell r="E655">
            <v>2.5999999999999981E-4</v>
          </cell>
        </row>
        <row r="656">
          <cell r="A656">
            <v>0.66</v>
          </cell>
          <cell r="B656">
            <v>1.6191999999999998E-2</v>
          </cell>
          <cell r="C656">
            <v>-4.1999999999999997E-3</v>
          </cell>
          <cell r="D656">
            <v>3.2640000000000004E-3</v>
          </cell>
          <cell r="E656">
            <v>5.8399999999999945E-4</v>
          </cell>
        </row>
        <row r="657">
          <cell r="A657">
            <v>0.67</v>
          </cell>
          <cell r="B657">
            <v>1.6203999999999996E-2</v>
          </cell>
          <cell r="C657">
            <v>-4.0999999999999995E-3</v>
          </cell>
          <cell r="D657">
            <v>3.2680000000000001E-3</v>
          </cell>
          <cell r="E657">
            <v>9.0799999999999995E-4</v>
          </cell>
        </row>
        <row r="658">
          <cell r="A658">
            <v>0.68</v>
          </cell>
          <cell r="B658">
            <v>1.6215999999999998E-2</v>
          </cell>
          <cell r="C658">
            <v>-4.0000000000000001E-3</v>
          </cell>
          <cell r="D658">
            <v>3.2720000000000002E-3</v>
          </cell>
          <cell r="E658">
            <v>1.2319999999999996E-3</v>
          </cell>
        </row>
        <row r="659">
          <cell r="A659">
            <v>0.69</v>
          </cell>
          <cell r="B659">
            <v>1.6227999999999996E-2</v>
          </cell>
          <cell r="C659">
            <v>-3.8999999999999998E-3</v>
          </cell>
          <cell r="D659">
            <v>3.2760000000000003E-3</v>
          </cell>
          <cell r="E659">
            <v>1.5560000000000001E-3</v>
          </cell>
        </row>
        <row r="660">
          <cell r="A660">
            <v>0.7</v>
          </cell>
          <cell r="B660">
            <v>1.6239999999999997E-2</v>
          </cell>
          <cell r="C660">
            <v>-3.7999999999999996E-3</v>
          </cell>
          <cell r="D660">
            <v>3.2799999999999999E-3</v>
          </cell>
          <cell r="E660">
            <v>1.8799999999999997E-3</v>
          </cell>
        </row>
        <row r="661">
          <cell r="A661">
            <v>0.71</v>
          </cell>
          <cell r="B661">
            <v>1.6251999999999996E-2</v>
          </cell>
          <cell r="C661">
            <v>-3.6999999999999997E-3</v>
          </cell>
          <cell r="D661">
            <v>3.284E-3</v>
          </cell>
          <cell r="E661">
            <v>2.2040000000000002E-3</v>
          </cell>
        </row>
        <row r="662">
          <cell r="A662">
            <v>0.72</v>
          </cell>
          <cell r="B662">
            <v>1.6263999999999997E-2</v>
          </cell>
          <cell r="C662">
            <v>-3.5999999999999999E-3</v>
          </cell>
          <cell r="D662">
            <v>3.2880000000000001E-3</v>
          </cell>
          <cell r="E662">
            <v>2.5279999999999999E-3</v>
          </cell>
        </row>
        <row r="663">
          <cell r="A663">
            <v>0.73</v>
          </cell>
          <cell r="B663">
            <v>1.6275999999999999E-2</v>
          </cell>
          <cell r="C663">
            <v>-3.4999999999999996E-3</v>
          </cell>
          <cell r="D663">
            <v>3.2919999999999998E-3</v>
          </cell>
          <cell r="E663">
            <v>2.8519999999999995E-3</v>
          </cell>
        </row>
        <row r="664">
          <cell r="A664">
            <v>0.74</v>
          </cell>
          <cell r="B664">
            <v>1.6287999999999997E-2</v>
          </cell>
          <cell r="C664">
            <v>-3.3999999999999994E-3</v>
          </cell>
          <cell r="D664">
            <v>3.2959999999999999E-3</v>
          </cell>
          <cell r="E664">
            <v>3.1759999999999991E-3</v>
          </cell>
        </row>
        <row r="665">
          <cell r="A665">
            <v>0.75</v>
          </cell>
          <cell r="B665">
            <v>1.6299999999999999E-2</v>
          </cell>
          <cell r="C665">
            <v>-3.3E-3</v>
          </cell>
          <cell r="D665">
            <v>3.3E-3</v>
          </cell>
          <cell r="E665">
            <v>3.4999999999999983E-3</v>
          </cell>
        </row>
        <row r="666">
          <cell r="A666">
            <v>0.76</v>
          </cell>
          <cell r="B666">
            <v>1.6264000000000001E-2</v>
          </cell>
          <cell r="C666">
            <v>-3.156E-3</v>
          </cell>
          <cell r="D666">
            <v>3.2920000000000002E-3</v>
          </cell>
          <cell r="E666">
            <v>4.0599999999999985E-3</v>
          </cell>
        </row>
        <row r="667">
          <cell r="A667">
            <v>0.77</v>
          </cell>
          <cell r="B667">
            <v>1.6227999999999999E-2</v>
          </cell>
          <cell r="C667">
            <v>-3.0119999999999999E-3</v>
          </cell>
          <cell r="D667">
            <v>3.284E-3</v>
          </cell>
          <cell r="E667">
            <v>4.6199999999999991E-3</v>
          </cell>
        </row>
        <row r="668">
          <cell r="A668">
            <v>0.78</v>
          </cell>
          <cell r="B668">
            <v>1.6192000000000002E-2</v>
          </cell>
          <cell r="C668">
            <v>-2.8679999999999999E-3</v>
          </cell>
          <cell r="D668">
            <v>3.2760000000000003E-3</v>
          </cell>
          <cell r="E668">
            <v>5.1799999999999988E-3</v>
          </cell>
        </row>
        <row r="669">
          <cell r="A669">
            <v>0.79</v>
          </cell>
          <cell r="B669">
            <v>1.6156E-2</v>
          </cell>
          <cell r="C669">
            <v>-2.7239999999999999E-3</v>
          </cell>
          <cell r="D669">
            <v>3.2680000000000001E-3</v>
          </cell>
          <cell r="E669">
            <v>5.7399999999999986E-3</v>
          </cell>
        </row>
        <row r="670">
          <cell r="A670">
            <v>0.8</v>
          </cell>
          <cell r="B670">
            <v>1.6119999999999999E-2</v>
          </cell>
          <cell r="C670">
            <v>-2.5799999999999998E-3</v>
          </cell>
          <cell r="D670">
            <v>3.2599999999999999E-3</v>
          </cell>
          <cell r="E670">
            <v>6.2999999999999992E-3</v>
          </cell>
        </row>
        <row r="671">
          <cell r="A671">
            <v>0.81</v>
          </cell>
          <cell r="B671">
            <v>1.6084000000000001E-2</v>
          </cell>
          <cell r="C671">
            <v>-2.4359999999999998E-3</v>
          </cell>
          <cell r="D671">
            <v>3.2520000000000001E-3</v>
          </cell>
          <cell r="E671">
            <v>6.8599999999999998E-3</v>
          </cell>
        </row>
        <row r="672">
          <cell r="A672">
            <v>0.82</v>
          </cell>
          <cell r="B672">
            <v>1.6048E-2</v>
          </cell>
          <cell r="C672">
            <v>-2.2919999999999998E-3</v>
          </cell>
          <cell r="D672">
            <v>3.2439999999999999E-3</v>
          </cell>
          <cell r="E672">
            <v>7.4199999999999995E-3</v>
          </cell>
        </row>
        <row r="673">
          <cell r="A673">
            <v>0.83</v>
          </cell>
          <cell r="B673">
            <v>1.6012000000000002E-2</v>
          </cell>
          <cell r="C673">
            <v>-2.1479999999999997E-3</v>
          </cell>
          <cell r="D673">
            <v>3.2359999999999997E-3</v>
          </cell>
          <cell r="E673">
            <v>7.9799999999999992E-3</v>
          </cell>
        </row>
        <row r="674">
          <cell r="A674">
            <v>0.84</v>
          </cell>
          <cell r="B674">
            <v>1.5976000000000001E-2</v>
          </cell>
          <cell r="C674">
            <v>-2.0039999999999997E-3</v>
          </cell>
          <cell r="D674">
            <v>3.228E-3</v>
          </cell>
          <cell r="E674">
            <v>8.539999999999999E-3</v>
          </cell>
        </row>
        <row r="675">
          <cell r="A675">
            <v>0.85</v>
          </cell>
          <cell r="B675">
            <v>1.5939999999999999E-2</v>
          </cell>
          <cell r="C675">
            <v>-1.8599999999999999E-3</v>
          </cell>
          <cell r="D675">
            <v>3.2199999999999998E-3</v>
          </cell>
          <cell r="E675">
            <v>9.1000000000000004E-3</v>
          </cell>
        </row>
        <row r="676">
          <cell r="A676">
            <v>0.86</v>
          </cell>
          <cell r="B676">
            <v>1.5904000000000001E-2</v>
          </cell>
          <cell r="C676">
            <v>-1.7160000000000001E-3</v>
          </cell>
          <cell r="D676">
            <v>3.212E-3</v>
          </cell>
          <cell r="E676">
            <v>9.6600000000000002E-3</v>
          </cell>
        </row>
        <row r="677">
          <cell r="A677">
            <v>0.87</v>
          </cell>
          <cell r="B677">
            <v>1.5868E-2</v>
          </cell>
          <cell r="C677">
            <v>-1.572E-3</v>
          </cell>
          <cell r="D677">
            <v>3.2039999999999998E-3</v>
          </cell>
          <cell r="E677">
            <v>1.022E-2</v>
          </cell>
        </row>
        <row r="678">
          <cell r="A678">
            <v>0.88</v>
          </cell>
          <cell r="B678">
            <v>1.5832000000000002E-2</v>
          </cell>
          <cell r="C678">
            <v>-1.428E-3</v>
          </cell>
          <cell r="D678">
            <v>3.1959999999999996E-3</v>
          </cell>
          <cell r="E678">
            <v>1.0780000000000001E-2</v>
          </cell>
        </row>
        <row r="679">
          <cell r="A679">
            <v>0.89</v>
          </cell>
          <cell r="B679">
            <v>1.5796000000000001E-2</v>
          </cell>
          <cell r="C679">
            <v>-1.284E-3</v>
          </cell>
          <cell r="D679">
            <v>3.1879999999999999E-3</v>
          </cell>
          <cell r="E679">
            <v>1.1340000000000001E-2</v>
          </cell>
        </row>
        <row r="680">
          <cell r="A680">
            <v>0.9</v>
          </cell>
          <cell r="B680">
            <v>1.576E-2</v>
          </cell>
          <cell r="C680">
            <v>-1.14E-3</v>
          </cell>
          <cell r="D680">
            <v>3.1799999999999997E-3</v>
          </cell>
          <cell r="E680">
            <v>1.1900000000000001E-2</v>
          </cell>
        </row>
        <row r="681">
          <cell r="A681">
            <v>0.91</v>
          </cell>
          <cell r="B681">
            <v>1.5724000000000002E-2</v>
          </cell>
          <cell r="C681">
            <v>-9.9599999999999992E-4</v>
          </cell>
          <cell r="D681">
            <v>3.1719999999999999E-3</v>
          </cell>
          <cell r="E681">
            <v>1.2460000000000001E-2</v>
          </cell>
        </row>
        <row r="682">
          <cell r="A682">
            <v>0.92</v>
          </cell>
          <cell r="B682">
            <v>1.5688000000000001E-2</v>
          </cell>
          <cell r="C682">
            <v>-8.5199999999999989E-4</v>
          </cell>
          <cell r="D682">
            <v>3.1639999999999997E-3</v>
          </cell>
          <cell r="E682">
            <v>1.302E-2</v>
          </cell>
        </row>
        <row r="683">
          <cell r="A683">
            <v>0.93</v>
          </cell>
          <cell r="B683">
            <v>1.5651999999999999E-2</v>
          </cell>
          <cell r="C683">
            <v>-7.0799999999999986E-4</v>
          </cell>
          <cell r="D683">
            <v>3.1559999999999995E-3</v>
          </cell>
          <cell r="E683">
            <v>1.3580000000000002E-2</v>
          </cell>
        </row>
        <row r="684">
          <cell r="A684">
            <v>0.94</v>
          </cell>
          <cell r="B684">
            <v>1.5616000000000001E-2</v>
          </cell>
          <cell r="C684">
            <v>-5.6399999999999983E-4</v>
          </cell>
          <cell r="D684">
            <v>3.1479999999999998E-3</v>
          </cell>
          <cell r="E684">
            <v>1.4140000000000002E-2</v>
          </cell>
        </row>
        <row r="685">
          <cell r="A685">
            <v>0.95</v>
          </cell>
          <cell r="B685">
            <v>1.5580000000000002E-2</v>
          </cell>
          <cell r="C685">
            <v>-4.199999999999998E-4</v>
          </cell>
          <cell r="D685">
            <v>3.1399999999999996E-3</v>
          </cell>
          <cell r="E685">
            <v>1.4700000000000001E-2</v>
          </cell>
        </row>
        <row r="686">
          <cell r="A686">
            <v>0.96</v>
          </cell>
          <cell r="B686">
            <v>1.5544000000000001E-2</v>
          </cell>
          <cell r="C686">
            <v>-2.7599999999999977E-4</v>
          </cell>
          <cell r="D686">
            <v>3.1319999999999994E-3</v>
          </cell>
          <cell r="E686">
            <v>1.5260000000000003E-2</v>
          </cell>
        </row>
        <row r="687">
          <cell r="A687">
            <v>0.97</v>
          </cell>
          <cell r="B687">
            <v>1.5508000000000001E-2</v>
          </cell>
          <cell r="C687">
            <v>-1.3199999999999974E-4</v>
          </cell>
          <cell r="D687">
            <v>3.1239999999999996E-3</v>
          </cell>
          <cell r="E687">
            <v>1.5820000000000001E-2</v>
          </cell>
        </row>
        <row r="688">
          <cell r="A688">
            <v>0.98</v>
          </cell>
          <cell r="B688">
            <v>1.5472000000000001E-2</v>
          </cell>
          <cell r="C688">
            <v>1.1999999999999858E-5</v>
          </cell>
          <cell r="D688">
            <v>3.1159999999999994E-3</v>
          </cell>
          <cell r="E688">
            <v>1.6380000000000002E-2</v>
          </cell>
        </row>
        <row r="689">
          <cell r="A689">
            <v>0.99</v>
          </cell>
          <cell r="B689">
            <v>1.5436000000000002E-2</v>
          </cell>
          <cell r="C689">
            <v>1.5599999999999989E-4</v>
          </cell>
          <cell r="D689">
            <v>3.1079999999999997E-3</v>
          </cell>
          <cell r="E689">
            <v>1.6940000000000004E-2</v>
          </cell>
        </row>
        <row r="690">
          <cell r="A690">
            <v>1</v>
          </cell>
          <cell r="B690">
            <v>1.54E-2</v>
          </cell>
          <cell r="C690">
            <v>2.9999999999999927E-4</v>
          </cell>
          <cell r="D690">
            <v>3.099999999999999E-3</v>
          </cell>
          <cell r="E690">
            <v>1.7500000000000002E-2</v>
          </cell>
        </row>
        <row r="691">
          <cell r="A691">
            <v>1.01</v>
          </cell>
          <cell r="B691">
            <v>1.5356000000000002E-2</v>
          </cell>
          <cell r="C691">
            <v>4.4599999999999924E-4</v>
          </cell>
          <cell r="D691">
            <v>3.089999999999999E-3</v>
          </cell>
          <cell r="E691">
            <v>1.8098000000000003E-2</v>
          </cell>
        </row>
        <row r="692">
          <cell r="A692">
            <v>1.02</v>
          </cell>
          <cell r="B692">
            <v>1.5312000000000001E-2</v>
          </cell>
          <cell r="C692">
            <v>5.9199999999999932E-4</v>
          </cell>
          <cell r="D692">
            <v>3.079999999999999E-3</v>
          </cell>
          <cell r="E692">
            <v>1.8696000000000004E-2</v>
          </cell>
        </row>
        <row r="693">
          <cell r="A693">
            <v>1.03</v>
          </cell>
          <cell r="B693">
            <v>1.5268E-2</v>
          </cell>
          <cell r="C693">
            <v>7.3799999999999929E-4</v>
          </cell>
          <cell r="D693">
            <v>3.0699999999999989E-3</v>
          </cell>
          <cell r="E693">
            <v>1.9294000000000002E-2</v>
          </cell>
        </row>
        <row r="694">
          <cell r="A694">
            <v>1.04</v>
          </cell>
          <cell r="B694">
            <v>1.5224000000000001E-2</v>
          </cell>
          <cell r="C694">
            <v>8.8399999999999937E-4</v>
          </cell>
          <cell r="D694">
            <v>3.0599999999999994E-3</v>
          </cell>
          <cell r="E694">
            <v>1.9892000000000003E-2</v>
          </cell>
        </row>
        <row r="695">
          <cell r="A695">
            <v>1.05</v>
          </cell>
          <cell r="B695">
            <v>1.5180000000000001E-2</v>
          </cell>
          <cell r="C695">
            <v>1.0299999999999994E-3</v>
          </cell>
          <cell r="D695">
            <v>3.0499999999999993E-3</v>
          </cell>
          <cell r="E695">
            <v>2.0490000000000001E-2</v>
          </cell>
        </row>
        <row r="696">
          <cell r="A696">
            <v>1.06</v>
          </cell>
          <cell r="B696">
            <v>1.5136E-2</v>
          </cell>
          <cell r="C696">
            <v>1.1759999999999993E-3</v>
          </cell>
          <cell r="D696">
            <v>3.0399999999999993E-3</v>
          </cell>
          <cell r="E696">
            <v>2.1088000000000003E-2</v>
          </cell>
        </row>
        <row r="697">
          <cell r="A697">
            <v>1.07</v>
          </cell>
          <cell r="B697">
            <v>1.5092000000000001E-2</v>
          </cell>
          <cell r="C697">
            <v>1.3219999999999994E-3</v>
          </cell>
          <cell r="D697">
            <v>3.0299999999999993E-3</v>
          </cell>
          <cell r="E697">
            <v>2.1686000000000004E-2</v>
          </cell>
        </row>
        <row r="698">
          <cell r="A698">
            <v>1.08</v>
          </cell>
          <cell r="B698">
            <v>1.5048000000000001E-2</v>
          </cell>
          <cell r="C698">
            <v>1.4679999999999995E-3</v>
          </cell>
          <cell r="D698">
            <v>3.0199999999999992E-3</v>
          </cell>
          <cell r="E698">
            <v>2.2284000000000002E-2</v>
          </cell>
        </row>
        <row r="699">
          <cell r="A699">
            <v>1.0900000000000001</v>
          </cell>
          <cell r="B699">
            <v>1.5004000000000002E-2</v>
          </cell>
          <cell r="C699">
            <v>1.6139999999999995E-3</v>
          </cell>
          <cell r="D699">
            <v>3.0099999999999992E-3</v>
          </cell>
          <cell r="E699">
            <v>2.2882000000000003E-2</v>
          </cell>
        </row>
        <row r="700">
          <cell r="A700">
            <v>1.1000000000000001</v>
          </cell>
          <cell r="B700">
            <v>1.4960000000000001E-2</v>
          </cell>
          <cell r="C700">
            <v>1.7599999999999994E-3</v>
          </cell>
          <cell r="D700">
            <v>2.9999999999999992E-3</v>
          </cell>
          <cell r="E700">
            <v>2.3480000000000001E-2</v>
          </cell>
        </row>
        <row r="701">
          <cell r="A701">
            <v>1.1100000000000001</v>
          </cell>
          <cell r="B701">
            <v>1.4916E-2</v>
          </cell>
          <cell r="C701">
            <v>1.9059999999999995E-3</v>
          </cell>
          <cell r="D701">
            <v>2.9899999999999992E-3</v>
          </cell>
          <cell r="E701">
            <v>2.4078000000000002E-2</v>
          </cell>
        </row>
        <row r="702">
          <cell r="A702">
            <v>1.1200000000000001</v>
          </cell>
          <cell r="B702">
            <v>1.4872000000000002E-2</v>
          </cell>
          <cell r="C702">
            <v>2.0519999999999996E-3</v>
          </cell>
          <cell r="D702">
            <v>2.9799999999999991E-3</v>
          </cell>
          <cell r="E702">
            <v>2.4676000000000003E-2</v>
          </cell>
        </row>
        <row r="703">
          <cell r="A703">
            <v>1.1299999999999999</v>
          </cell>
          <cell r="B703">
            <v>1.4828000000000001E-2</v>
          </cell>
          <cell r="C703">
            <v>2.1979999999999994E-3</v>
          </cell>
          <cell r="D703">
            <v>2.9699999999999991E-3</v>
          </cell>
          <cell r="E703">
            <v>2.5274000000000005E-2</v>
          </cell>
        </row>
        <row r="704">
          <cell r="A704">
            <v>1.1399999999999999</v>
          </cell>
          <cell r="B704">
            <v>1.4784E-2</v>
          </cell>
          <cell r="C704">
            <v>2.3439999999999997E-3</v>
          </cell>
          <cell r="D704">
            <v>2.9599999999999991E-3</v>
          </cell>
          <cell r="E704">
            <v>2.5872000000000003E-2</v>
          </cell>
        </row>
        <row r="705">
          <cell r="A705">
            <v>1.1499999999999999</v>
          </cell>
          <cell r="B705">
            <v>1.4740000000000001E-2</v>
          </cell>
          <cell r="C705">
            <v>2.4899999999999996E-3</v>
          </cell>
          <cell r="D705">
            <v>2.9499999999999995E-3</v>
          </cell>
          <cell r="E705">
            <v>2.647E-2</v>
          </cell>
        </row>
        <row r="706">
          <cell r="A706">
            <v>1.1599999999999999</v>
          </cell>
          <cell r="B706">
            <v>1.4696000000000001E-2</v>
          </cell>
          <cell r="C706">
            <v>2.6359999999999995E-3</v>
          </cell>
          <cell r="D706">
            <v>2.9399999999999995E-3</v>
          </cell>
          <cell r="E706">
            <v>2.7068000000000002E-2</v>
          </cell>
        </row>
        <row r="707">
          <cell r="A707">
            <v>1.17</v>
          </cell>
          <cell r="B707">
            <v>1.4652000000000002E-2</v>
          </cell>
          <cell r="C707">
            <v>2.7819999999999998E-3</v>
          </cell>
          <cell r="D707">
            <v>2.9299999999999994E-3</v>
          </cell>
          <cell r="E707">
            <v>2.7666000000000003E-2</v>
          </cell>
        </row>
        <row r="708">
          <cell r="A708">
            <v>1.18</v>
          </cell>
          <cell r="B708">
            <v>1.4608000000000001E-2</v>
          </cell>
          <cell r="C708">
            <v>2.9279999999999996E-3</v>
          </cell>
          <cell r="D708">
            <v>2.9199999999999994E-3</v>
          </cell>
          <cell r="E708">
            <v>2.8264000000000004E-2</v>
          </cell>
        </row>
        <row r="709">
          <cell r="A709">
            <v>1.19</v>
          </cell>
          <cell r="B709">
            <v>1.4564000000000001E-2</v>
          </cell>
          <cell r="C709">
            <v>3.0739999999999999E-3</v>
          </cell>
          <cell r="D709">
            <v>2.9099999999999994E-3</v>
          </cell>
          <cell r="E709">
            <v>2.8862000000000002E-2</v>
          </cell>
        </row>
        <row r="710">
          <cell r="A710">
            <v>1.2</v>
          </cell>
          <cell r="B710">
            <v>1.4520000000000002E-2</v>
          </cell>
          <cell r="C710">
            <v>3.2199999999999998E-3</v>
          </cell>
          <cell r="D710">
            <v>2.8999999999999994E-3</v>
          </cell>
          <cell r="E710">
            <v>2.946E-2</v>
          </cell>
        </row>
        <row r="711">
          <cell r="A711">
            <v>1.21</v>
          </cell>
          <cell r="B711">
            <v>1.4476000000000001E-2</v>
          </cell>
          <cell r="C711">
            <v>3.3659999999999996E-3</v>
          </cell>
          <cell r="D711">
            <v>2.8899999999999993E-3</v>
          </cell>
          <cell r="E711">
            <v>3.0058000000000001E-2</v>
          </cell>
        </row>
        <row r="712">
          <cell r="A712">
            <v>1.22</v>
          </cell>
          <cell r="B712">
            <v>1.4432E-2</v>
          </cell>
          <cell r="C712">
            <v>3.5119999999999999E-3</v>
          </cell>
          <cell r="D712">
            <v>2.8799999999999993E-3</v>
          </cell>
          <cell r="E712">
            <v>3.0656000000000003E-2</v>
          </cell>
        </row>
        <row r="713">
          <cell r="A713">
            <v>1.23</v>
          </cell>
          <cell r="B713">
            <v>1.4388000000000001E-2</v>
          </cell>
          <cell r="C713">
            <v>3.6579999999999998E-3</v>
          </cell>
          <cell r="D713">
            <v>2.8699999999999993E-3</v>
          </cell>
          <cell r="E713">
            <v>3.1254000000000004E-2</v>
          </cell>
        </row>
        <row r="714">
          <cell r="A714">
            <v>1.24</v>
          </cell>
          <cell r="B714">
            <v>1.4344000000000001E-2</v>
          </cell>
          <cell r="C714">
            <v>3.8039999999999997E-3</v>
          </cell>
          <cell r="D714">
            <v>2.8599999999999997E-3</v>
          </cell>
          <cell r="E714">
            <v>3.1852000000000005E-2</v>
          </cell>
        </row>
        <row r="715">
          <cell r="A715">
            <v>1.25</v>
          </cell>
          <cell r="B715">
            <v>1.43E-2</v>
          </cell>
          <cell r="C715">
            <v>3.9500000000000004E-3</v>
          </cell>
          <cell r="D715">
            <v>2.8499999999999997E-3</v>
          </cell>
          <cell r="E715">
            <v>3.245E-2</v>
          </cell>
        </row>
        <row r="716">
          <cell r="A716">
            <v>1.26</v>
          </cell>
          <cell r="B716">
            <v>1.4256000000000001E-2</v>
          </cell>
          <cell r="C716">
            <v>4.0960000000000007E-3</v>
          </cell>
          <cell r="D716">
            <v>2.8399999999999996E-3</v>
          </cell>
          <cell r="E716">
            <v>3.3048000000000001E-2</v>
          </cell>
        </row>
        <row r="717">
          <cell r="A717">
            <v>1.27</v>
          </cell>
          <cell r="B717">
            <v>1.4212000000000001E-2</v>
          </cell>
          <cell r="C717">
            <v>4.2420000000000001E-3</v>
          </cell>
          <cell r="D717">
            <v>2.8299999999999996E-3</v>
          </cell>
          <cell r="E717">
            <v>3.3646000000000002E-2</v>
          </cell>
        </row>
        <row r="718">
          <cell r="A718">
            <v>1.28</v>
          </cell>
          <cell r="B718">
            <v>1.4168E-2</v>
          </cell>
          <cell r="C718">
            <v>4.3880000000000004E-3</v>
          </cell>
          <cell r="D718">
            <v>2.8199999999999996E-3</v>
          </cell>
          <cell r="E718">
            <v>3.4243999999999997E-2</v>
          </cell>
        </row>
        <row r="719">
          <cell r="A719">
            <v>1.29</v>
          </cell>
          <cell r="B719">
            <v>1.4124000000000001E-2</v>
          </cell>
          <cell r="C719">
            <v>4.5340000000000007E-3</v>
          </cell>
          <cell r="D719">
            <v>2.8099999999999996E-3</v>
          </cell>
          <cell r="E719">
            <v>3.4841999999999998E-2</v>
          </cell>
        </row>
        <row r="720">
          <cell r="A720">
            <v>1.3</v>
          </cell>
          <cell r="B720">
            <v>1.4080000000000001E-2</v>
          </cell>
          <cell r="C720">
            <v>4.6800000000000001E-3</v>
          </cell>
          <cell r="D720">
            <v>2.7999999999999995E-3</v>
          </cell>
          <cell r="E720">
            <v>3.5439999999999999E-2</v>
          </cell>
        </row>
        <row r="721">
          <cell r="A721">
            <v>1.31</v>
          </cell>
          <cell r="B721">
            <v>1.4036E-2</v>
          </cell>
          <cell r="C721">
            <v>4.8260000000000004E-3</v>
          </cell>
          <cell r="D721">
            <v>2.7899999999999995E-3</v>
          </cell>
          <cell r="E721">
            <v>3.6038000000000001E-2</v>
          </cell>
        </row>
        <row r="722">
          <cell r="A722">
            <v>1.32</v>
          </cell>
          <cell r="B722">
            <v>1.3992000000000001E-2</v>
          </cell>
          <cell r="C722">
            <v>4.9720000000000007E-3</v>
          </cell>
          <cell r="D722">
            <v>2.7799999999999995E-3</v>
          </cell>
          <cell r="E722">
            <v>3.6636000000000002E-2</v>
          </cell>
        </row>
        <row r="723">
          <cell r="A723">
            <v>1.33</v>
          </cell>
          <cell r="B723">
            <v>1.3948E-2</v>
          </cell>
          <cell r="C723">
            <v>5.1180000000000002E-3</v>
          </cell>
          <cell r="D723">
            <v>2.7699999999999999E-3</v>
          </cell>
          <cell r="E723">
            <v>3.7234000000000003E-2</v>
          </cell>
        </row>
        <row r="724">
          <cell r="A724">
            <v>1.34</v>
          </cell>
          <cell r="B724">
            <v>1.3904000000000001E-2</v>
          </cell>
          <cell r="C724">
            <v>5.2640000000000004E-3</v>
          </cell>
          <cell r="D724">
            <v>2.7599999999999994E-3</v>
          </cell>
          <cell r="E724">
            <v>3.7832000000000005E-2</v>
          </cell>
        </row>
        <row r="725">
          <cell r="A725">
            <v>1.35</v>
          </cell>
          <cell r="B725">
            <v>1.3860000000000001E-2</v>
          </cell>
          <cell r="C725">
            <v>5.4100000000000007E-3</v>
          </cell>
          <cell r="D725">
            <v>2.7499999999999998E-3</v>
          </cell>
          <cell r="E725">
            <v>3.8429999999999999E-2</v>
          </cell>
        </row>
        <row r="726">
          <cell r="A726">
            <v>1.36</v>
          </cell>
          <cell r="B726">
            <v>1.3816E-2</v>
          </cell>
          <cell r="C726">
            <v>5.5560000000000002E-3</v>
          </cell>
          <cell r="D726">
            <v>2.7399999999999998E-3</v>
          </cell>
          <cell r="E726">
            <v>3.9028E-2</v>
          </cell>
        </row>
        <row r="727">
          <cell r="A727">
            <v>1.37</v>
          </cell>
          <cell r="B727">
            <v>1.3772000000000001E-2</v>
          </cell>
          <cell r="C727">
            <v>5.7020000000000005E-3</v>
          </cell>
          <cell r="D727">
            <v>2.7299999999999998E-3</v>
          </cell>
          <cell r="E727">
            <v>3.9626000000000001E-2</v>
          </cell>
        </row>
        <row r="728">
          <cell r="A728">
            <v>1.38</v>
          </cell>
          <cell r="B728">
            <v>1.3728000000000001E-2</v>
          </cell>
          <cell r="C728">
            <v>5.8480000000000008E-3</v>
          </cell>
          <cell r="D728">
            <v>2.7199999999999998E-3</v>
          </cell>
          <cell r="E728">
            <v>4.0223999999999996E-2</v>
          </cell>
        </row>
        <row r="729">
          <cell r="A729">
            <v>1.39</v>
          </cell>
          <cell r="B729">
            <v>1.3684E-2</v>
          </cell>
          <cell r="C729">
            <v>5.9940000000000011E-3</v>
          </cell>
          <cell r="D729">
            <v>2.7099999999999997E-3</v>
          </cell>
          <cell r="E729">
            <v>4.0821999999999997E-2</v>
          </cell>
        </row>
        <row r="730">
          <cell r="A730">
            <v>1.4</v>
          </cell>
          <cell r="B730">
            <v>1.3640000000000001E-2</v>
          </cell>
          <cell r="C730">
            <v>6.1400000000000005E-3</v>
          </cell>
          <cell r="D730">
            <v>2.6999999999999997E-3</v>
          </cell>
          <cell r="E730">
            <v>4.1419999999999998E-2</v>
          </cell>
        </row>
        <row r="731">
          <cell r="A731">
            <v>1.41</v>
          </cell>
          <cell r="B731">
            <v>1.3596E-2</v>
          </cell>
          <cell r="C731">
            <v>6.2860000000000008E-3</v>
          </cell>
          <cell r="D731">
            <v>2.6899999999999997E-3</v>
          </cell>
          <cell r="E731">
            <v>4.2018E-2</v>
          </cell>
        </row>
        <row r="732">
          <cell r="A732">
            <v>1.42</v>
          </cell>
          <cell r="B732">
            <v>1.3552000000000002E-2</v>
          </cell>
          <cell r="C732">
            <v>6.4320000000000011E-3</v>
          </cell>
          <cell r="D732">
            <v>2.6799999999999997E-3</v>
          </cell>
          <cell r="E732">
            <v>4.2616000000000001E-2</v>
          </cell>
        </row>
        <row r="733">
          <cell r="A733">
            <v>1.43</v>
          </cell>
          <cell r="B733">
            <v>1.3508000000000001E-2</v>
          </cell>
          <cell r="C733">
            <v>6.5780000000000005E-3</v>
          </cell>
          <cell r="D733">
            <v>2.6699999999999996E-3</v>
          </cell>
          <cell r="E733">
            <v>4.3214000000000002E-2</v>
          </cell>
        </row>
        <row r="734">
          <cell r="A734">
            <v>1.44</v>
          </cell>
          <cell r="B734">
            <v>1.3464E-2</v>
          </cell>
          <cell r="C734">
            <v>6.7240000000000008E-3</v>
          </cell>
          <cell r="D734">
            <v>2.66E-3</v>
          </cell>
          <cell r="E734">
            <v>4.3812000000000004E-2</v>
          </cell>
        </row>
        <row r="735">
          <cell r="A735">
            <v>1.45</v>
          </cell>
          <cell r="B735">
            <v>1.3420000000000001E-2</v>
          </cell>
          <cell r="C735">
            <v>6.8700000000000011E-3</v>
          </cell>
          <cell r="D735">
            <v>2.65E-3</v>
          </cell>
          <cell r="E735">
            <v>4.4409999999999998E-2</v>
          </cell>
        </row>
        <row r="736">
          <cell r="A736">
            <v>1.46</v>
          </cell>
          <cell r="B736">
            <v>1.3376000000000001E-2</v>
          </cell>
          <cell r="C736">
            <v>7.0160000000000005E-3</v>
          </cell>
          <cell r="D736">
            <v>2.64E-3</v>
          </cell>
          <cell r="E736">
            <v>4.5007999999999999E-2</v>
          </cell>
        </row>
        <row r="737">
          <cell r="A737">
            <v>1.47</v>
          </cell>
          <cell r="B737">
            <v>1.3332E-2</v>
          </cell>
          <cell r="C737">
            <v>7.1620000000000008E-3</v>
          </cell>
          <cell r="D737">
            <v>2.63E-3</v>
          </cell>
          <cell r="E737">
            <v>4.5605999999999994E-2</v>
          </cell>
        </row>
        <row r="738">
          <cell r="A738">
            <v>1.48</v>
          </cell>
          <cell r="B738">
            <v>1.3288000000000001E-2</v>
          </cell>
          <cell r="C738">
            <v>7.3080000000000011E-3</v>
          </cell>
          <cell r="D738">
            <v>2.6199999999999999E-3</v>
          </cell>
          <cell r="E738">
            <v>4.6203999999999995E-2</v>
          </cell>
        </row>
        <row r="739">
          <cell r="A739">
            <v>1.49</v>
          </cell>
          <cell r="B739">
            <v>1.3244000000000001E-2</v>
          </cell>
          <cell r="C739">
            <v>7.4540000000000006E-3</v>
          </cell>
          <cell r="D739">
            <v>2.6099999999999999E-3</v>
          </cell>
          <cell r="E739">
            <v>4.6801999999999996E-2</v>
          </cell>
        </row>
        <row r="740">
          <cell r="A740">
            <v>1.5</v>
          </cell>
          <cell r="B740">
            <v>1.32E-2</v>
          </cell>
          <cell r="C740">
            <v>7.6000000000000009E-3</v>
          </cell>
          <cell r="D740">
            <v>2.5999999999999999E-3</v>
          </cell>
          <cell r="E740">
            <v>4.7399999999999998E-2</v>
          </cell>
        </row>
        <row r="746">
          <cell r="A746">
            <v>0.125</v>
          </cell>
          <cell r="B746">
            <v>0</v>
          </cell>
          <cell r="C746">
            <v>5.9999999999999995E-4</v>
          </cell>
          <cell r="D746">
            <v>0</v>
          </cell>
          <cell r="E746">
            <v>3.0000000000000001E-3</v>
          </cell>
        </row>
        <row r="747">
          <cell r="A747">
            <v>0.13</v>
          </cell>
          <cell r="B747">
            <v>0</v>
          </cell>
          <cell r="C747">
            <v>6.5999999999999978E-4</v>
          </cell>
          <cell r="D747">
            <v>0</v>
          </cell>
          <cell r="E747">
            <v>3.307999999999998E-3</v>
          </cell>
        </row>
        <row r="748">
          <cell r="A748">
            <v>0.14000000000000001</v>
          </cell>
          <cell r="B748">
            <v>0</v>
          </cell>
          <cell r="C748">
            <v>7.7999999999999977E-4</v>
          </cell>
          <cell r="D748">
            <v>0</v>
          </cell>
          <cell r="E748">
            <v>3.9239999999999987E-3</v>
          </cell>
        </row>
        <row r="749">
          <cell r="A749">
            <v>0.15</v>
          </cell>
          <cell r="B749">
            <v>0</v>
          </cell>
          <cell r="C749">
            <v>8.9999999999999976E-4</v>
          </cell>
          <cell r="D749">
            <v>0</v>
          </cell>
          <cell r="E749">
            <v>4.5399999999999989E-3</v>
          </cell>
        </row>
        <row r="750">
          <cell r="A750">
            <v>0.16</v>
          </cell>
          <cell r="B750">
            <v>0</v>
          </cell>
          <cell r="C750">
            <v>1.0199999999999999E-3</v>
          </cell>
          <cell r="D750">
            <v>0</v>
          </cell>
          <cell r="E750">
            <v>5.1559999999999991E-3</v>
          </cell>
        </row>
        <row r="751">
          <cell r="A751">
            <v>0.17</v>
          </cell>
          <cell r="B751">
            <v>0</v>
          </cell>
          <cell r="C751">
            <v>1.14E-3</v>
          </cell>
          <cell r="D751">
            <v>0</v>
          </cell>
          <cell r="E751">
            <v>5.7719999999999994E-3</v>
          </cell>
        </row>
        <row r="752">
          <cell r="A752">
            <v>0.18</v>
          </cell>
          <cell r="B752">
            <v>0</v>
          </cell>
          <cell r="C752">
            <v>1.2599999999999998E-3</v>
          </cell>
          <cell r="D752">
            <v>0</v>
          </cell>
          <cell r="E752">
            <v>6.3879999999999996E-3</v>
          </cell>
        </row>
        <row r="753">
          <cell r="A753">
            <v>0.19</v>
          </cell>
          <cell r="B753">
            <v>0</v>
          </cell>
          <cell r="C753">
            <v>1.3799999999999997E-3</v>
          </cell>
          <cell r="D753">
            <v>0</v>
          </cell>
          <cell r="E753">
            <v>7.0039999999999998E-3</v>
          </cell>
        </row>
        <row r="754">
          <cell r="A754">
            <v>0.2</v>
          </cell>
          <cell r="B754">
            <v>0</v>
          </cell>
          <cell r="C754">
            <v>1.4999999999999998E-3</v>
          </cell>
          <cell r="D754">
            <v>0</v>
          </cell>
          <cell r="E754">
            <v>7.62E-3</v>
          </cell>
        </row>
        <row r="755">
          <cell r="A755">
            <v>0.21</v>
          </cell>
          <cell r="B755">
            <v>0</v>
          </cell>
          <cell r="C755">
            <v>1.6199999999999999E-3</v>
          </cell>
          <cell r="D755">
            <v>0</v>
          </cell>
          <cell r="E755">
            <v>8.2360000000000003E-3</v>
          </cell>
        </row>
        <row r="756">
          <cell r="A756">
            <v>0.22</v>
          </cell>
          <cell r="B756">
            <v>0</v>
          </cell>
          <cell r="C756">
            <v>1.7399999999999998E-3</v>
          </cell>
          <cell r="D756">
            <v>0</v>
          </cell>
          <cell r="E756">
            <v>8.8520000000000005E-3</v>
          </cell>
        </row>
        <row r="757">
          <cell r="A757">
            <v>0.23</v>
          </cell>
          <cell r="B757">
            <v>0</v>
          </cell>
          <cell r="C757">
            <v>1.8599999999999997E-3</v>
          </cell>
          <cell r="D757">
            <v>0</v>
          </cell>
          <cell r="E757">
            <v>9.4680000000000007E-3</v>
          </cell>
        </row>
        <row r="758">
          <cell r="A758">
            <v>0.24</v>
          </cell>
          <cell r="B758">
            <v>0</v>
          </cell>
          <cell r="C758">
            <v>1.98E-3</v>
          </cell>
          <cell r="D758">
            <v>0</v>
          </cell>
          <cell r="E758">
            <v>1.0084000000000001E-2</v>
          </cell>
        </row>
        <row r="759">
          <cell r="A759">
            <v>0.25</v>
          </cell>
          <cell r="B759">
            <v>0</v>
          </cell>
          <cell r="C759">
            <v>2.0999999999999999E-3</v>
          </cell>
          <cell r="D759">
            <v>0</v>
          </cell>
          <cell r="E759">
            <v>1.0700000000000003E-2</v>
          </cell>
        </row>
        <row r="760">
          <cell r="A760">
            <v>0.26</v>
          </cell>
          <cell r="B760">
            <v>0</v>
          </cell>
          <cell r="C760">
            <v>2.2519999999999997E-3</v>
          </cell>
          <cell r="D760">
            <v>0</v>
          </cell>
          <cell r="E760">
            <v>1.1444000000000003E-2</v>
          </cell>
        </row>
        <row r="761">
          <cell r="A761">
            <v>0.27</v>
          </cell>
          <cell r="B761">
            <v>0</v>
          </cell>
          <cell r="C761">
            <v>2.4039999999999999E-3</v>
          </cell>
          <cell r="D761">
            <v>0</v>
          </cell>
          <cell r="E761">
            <v>1.2188000000000003E-2</v>
          </cell>
        </row>
        <row r="762">
          <cell r="A762">
            <v>0.28000000000000003</v>
          </cell>
          <cell r="B762">
            <v>0</v>
          </cell>
          <cell r="C762">
            <v>2.5559999999999997E-3</v>
          </cell>
          <cell r="D762">
            <v>0</v>
          </cell>
          <cell r="E762">
            <v>1.2932000000000003E-2</v>
          </cell>
        </row>
        <row r="763">
          <cell r="A763">
            <v>0.28999999999999998</v>
          </cell>
          <cell r="B763">
            <v>0</v>
          </cell>
          <cell r="C763">
            <v>2.7079999999999999E-3</v>
          </cell>
          <cell r="D763">
            <v>0</v>
          </cell>
          <cell r="E763">
            <v>1.3676000000000002E-2</v>
          </cell>
        </row>
        <row r="764">
          <cell r="A764">
            <v>0.3</v>
          </cell>
          <cell r="B764">
            <v>0</v>
          </cell>
          <cell r="C764">
            <v>2.8599999999999997E-3</v>
          </cell>
          <cell r="D764">
            <v>0</v>
          </cell>
          <cell r="E764">
            <v>1.4420000000000002E-2</v>
          </cell>
        </row>
        <row r="765">
          <cell r="A765">
            <v>0.31</v>
          </cell>
          <cell r="B765">
            <v>0</v>
          </cell>
          <cell r="C765">
            <v>3.0119999999999999E-3</v>
          </cell>
          <cell r="D765">
            <v>0</v>
          </cell>
          <cell r="E765">
            <v>1.5164E-2</v>
          </cell>
        </row>
        <row r="766">
          <cell r="A766">
            <v>0.32</v>
          </cell>
          <cell r="B766">
            <v>0</v>
          </cell>
          <cell r="C766">
            <v>3.1640000000000001E-3</v>
          </cell>
          <cell r="D766">
            <v>0</v>
          </cell>
          <cell r="E766">
            <v>1.5908000000000002E-2</v>
          </cell>
        </row>
        <row r="767">
          <cell r="A767">
            <v>0.33</v>
          </cell>
          <cell r="B767">
            <v>0</v>
          </cell>
          <cell r="C767">
            <v>3.3159999999999999E-3</v>
          </cell>
          <cell r="D767">
            <v>0</v>
          </cell>
          <cell r="E767">
            <v>1.6652E-2</v>
          </cell>
        </row>
        <row r="768">
          <cell r="A768">
            <v>0.34</v>
          </cell>
          <cell r="B768">
            <v>0</v>
          </cell>
          <cell r="C768">
            <v>3.4679999999999997E-3</v>
          </cell>
          <cell r="D768">
            <v>0</v>
          </cell>
          <cell r="E768">
            <v>1.7396000000000002E-2</v>
          </cell>
        </row>
        <row r="769">
          <cell r="A769">
            <v>0.35</v>
          </cell>
          <cell r="B769">
            <v>0</v>
          </cell>
          <cell r="C769">
            <v>3.62E-3</v>
          </cell>
          <cell r="D769">
            <v>0</v>
          </cell>
          <cell r="E769">
            <v>1.814E-2</v>
          </cell>
        </row>
        <row r="770">
          <cell r="A770">
            <v>0.36</v>
          </cell>
          <cell r="B770">
            <v>0</v>
          </cell>
          <cell r="C770">
            <v>3.7720000000000002E-3</v>
          </cell>
          <cell r="D770">
            <v>0</v>
          </cell>
          <cell r="E770">
            <v>1.8883999999999998E-2</v>
          </cell>
        </row>
        <row r="771">
          <cell r="A771">
            <v>0.37</v>
          </cell>
          <cell r="B771">
            <v>0</v>
          </cell>
          <cell r="C771">
            <v>3.9240000000000004E-3</v>
          </cell>
          <cell r="D771">
            <v>0</v>
          </cell>
          <cell r="E771">
            <v>1.9628E-2</v>
          </cell>
        </row>
        <row r="772">
          <cell r="A772">
            <v>0.375</v>
          </cell>
          <cell r="B772">
            <v>0</v>
          </cell>
          <cell r="C772">
            <v>4.0000000000000001E-3</v>
          </cell>
          <cell r="D772">
            <v>0</v>
          </cell>
          <cell r="E772">
            <v>0.02</v>
          </cell>
        </row>
        <row r="773">
          <cell r="A773">
            <v>0.38</v>
          </cell>
          <cell r="B773">
            <v>0</v>
          </cell>
          <cell r="C773">
            <v>4.1000000000000003E-3</v>
          </cell>
          <cell r="D773">
            <v>0</v>
          </cell>
          <cell r="E773">
            <v>2.0500000000000011E-2</v>
          </cell>
        </row>
        <row r="774">
          <cell r="A774">
            <v>0.39</v>
          </cell>
          <cell r="B774">
            <v>0</v>
          </cell>
          <cell r="C774">
            <v>4.3E-3</v>
          </cell>
          <cell r="D774">
            <v>0</v>
          </cell>
          <cell r="E774">
            <v>2.1500000000000012E-2</v>
          </cell>
        </row>
        <row r="775">
          <cell r="A775">
            <v>0.4</v>
          </cell>
          <cell r="B775">
            <v>0</v>
          </cell>
          <cell r="C775">
            <v>4.5000000000000005E-3</v>
          </cell>
          <cell r="D775">
            <v>0</v>
          </cell>
          <cell r="E775">
            <v>2.2499999999999999E-2</v>
          </cell>
        </row>
        <row r="776">
          <cell r="A776">
            <v>0.41</v>
          </cell>
          <cell r="B776">
            <v>0</v>
          </cell>
          <cell r="C776">
            <v>4.7000000000000002E-3</v>
          </cell>
          <cell r="D776">
            <v>0</v>
          </cell>
          <cell r="E776">
            <v>2.350000000000001E-2</v>
          </cell>
        </row>
        <row r="777">
          <cell r="A777">
            <v>0.42</v>
          </cell>
          <cell r="B777">
            <v>0</v>
          </cell>
          <cell r="C777">
            <v>4.8999999999999998E-3</v>
          </cell>
          <cell r="D777">
            <v>0</v>
          </cell>
          <cell r="E777">
            <v>2.4500000000000008E-2</v>
          </cell>
        </row>
        <row r="778">
          <cell r="A778">
            <v>0.43</v>
          </cell>
          <cell r="B778">
            <v>0</v>
          </cell>
          <cell r="C778">
            <v>5.1000000000000004E-3</v>
          </cell>
          <cell r="D778">
            <v>0</v>
          </cell>
          <cell r="E778">
            <v>2.5500000000000009E-2</v>
          </cell>
        </row>
        <row r="779">
          <cell r="A779">
            <v>0.44</v>
          </cell>
          <cell r="B779">
            <v>0</v>
          </cell>
          <cell r="C779">
            <v>5.3E-3</v>
          </cell>
          <cell r="D779">
            <v>0</v>
          </cell>
          <cell r="E779">
            <v>2.6500000000000006E-2</v>
          </cell>
        </row>
        <row r="780">
          <cell r="A780">
            <v>0.45</v>
          </cell>
          <cell r="B780">
            <v>0</v>
          </cell>
          <cell r="C780">
            <v>5.4999999999999997E-3</v>
          </cell>
          <cell r="D780">
            <v>0</v>
          </cell>
          <cell r="E780">
            <v>2.75E-2</v>
          </cell>
        </row>
        <row r="781">
          <cell r="A781">
            <v>0.46</v>
          </cell>
          <cell r="B781">
            <v>0</v>
          </cell>
          <cell r="C781">
            <v>5.7000000000000002E-3</v>
          </cell>
          <cell r="D781">
            <v>0</v>
          </cell>
          <cell r="E781">
            <v>2.8500000000000004E-2</v>
          </cell>
        </row>
        <row r="782">
          <cell r="A782">
            <v>0.47</v>
          </cell>
          <cell r="B782">
            <v>0</v>
          </cell>
          <cell r="C782">
            <v>5.8999999999999999E-3</v>
          </cell>
          <cell r="D782">
            <v>0</v>
          </cell>
          <cell r="E782">
            <v>2.9500000000000005E-2</v>
          </cell>
        </row>
        <row r="783">
          <cell r="A783">
            <v>0.48</v>
          </cell>
          <cell r="B783">
            <v>0</v>
          </cell>
          <cell r="C783">
            <v>6.0999999999999995E-3</v>
          </cell>
          <cell r="D783">
            <v>0</v>
          </cell>
          <cell r="E783">
            <v>3.0500000000000003E-2</v>
          </cell>
        </row>
        <row r="784">
          <cell r="A784">
            <v>0.49</v>
          </cell>
          <cell r="B784">
            <v>0</v>
          </cell>
          <cell r="C784">
            <v>6.3E-3</v>
          </cell>
          <cell r="D784">
            <v>0</v>
          </cell>
          <cell r="E784">
            <v>3.15E-2</v>
          </cell>
        </row>
        <row r="785">
          <cell r="A785">
            <v>0.5</v>
          </cell>
          <cell r="B785">
            <v>0</v>
          </cell>
          <cell r="C785">
            <v>6.5000000000000023E-3</v>
          </cell>
          <cell r="D785">
            <v>0</v>
          </cell>
          <cell r="E785">
            <v>3.2500000000000001E-2</v>
          </cell>
        </row>
        <row r="786">
          <cell r="A786">
            <v>0.51</v>
          </cell>
          <cell r="B786">
            <v>0</v>
          </cell>
          <cell r="C786">
            <v>6.7080000000000022E-3</v>
          </cell>
          <cell r="D786">
            <v>0</v>
          </cell>
          <cell r="E786">
            <v>3.353600000000001E-2</v>
          </cell>
        </row>
        <row r="787">
          <cell r="A787">
            <v>0.52</v>
          </cell>
          <cell r="B787">
            <v>0</v>
          </cell>
          <cell r="C787">
            <v>6.916000000000002E-3</v>
          </cell>
          <cell r="D787">
            <v>0</v>
          </cell>
          <cell r="E787">
            <v>3.4572000000000012E-2</v>
          </cell>
        </row>
        <row r="788">
          <cell r="A788">
            <v>0.53</v>
          </cell>
          <cell r="B788">
            <v>0</v>
          </cell>
          <cell r="C788">
            <v>7.1240000000000019E-3</v>
          </cell>
          <cell r="D788">
            <v>0</v>
          </cell>
          <cell r="E788">
            <v>3.5608000000000008E-2</v>
          </cell>
        </row>
        <row r="789">
          <cell r="A789">
            <v>0.54</v>
          </cell>
          <cell r="B789">
            <v>0</v>
          </cell>
          <cell r="C789">
            <v>7.3320000000000017E-3</v>
          </cell>
          <cell r="D789">
            <v>0</v>
          </cell>
          <cell r="E789">
            <v>3.664400000000001E-2</v>
          </cell>
        </row>
        <row r="790">
          <cell r="A790">
            <v>0.55000000000000004</v>
          </cell>
          <cell r="B790">
            <v>0</v>
          </cell>
          <cell r="C790">
            <v>7.5400000000000024E-3</v>
          </cell>
          <cell r="D790">
            <v>0</v>
          </cell>
          <cell r="E790">
            <v>3.7680000000000005E-2</v>
          </cell>
        </row>
        <row r="791">
          <cell r="A791">
            <v>0.56000000000000005</v>
          </cell>
          <cell r="B791">
            <v>0</v>
          </cell>
          <cell r="C791">
            <v>7.7480000000000023E-3</v>
          </cell>
          <cell r="D791">
            <v>0</v>
          </cell>
          <cell r="E791">
            <v>3.8716000000000007E-2</v>
          </cell>
        </row>
        <row r="792">
          <cell r="A792">
            <v>0.56999999999999995</v>
          </cell>
          <cell r="B792">
            <v>0</v>
          </cell>
          <cell r="C792">
            <v>7.9560000000000013E-3</v>
          </cell>
          <cell r="D792">
            <v>0</v>
          </cell>
          <cell r="E792">
            <v>3.975200000000001E-2</v>
          </cell>
        </row>
        <row r="793">
          <cell r="A793">
            <v>0.57999999999999996</v>
          </cell>
          <cell r="B793">
            <v>0</v>
          </cell>
          <cell r="C793">
            <v>8.1640000000000011E-3</v>
          </cell>
          <cell r="D793">
            <v>0</v>
          </cell>
          <cell r="E793">
            <v>4.0788000000000005E-2</v>
          </cell>
        </row>
        <row r="794">
          <cell r="A794">
            <v>0.59</v>
          </cell>
          <cell r="B794">
            <v>0</v>
          </cell>
          <cell r="C794">
            <v>8.372000000000001E-3</v>
          </cell>
          <cell r="D794">
            <v>0</v>
          </cell>
          <cell r="E794">
            <v>4.1824000000000007E-2</v>
          </cell>
        </row>
        <row r="795">
          <cell r="A795">
            <v>0.6</v>
          </cell>
          <cell r="B795">
            <v>0</v>
          </cell>
          <cell r="C795">
            <v>8.5800000000000026E-3</v>
          </cell>
          <cell r="D795">
            <v>0</v>
          </cell>
          <cell r="E795">
            <v>4.2860000000000009E-2</v>
          </cell>
        </row>
        <row r="796">
          <cell r="A796">
            <v>0.61</v>
          </cell>
          <cell r="B796">
            <v>0</v>
          </cell>
          <cell r="C796">
            <v>8.7880000000000024E-3</v>
          </cell>
          <cell r="D796">
            <v>0</v>
          </cell>
          <cell r="E796">
            <v>4.3896000000000004E-2</v>
          </cell>
        </row>
        <row r="797">
          <cell r="A797">
            <v>0.62</v>
          </cell>
          <cell r="B797">
            <v>0</v>
          </cell>
          <cell r="C797">
            <v>8.9960000000000023E-3</v>
          </cell>
          <cell r="D797">
            <v>0</v>
          </cell>
          <cell r="E797">
            <v>4.4932000000000007E-2</v>
          </cell>
        </row>
        <row r="798">
          <cell r="A798">
            <v>0.63</v>
          </cell>
          <cell r="B798">
            <v>0</v>
          </cell>
          <cell r="C798">
            <v>9.2040000000000021E-3</v>
          </cell>
          <cell r="D798">
            <v>0</v>
          </cell>
          <cell r="E798">
            <v>4.5968000000000002E-2</v>
          </cell>
        </row>
        <row r="799">
          <cell r="A799">
            <v>0.64</v>
          </cell>
          <cell r="B799">
            <v>0</v>
          </cell>
          <cell r="C799">
            <v>9.412000000000002E-3</v>
          </cell>
          <cell r="D799">
            <v>0</v>
          </cell>
          <cell r="E799">
            <v>4.7004000000000004E-2</v>
          </cell>
        </row>
        <row r="800">
          <cell r="A800">
            <v>0.65</v>
          </cell>
          <cell r="B800">
            <v>0</v>
          </cell>
          <cell r="C800">
            <v>9.6200000000000018E-3</v>
          </cell>
          <cell r="D800">
            <v>0</v>
          </cell>
          <cell r="E800">
            <v>4.8039999999999999E-2</v>
          </cell>
        </row>
        <row r="801">
          <cell r="A801">
            <v>0.66</v>
          </cell>
          <cell r="B801">
            <v>0</v>
          </cell>
          <cell r="C801">
            <v>9.8280000000000017E-3</v>
          </cell>
          <cell r="D801">
            <v>0</v>
          </cell>
          <cell r="E801">
            <v>4.9076000000000002E-2</v>
          </cell>
        </row>
        <row r="802">
          <cell r="A802">
            <v>0.67</v>
          </cell>
          <cell r="B802">
            <v>0</v>
          </cell>
          <cell r="C802">
            <v>1.0036000000000002E-2</v>
          </cell>
          <cell r="D802">
            <v>0</v>
          </cell>
          <cell r="E802">
            <v>5.0112000000000004E-2</v>
          </cell>
        </row>
        <row r="803">
          <cell r="A803">
            <v>0.68</v>
          </cell>
          <cell r="B803">
            <v>0</v>
          </cell>
          <cell r="C803">
            <v>1.0244000000000001E-2</v>
          </cell>
          <cell r="D803">
            <v>0</v>
          </cell>
          <cell r="E803">
            <v>5.1147999999999999E-2</v>
          </cell>
        </row>
        <row r="804">
          <cell r="A804">
            <v>0.69</v>
          </cell>
          <cell r="B804">
            <v>0</v>
          </cell>
          <cell r="C804">
            <v>1.0452000000000001E-2</v>
          </cell>
          <cell r="D804">
            <v>0</v>
          </cell>
          <cell r="E804">
            <v>5.2184000000000001E-2</v>
          </cell>
        </row>
        <row r="805">
          <cell r="A805">
            <v>0.7</v>
          </cell>
          <cell r="B805">
            <v>0</v>
          </cell>
          <cell r="C805">
            <v>1.0660000000000003E-2</v>
          </cell>
          <cell r="D805">
            <v>0</v>
          </cell>
          <cell r="E805">
            <v>5.3220000000000003E-2</v>
          </cell>
        </row>
        <row r="806">
          <cell r="A806">
            <v>0.71</v>
          </cell>
          <cell r="B806">
            <v>0</v>
          </cell>
          <cell r="C806">
            <v>1.0868000000000003E-2</v>
          </cell>
          <cell r="D806">
            <v>0</v>
          </cell>
          <cell r="E806">
            <v>5.4255999999999999E-2</v>
          </cell>
        </row>
        <row r="807">
          <cell r="A807">
            <v>0.72</v>
          </cell>
          <cell r="B807">
            <v>0</v>
          </cell>
          <cell r="C807">
            <v>1.1076000000000003E-2</v>
          </cell>
          <cell r="D807">
            <v>0</v>
          </cell>
          <cell r="E807">
            <v>5.5291999999999994E-2</v>
          </cell>
        </row>
        <row r="808">
          <cell r="A808">
            <v>0.73</v>
          </cell>
          <cell r="B808">
            <v>0</v>
          </cell>
          <cell r="C808">
            <v>1.1284000000000002E-2</v>
          </cell>
          <cell r="D808">
            <v>0</v>
          </cell>
          <cell r="E808">
            <v>5.6327999999999996E-2</v>
          </cell>
        </row>
        <row r="809">
          <cell r="A809">
            <v>0.74</v>
          </cell>
          <cell r="B809">
            <v>0</v>
          </cell>
          <cell r="C809">
            <v>1.1492000000000002E-2</v>
          </cell>
          <cell r="D809">
            <v>0</v>
          </cell>
          <cell r="E809">
            <v>5.7363999999999998E-2</v>
          </cell>
        </row>
        <row r="810">
          <cell r="A810">
            <v>0.75</v>
          </cell>
          <cell r="B810">
            <v>0</v>
          </cell>
          <cell r="C810">
            <v>1.1700000000000006E-2</v>
          </cell>
          <cell r="D810">
            <v>0</v>
          </cell>
          <cell r="E810">
            <v>5.8400000000000007E-2</v>
          </cell>
        </row>
        <row r="811">
          <cell r="A811">
            <v>0.76</v>
          </cell>
          <cell r="B811">
            <v>0</v>
          </cell>
          <cell r="C811">
            <v>1.1908000000000005E-2</v>
          </cell>
          <cell r="D811">
            <v>0</v>
          </cell>
          <cell r="E811">
            <v>5.9444000000000011E-2</v>
          </cell>
        </row>
        <row r="812">
          <cell r="A812">
            <v>0.77</v>
          </cell>
          <cell r="B812">
            <v>0</v>
          </cell>
          <cell r="C812">
            <v>1.2116000000000005E-2</v>
          </cell>
          <cell r="D812">
            <v>0</v>
          </cell>
          <cell r="E812">
            <v>6.0488000000000007E-2</v>
          </cell>
        </row>
        <row r="813">
          <cell r="A813">
            <v>0.78</v>
          </cell>
          <cell r="B813">
            <v>0</v>
          </cell>
          <cell r="C813">
            <v>1.2324000000000005E-2</v>
          </cell>
          <cell r="D813">
            <v>0</v>
          </cell>
          <cell r="E813">
            <v>6.153200000000001E-2</v>
          </cell>
        </row>
        <row r="814">
          <cell r="A814">
            <v>0.79</v>
          </cell>
          <cell r="B814">
            <v>0</v>
          </cell>
          <cell r="C814">
            <v>1.2532000000000005E-2</v>
          </cell>
          <cell r="D814">
            <v>0</v>
          </cell>
          <cell r="E814">
            <v>6.2576000000000007E-2</v>
          </cell>
        </row>
        <row r="815">
          <cell r="A815">
            <v>0.8</v>
          </cell>
          <cell r="B815">
            <v>0</v>
          </cell>
          <cell r="C815">
            <v>1.2740000000000003E-2</v>
          </cell>
          <cell r="D815">
            <v>0</v>
          </cell>
          <cell r="E815">
            <v>6.362000000000001E-2</v>
          </cell>
        </row>
        <row r="816">
          <cell r="A816">
            <v>0.81</v>
          </cell>
          <cell r="B816">
            <v>0</v>
          </cell>
          <cell r="C816">
            <v>1.2948000000000003E-2</v>
          </cell>
          <cell r="D816">
            <v>0</v>
          </cell>
          <cell r="E816">
            <v>6.4663999999999999E-2</v>
          </cell>
        </row>
        <row r="817">
          <cell r="A817">
            <v>0.82</v>
          </cell>
          <cell r="B817">
            <v>0</v>
          </cell>
          <cell r="C817">
            <v>1.3156000000000003E-2</v>
          </cell>
          <cell r="D817">
            <v>0</v>
          </cell>
          <cell r="E817">
            <v>6.5708000000000003E-2</v>
          </cell>
        </row>
        <row r="818">
          <cell r="A818">
            <v>0.83</v>
          </cell>
          <cell r="B818">
            <v>0</v>
          </cell>
          <cell r="C818">
            <v>1.3364000000000003E-2</v>
          </cell>
          <cell r="D818">
            <v>0</v>
          </cell>
          <cell r="E818">
            <v>6.6752000000000006E-2</v>
          </cell>
        </row>
        <row r="819">
          <cell r="A819">
            <v>0.84</v>
          </cell>
          <cell r="B819">
            <v>0</v>
          </cell>
          <cell r="C819">
            <v>1.3572000000000002E-2</v>
          </cell>
          <cell r="D819">
            <v>0</v>
          </cell>
          <cell r="E819">
            <v>6.7795999999999995E-2</v>
          </cell>
        </row>
        <row r="820">
          <cell r="A820">
            <v>0.85</v>
          </cell>
          <cell r="B820">
            <v>0</v>
          </cell>
          <cell r="C820">
            <v>1.3780000000000002E-2</v>
          </cell>
          <cell r="D820">
            <v>0</v>
          </cell>
          <cell r="E820">
            <v>6.8839999999999998E-2</v>
          </cell>
        </row>
        <row r="821">
          <cell r="A821">
            <v>0.86</v>
          </cell>
          <cell r="B821">
            <v>0</v>
          </cell>
          <cell r="C821">
            <v>1.3988000000000002E-2</v>
          </cell>
          <cell r="D821">
            <v>0</v>
          </cell>
          <cell r="E821">
            <v>6.9884000000000002E-2</v>
          </cell>
        </row>
        <row r="822">
          <cell r="A822">
            <v>0.87</v>
          </cell>
          <cell r="B822">
            <v>0</v>
          </cell>
          <cell r="C822">
            <v>1.4196E-2</v>
          </cell>
          <cell r="D822">
            <v>0</v>
          </cell>
          <cell r="E822">
            <v>7.0928000000000005E-2</v>
          </cell>
        </row>
        <row r="823">
          <cell r="A823">
            <v>0.88</v>
          </cell>
          <cell r="B823">
            <v>0</v>
          </cell>
          <cell r="C823">
            <v>1.4404E-2</v>
          </cell>
          <cell r="D823">
            <v>0</v>
          </cell>
          <cell r="E823">
            <v>7.1971999999999994E-2</v>
          </cell>
        </row>
        <row r="824">
          <cell r="A824">
            <v>0.89</v>
          </cell>
          <cell r="B824">
            <v>0</v>
          </cell>
          <cell r="C824">
            <v>1.4612E-2</v>
          </cell>
          <cell r="D824">
            <v>0</v>
          </cell>
          <cell r="E824">
            <v>7.3015999999999998E-2</v>
          </cell>
        </row>
        <row r="825">
          <cell r="A825">
            <v>0.9</v>
          </cell>
          <cell r="B825">
            <v>0</v>
          </cell>
          <cell r="C825">
            <v>1.482E-2</v>
          </cell>
          <cell r="D825">
            <v>0</v>
          </cell>
          <cell r="E825">
            <v>7.4060000000000001E-2</v>
          </cell>
        </row>
        <row r="826">
          <cell r="A826">
            <v>0.91</v>
          </cell>
          <cell r="B826">
            <v>0</v>
          </cell>
          <cell r="C826">
            <v>1.5028E-2</v>
          </cell>
          <cell r="D826">
            <v>0</v>
          </cell>
          <cell r="E826">
            <v>7.5104000000000004E-2</v>
          </cell>
        </row>
        <row r="827">
          <cell r="A827">
            <v>0.92</v>
          </cell>
          <cell r="B827">
            <v>0</v>
          </cell>
          <cell r="C827">
            <v>1.5236E-2</v>
          </cell>
          <cell r="D827">
            <v>0</v>
          </cell>
          <cell r="E827">
            <v>7.6147999999999993E-2</v>
          </cell>
        </row>
        <row r="828">
          <cell r="A828">
            <v>0.93</v>
          </cell>
          <cell r="B828">
            <v>0</v>
          </cell>
          <cell r="C828">
            <v>1.5443999999999999E-2</v>
          </cell>
          <cell r="D828">
            <v>0</v>
          </cell>
          <cell r="E828">
            <v>7.7191999999999997E-2</v>
          </cell>
        </row>
        <row r="829">
          <cell r="A829">
            <v>0.94</v>
          </cell>
          <cell r="B829">
            <v>0</v>
          </cell>
          <cell r="C829">
            <v>1.5651999999999999E-2</v>
          </cell>
          <cell r="D829">
            <v>0</v>
          </cell>
          <cell r="E829">
            <v>7.8236E-2</v>
          </cell>
        </row>
        <row r="830">
          <cell r="A830">
            <v>0.95</v>
          </cell>
          <cell r="B830">
            <v>0</v>
          </cell>
          <cell r="C830">
            <v>1.5859999999999999E-2</v>
          </cell>
          <cell r="D830">
            <v>0</v>
          </cell>
          <cell r="E830">
            <v>7.9279999999999989E-2</v>
          </cell>
        </row>
        <row r="831">
          <cell r="A831">
            <v>0.96</v>
          </cell>
          <cell r="B831">
            <v>0</v>
          </cell>
          <cell r="C831">
            <v>1.6067999999999999E-2</v>
          </cell>
          <cell r="D831">
            <v>0</v>
          </cell>
          <cell r="E831">
            <v>8.0323999999999993E-2</v>
          </cell>
        </row>
        <row r="832">
          <cell r="A832">
            <v>0.97</v>
          </cell>
          <cell r="B832">
            <v>0</v>
          </cell>
          <cell r="C832">
            <v>1.6275999999999999E-2</v>
          </cell>
          <cell r="D832">
            <v>0</v>
          </cell>
          <cell r="E832">
            <v>8.1367999999999996E-2</v>
          </cell>
        </row>
        <row r="833">
          <cell r="A833">
            <v>0.98</v>
          </cell>
          <cell r="B833">
            <v>0</v>
          </cell>
          <cell r="C833">
            <v>1.6483999999999999E-2</v>
          </cell>
          <cell r="D833">
            <v>0</v>
          </cell>
          <cell r="E833">
            <v>8.2411999999999985E-2</v>
          </cell>
        </row>
        <row r="834">
          <cell r="A834">
            <v>0.99</v>
          </cell>
          <cell r="B834">
            <v>0</v>
          </cell>
          <cell r="C834">
            <v>1.6691999999999999E-2</v>
          </cell>
          <cell r="D834">
            <v>0</v>
          </cell>
          <cell r="E834">
            <v>8.3455999999999989E-2</v>
          </cell>
        </row>
        <row r="835">
          <cell r="A835">
            <v>1</v>
          </cell>
          <cell r="B835">
            <v>0</v>
          </cell>
          <cell r="C835">
            <v>1.6899999999999995E-2</v>
          </cell>
          <cell r="D835">
            <v>0</v>
          </cell>
          <cell r="E835">
            <v>8.4499999999999964E-2</v>
          </cell>
        </row>
        <row r="836">
          <cell r="A836">
            <v>1.01</v>
          </cell>
          <cell r="B836">
            <v>0</v>
          </cell>
          <cell r="C836">
            <v>1.7065999999999994E-2</v>
          </cell>
          <cell r="D836">
            <v>0</v>
          </cell>
          <cell r="E836">
            <v>8.5333999999999965E-2</v>
          </cell>
        </row>
        <row r="837">
          <cell r="A837">
            <v>1.02</v>
          </cell>
          <cell r="B837">
            <v>0</v>
          </cell>
          <cell r="C837">
            <v>1.7231999999999997E-2</v>
          </cell>
          <cell r="D837">
            <v>0</v>
          </cell>
          <cell r="E837">
            <v>8.6167999999999967E-2</v>
          </cell>
        </row>
        <row r="838">
          <cell r="A838">
            <v>1.03</v>
          </cell>
          <cell r="B838">
            <v>0</v>
          </cell>
          <cell r="C838">
            <v>1.7397999999999997E-2</v>
          </cell>
          <cell r="D838">
            <v>0</v>
          </cell>
          <cell r="E838">
            <v>8.7001999999999968E-2</v>
          </cell>
        </row>
        <row r="839">
          <cell r="A839">
            <v>1.04</v>
          </cell>
          <cell r="B839">
            <v>0</v>
          </cell>
          <cell r="C839">
            <v>1.7563999999999996E-2</v>
          </cell>
          <cell r="D839">
            <v>0</v>
          </cell>
          <cell r="E839">
            <v>8.783599999999997E-2</v>
          </cell>
        </row>
        <row r="840">
          <cell r="A840">
            <v>1.05</v>
          </cell>
          <cell r="B840">
            <v>0</v>
          </cell>
          <cell r="C840">
            <v>1.7729999999999996E-2</v>
          </cell>
          <cell r="D840">
            <v>0</v>
          </cell>
          <cell r="E840">
            <v>8.8669999999999971E-2</v>
          </cell>
        </row>
        <row r="841">
          <cell r="A841">
            <v>1.06</v>
          </cell>
          <cell r="B841">
            <v>0</v>
          </cell>
          <cell r="C841">
            <v>1.7895999999999995E-2</v>
          </cell>
          <cell r="D841">
            <v>0</v>
          </cell>
          <cell r="E841">
            <v>8.9503999999999972E-2</v>
          </cell>
        </row>
        <row r="842">
          <cell r="A842">
            <v>1.07</v>
          </cell>
          <cell r="B842">
            <v>0</v>
          </cell>
          <cell r="C842">
            <v>1.8061999999999995E-2</v>
          </cell>
          <cell r="D842">
            <v>0</v>
          </cell>
          <cell r="E842">
            <v>9.0337999999999974E-2</v>
          </cell>
        </row>
        <row r="843">
          <cell r="A843">
            <v>1.08</v>
          </cell>
          <cell r="B843">
            <v>0</v>
          </cell>
          <cell r="C843">
            <v>1.8227999999999998E-2</v>
          </cell>
          <cell r="D843">
            <v>0</v>
          </cell>
          <cell r="E843">
            <v>9.1171999999999975E-2</v>
          </cell>
        </row>
        <row r="844">
          <cell r="A844">
            <v>1.0900000000000001</v>
          </cell>
          <cell r="B844">
            <v>0</v>
          </cell>
          <cell r="C844">
            <v>1.8393999999999997E-2</v>
          </cell>
          <cell r="D844">
            <v>0</v>
          </cell>
          <cell r="E844">
            <v>9.2005999999999977E-2</v>
          </cell>
        </row>
        <row r="845">
          <cell r="A845">
            <v>1.1000000000000001</v>
          </cell>
          <cell r="B845">
            <v>0</v>
          </cell>
          <cell r="C845">
            <v>1.8559999999999997E-2</v>
          </cell>
          <cell r="D845">
            <v>0</v>
          </cell>
          <cell r="E845">
            <v>9.2839999999999978E-2</v>
          </cell>
        </row>
        <row r="846">
          <cell r="A846">
            <v>1.1100000000000001</v>
          </cell>
          <cell r="B846">
            <v>0</v>
          </cell>
          <cell r="C846">
            <v>1.8725999999999996E-2</v>
          </cell>
          <cell r="D846">
            <v>0</v>
          </cell>
          <cell r="E846">
            <v>9.367399999999998E-2</v>
          </cell>
        </row>
        <row r="847">
          <cell r="A847">
            <v>1.1200000000000001</v>
          </cell>
          <cell r="B847">
            <v>0</v>
          </cell>
          <cell r="C847">
            <v>1.8891999999999996E-2</v>
          </cell>
          <cell r="D847">
            <v>0</v>
          </cell>
          <cell r="E847">
            <v>9.4507999999999981E-2</v>
          </cell>
        </row>
        <row r="848">
          <cell r="A848">
            <v>1.1299999999999999</v>
          </cell>
          <cell r="B848">
            <v>0</v>
          </cell>
          <cell r="C848">
            <v>1.9057999999999999E-2</v>
          </cell>
          <cell r="D848">
            <v>0</v>
          </cell>
          <cell r="E848">
            <v>9.5341999999999982E-2</v>
          </cell>
        </row>
        <row r="849">
          <cell r="A849">
            <v>1.1399999999999999</v>
          </cell>
          <cell r="B849">
            <v>0</v>
          </cell>
          <cell r="C849">
            <v>1.9223999999999998E-2</v>
          </cell>
          <cell r="D849">
            <v>0</v>
          </cell>
          <cell r="E849">
            <v>9.617599999999997E-2</v>
          </cell>
        </row>
        <row r="850">
          <cell r="A850">
            <v>1.1499999999999999</v>
          </cell>
          <cell r="B850">
            <v>0</v>
          </cell>
          <cell r="C850">
            <v>1.9389999999999998E-2</v>
          </cell>
          <cell r="D850">
            <v>0</v>
          </cell>
          <cell r="E850">
            <v>9.7009999999999971E-2</v>
          </cell>
        </row>
        <row r="851">
          <cell r="A851">
            <v>1.1599999999999999</v>
          </cell>
          <cell r="B851">
            <v>0</v>
          </cell>
          <cell r="C851">
            <v>1.9555999999999997E-2</v>
          </cell>
          <cell r="D851">
            <v>0</v>
          </cell>
          <cell r="E851">
            <v>9.7843999999999973E-2</v>
          </cell>
        </row>
        <row r="852">
          <cell r="A852">
            <v>1.17</v>
          </cell>
          <cell r="B852">
            <v>0</v>
          </cell>
          <cell r="C852">
            <v>1.9721999999999996E-2</v>
          </cell>
          <cell r="D852">
            <v>0</v>
          </cell>
          <cell r="E852">
            <v>9.8677999999999974E-2</v>
          </cell>
        </row>
        <row r="853">
          <cell r="A853">
            <v>1.18</v>
          </cell>
          <cell r="B853">
            <v>0</v>
          </cell>
          <cell r="C853">
            <v>1.9887999999999996E-2</v>
          </cell>
          <cell r="D853">
            <v>0</v>
          </cell>
          <cell r="E853">
            <v>9.9511999999999975E-2</v>
          </cell>
        </row>
        <row r="854">
          <cell r="A854">
            <v>1.19</v>
          </cell>
          <cell r="B854">
            <v>0</v>
          </cell>
          <cell r="C854">
            <v>2.0053999999999999E-2</v>
          </cell>
          <cell r="D854">
            <v>0</v>
          </cell>
          <cell r="E854">
            <v>0.10034599999999998</v>
          </cell>
        </row>
        <row r="855">
          <cell r="A855">
            <v>1.2</v>
          </cell>
          <cell r="B855">
            <v>0</v>
          </cell>
          <cell r="C855">
            <v>2.0219999999999998E-2</v>
          </cell>
          <cell r="D855">
            <v>0</v>
          </cell>
          <cell r="E855">
            <v>0.10117999999999998</v>
          </cell>
        </row>
        <row r="856">
          <cell r="A856">
            <v>1.21</v>
          </cell>
          <cell r="B856">
            <v>0</v>
          </cell>
          <cell r="C856">
            <v>2.0385999999999998E-2</v>
          </cell>
          <cell r="D856">
            <v>0</v>
          </cell>
          <cell r="E856">
            <v>0.10201399999999998</v>
          </cell>
        </row>
        <row r="857">
          <cell r="A857">
            <v>1.22</v>
          </cell>
          <cell r="B857">
            <v>0</v>
          </cell>
          <cell r="C857">
            <v>2.0551999999999997E-2</v>
          </cell>
          <cell r="D857">
            <v>0</v>
          </cell>
          <cell r="E857">
            <v>0.10284799999999998</v>
          </cell>
        </row>
        <row r="858">
          <cell r="A858">
            <v>1.23</v>
          </cell>
          <cell r="B858">
            <v>0</v>
          </cell>
          <cell r="C858">
            <v>2.0717999999999997E-2</v>
          </cell>
          <cell r="D858">
            <v>0</v>
          </cell>
          <cell r="E858">
            <v>0.10368199999999998</v>
          </cell>
        </row>
        <row r="859">
          <cell r="A859">
            <v>1.24</v>
          </cell>
          <cell r="B859">
            <v>0</v>
          </cell>
          <cell r="C859">
            <v>2.0884E-2</v>
          </cell>
          <cell r="D859">
            <v>0</v>
          </cell>
          <cell r="E859">
            <v>0.10451599999999998</v>
          </cell>
        </row>
        <row r="860">
          <cell r="A860">
            <v>1.25</v>
          </cell>
          <cell r="B860">
            <v>0</v>
          </cell>
          <cell r="C860">
            <v>2.1049999999999999E-2</v>
          </cell>
          <cell r="D860">
            <v>0</v>
          </cell>
          <cell r="E860">
            <v>0.10534999999999999</v>
          </cell>
        </row>
        <row r="861">
          <cell r="A861">
            <v>1.26</v>
          </cell>
          <cell r="B861">
            <v>0</v>
          </cell>
          <cell r="C861">
            <v>2.1215999999999999E-2</v>
          </cell>
          <cell r="D861">
            <v>0</v>
          </cell>
          <cell r="E861">
            <v>0.10618399999999999</v>
          </cell>
        </row>
        <row r="862">
          <cell r="A862">
            <v>1.27</v>
          </cell>
          <cell r="B862">
            <v>0</v>
          </cell>
          <cell r="C862">
            <v>2.1381999999999998E-2</v>
          </cell>
          <cell r="D862">
            <v>0</v>
          </cell>
          <cell r="E862">
            <v>0.10701799999999999</v>
          </cell>
        </row>
        <row r="863">
          <cell r="A863">
            <v>1.28</v>
          </cell>
          <cell r="B863">
            <v>0</v>
          </cell>
          <cell r="C863">
            <v>2.1547999999999998E-2</v>
          </cell>
          <cell r="D863">
            <v>0</v>
          </cell>
          <cell r="E863">
            <v>0.10785199999999999</v>
          </cell>
        </row>
        <row r="864">
          <cell r="A864">
            <v>1.29</v>
          </cell>
          <cell r="B864">
            <v>0</v>
          </cell>
          <cell r="C864">
            <v>2.1713999999999997E-2</v>
          </cell>
          <cell r="D864">
            <v>0</v>
          </cell>
          <cell r="E864">
            <v>0.10868599999999999</v>
          </cell>
        </row>
        <row r="865">
          <cell r="A865">
            <v>1.3</v>
          </cell>
          <cell r="B865">
            <v>0</v>
          </cell>
          <cell r="C865">
            <v>2.1879999999999997E-2</v>
          </cell>
          <cell r="D865">
            <v>0</v>
          </cell>
          <cell r="E865">
            <v>0.10951999999999999</v>
          </cell>
        </row>
        <row r="866">
          <cell r="A866">
            <v>1.31</v>
          </cell>
          <cell r="B866">
            <v>0</v>
          </cell>
          <cell r="C866">
            <v>2.2046E-2</v>
          </cell>
          <cell r="D866">
            <v>0</v>
          </cell>
          <cell r="E866">
            <v>0.11035399999999999</v>
          </cell>
        </row>
        <row r="867">
          <cell r="A867">
            <v>1.32</v>
          </cell>
          <cell r="B867">
            <v>0</v>
          </cell>
          <cell r="C867">
            <v>2.2211999999999999E-2</v>
          </cell>
          <cell r="D867">
            <v>0</v>
          </cell>
          <cell r="E867">
            <v>0.111188</v>
          </cell>
        </row>
        <row r="868">
          <cell r="A868">
            <v>1.33</v>
          </cell>
          <cell r="B868">
            <v>0</v>
          </cell>
          <cell r="C868">
            <v>2.2377999999999999E-2</v>
          </cell>
          <cell r="D868">
            <v>0</v>
          </cell>
          <cell r="E868">
            <v>0.112022</v>
          </cell>
        </row>
        <row r="869">
          <cell r="A869">
            <v>1.34</v>
          </cell>
          <cell r="B869">
            <v>0</v>
          </cell>
          <cell r="C869">
            <v>2.2543999999999998E-2</v>
          </cell>
          <cell r="D869">
            <v>0</v>
          </cell>
          <cell r="E869">
            <v>0.112856</v>
          </cell>
        </row>
        <row r="870">
          <cell r="A870">
            <v>1.35</v>
          </cell>
          <cell r="B870">
            <v>0</v>
          </cell>
          <cell r="C870">
            <v>2.2710000000000001E-2</v>
          </cell>
          <cell r="D870">
            <v>0</v>
          </cell>
          <cell r="E870">
            <v>0.11368999999999999</v>
          </cell>
        </row>
        <row r="871">
          <cell r="A871">
            <v>1.36</v>
          </cell>
          <cell r="B871">
            <v>0</v>
          </cell>
          <cell r="C871">
            <v>2.2876000000000001E-2</v>
          </cell>
          <cell r="D871">
            <v>0</v>
          </cell>
          <cell r="E871">
            <v>0.11452399999999999</v>
          </cell>
        </row>
        <row r="872">
          <cell r="A872">
            <v>1.37</v>
          </cell>
          <cell r="B872">
            <v>0</v>
          </cell>
          <cell r="C872">
            <v>2.3042E-2</v>
          </cell>
          <cell r="D872">
            <v>0</v>
          </cell>
          <cell r="E872">
            <v>0.11535799999999999</v>
          </cell>
        </row>
        <row r="873">
          <cell r="A873">
            <v>1.38</v>
          </cell>
          <cell r="B873">
            <v>0</v>
          </cell>
          <cell r="C873">
            <v>2.3207999999999999E-2</v>
          </cell>
          <cell r="D873">
            <v>0</v>
          </cell>
          <cell r="E873">
            <v>0.11619199999999999</v>
          </cell>
        </row>
        <row r="874">
          <cell r="A874">
            <v>1.39</v>
          </cell>
          <cell r="B874">
            <v>0</v>
          </cell>
          <cell r="C874">
            <v>2.3373999999999999E-2</v>
          </cell>
          <cell r="D874">
            <v>0</v>
          </cell>
          <cell r="E874">
            <v>0.11702599999999999</v>
          </cell>
        </row>
        <row r="875">
          <cell r="A875">
            <v>1.4</v>
          </cell>
          <cell r="B875">
            <v>0</v>
          </cell>
          <cell r="C875">
            <v>2.3539999999999998E-2</v>
          </cell>
          <cell r="D875">
            <v>0</v>
          </cell>
          <cell r="E875">
            <v>0.11785999999999999</v>
          </cell>
        </row>
        <row r="876">
          <cell r="A876">
            <v>1.41</v>
          </cell>
          <cell r="B876">
            <v>0</v>
          </cell>
          <cell r="C876">
            <v>2.3705999999999998E-2</v>
          </cell>
          <cell r="D876">
            <v>0</v>
          </cell>
          <cell r="E876">
            <v>0.11869399999999999</v>
          </cell>
        </row>
        <row r="877">
          <cell r="A877">
            <v>1.42</v>
          </cell>
          <cell r="B877">
            <v>0</v>
          </cell>
          <cell r="C877">
            <v>2.3872000000000001E-2</v>
          </cell>
          <cell r="D877">
            <v>0</v>
          </cell>
          <cell r="E877">
            <v>0.119528</v>
          </cell>
        </row>
        <row r="878">
          <cell r="A878">
            <v>1.43</v>
          </cell>
          <cell r="B878">
            <v>0</v>
          </cell>
          <cell r="C878">
            <v>2.4038E-2</v>
          </cell>
          <cell r="D878">
            <v>0</v>
          </cell>
          <cell r="E878">
            <v>0.120362</v>
          </cell>
        </row>
        <row r="879">
          <cell r="A879">
            <v>1.44</v>
          </cell>
          <cell r="B879">
            <v>0</v>
          </cell>
          <cell r="C879">
            <v>2.4204E-2</v>
          </cell>
          <cell r="D879">
            <v>0</v>
          </cell>
          <cell r="E879">
            <v>0.121196</v>
          </cell>
        </row>
        <row r="880">
          <cell r="A880">
            <v>1.45</v>
          </cell>
          <cell r="B880">
            <v>0</v>
          </cell>
          <cell r="C880">
            <v>2.4369999999999999E-2</v>
          </cell>
          <cell r="D880">
            <v>0</v>
          </cell>
          <cell r="E880">
            <v>0.12203</v>
          </cell>
        </row>
        <row r="881">
          <cell r="A881">
            <v>1.46</v>
          </cell>
          <cell r="B881">
            <v>0</v>
          </cell>
          <cell r="C881">
            <v>2.4536000000000002E-2</v>
          </cell>
          <cell r="D881">
            <v>0</v>
          </cell>
          <cell r="E881">
            <v>0.122864</v>
          </cell>
        </row>
        <row r="882">
          <cell r="A882">
            <v>1.47</v>
          </cell>
          <cell r="B882">
            <v>0</v>
          </cell>
          <cell r="C882">
            <v>2.4702000000000002E-2</v>
          </cell>
          <cell r="D882">
            <v>0</v>
          </cell>
          <cell r="E882">
            <v>0.123698</v>
          </cell>
        </row>
        <row r="883">
          <cell r="A883">
            <v>1.48</v>
          </cell>
          <cell r="B883">
            <v>0</v>
          </cell>
          <cell r="C883">
            <v>2.4868000000000001E-2</v>
          </cell>
          <cell r="D883">
            <v>0</v>
          </cell>
          <cell r="E883">
            <v>0.124532</v>
          </cell>
        </row>
        <row r="884">
          <cell r="A884">
            <v>1.49</v>
          </cell>
          <cell r="B884">
            <v>0</v>
          </cell>
          <cell r="C884">
            <v>2.5034000000000001E-2</v>
          </cell>
          <cell r="D884">
            <v>0</v>
          </cell>
          <cell r="E884">
            <v>0.12536600000000001</v>
          </cell>
        </row>
        <row r="885">
          <cell r="A885">
            <v>1.5</v>
          </cell>
          <cell r="B885">
            <v>0</v>
          </cell>
          <cell r="C885">
            <v>2.52E-2</v>
          </cell>
          <cell r="D885">
            <v>0</v>
          </cell>
          <cell r="E885">
            <v>0.12620000000000001</v>
          </cell>
        </row>
      </sheetData>
      <sheetData sheetId="4"/>
      <sheetData sheetId="5"/>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utoOpen Stub Data"/>
      <sheetName val="Design"/>
      <sheetName val="Points"/>
      <sheetName val="Table11"/>
      <sheetName val="Table9"/>
      <sheetName val="Table10"/>
      <sheetName val="Table12"/>
      <sheetName val="TemplateInformation"/>
    </sheetNames>
    <sheetDataSet>
      <sheetData sheetId="0" refreshError="1"/>
      <sheetData sheetId="1" refreshError="1"/>
      <sheetData sheetId="2"/>
      <sheetData sheetId="3">
        <row r="2">
          <cell r="A2">
            <v>0.4</v>
          </cell>
          <cell r="B2">
            <v>0.436</v>
          </cell>
        </row>
        <row r="3">
          <cell r="A3">
            <v>0.8</v>
          </cell>
          <cell r="B3">
            <v>0.374</v>
          </cell>
        </row>
        <row r="4">
          <cell r="A4">
            <v>1.2</v>
          </cell>
          <cell r="B4">
            <v>0.33900000000000002</v>
          </cell>
        </row>
        <row r="5">
          <cell r="A5">
            <v>1.6</v>
          </cell>
          <cell r="B5">
            <v>0.317</v>
          </cell>
        </row>
        <row r="6">
          <cell r="A6">
            <v>2</v>
          </cell>
          <cell r="B6">
            <v>0.29899999999999999</v>
          </cell>
        </row>
        <row r="7">
          <cell r="A7">
            <v>3</v>
          </cell>
          <cell r="B7">
            <v>0.26200000000000001</v>
          </cell>
        </row>
        <row r="8">
          <cell r="A8">
            <v>4</v>
          </cell>
          <cell r="B8">
            <v>0.23599999999999999</v>
          </cell>
        </row>
        <row r="9">
          <cell r="A9">
            <v>5</v>
          </cell>
          <cell r="B9">
            <v>0.21299999999999999</v>
          </cell>
        </row>
        <row r="10">
          <cell r="A10">
            <v>6</v>
          </cell>
          <cell r="B10">
            <v>0.19700000000000001</v>
          </cell>
        </row>
        <row r="11">
          <cell r="A11">
            <v>8</v>
          </cell>
          <cell r="B11">
            <v>0.17399999999999999</v>
          </cell>
        </row>
        <row r="12">
          <cell r="A12">
            <v>10</v>
          </cell>
          <cell r="B12">
            <v>0.158</v>
          </cell>
        </row>
        <row r="13">
          <cell r="A13">
            <v>12</v>
          </cell>
          <cell r="B13">
            <v>0.14499999999999999</v>
          </cell>
        </row>
        <row r="14">
          <cell r="A14">
            <v>14</v>
          </cell>
          <cell r="B14">
            <v>0.13500000000000001</v>
          </cell>
        </row>
        <row r="15">
          <cell r="A15">
            <v>16</v>
          </cell>
          <cell r="B15">
            <v>0.127</v>
          </cell>
        </row>
      </sheetData>
      <sheetData sheetId="4">
        <row r="1">
          <cell r="A1" t="str">
            <v>H2/DT</v>
          </cell>
        </row>
      </sheetData>
      <sheetData sheetId="5">
        <row r="1">
          <cell r="A1" t="str">
            <v>H2/DT</v>
          </cell>
          <cell r="B1" t="str">
            <v>0.1H</v>
          </cell>
          <cell r="C1" t="str">
            <v>0.2H</v>
          </cell>
          <cell r="D1" t="str">
            <v>0.3H</v>
          </cell>
          <cell r="E1" t="str">
            <v>0.4H</v>
          </cell>
          <cell r="F1" t="str">
            <v>0.5H</v>
          </cell>
          <cell r="G1" t="str">
            <v>0.6H</v>
          </cell>
          <cell r="H1" t="str">
            <v>0.7H</v>
          </cell>
          <cell r="I1" t="str">
            <v>0.8H</v>
          </cell>
          <cell r="J1" t="str">
            <v>0.9H</v>
          </cell>
          <cell r="K1" t="str">
            <v>1.0H</v>
          </cell>
        </row>
        <row r="2">
          <cell r="A2">
            <v>0.4</v>
          </cell>
          <cell r="B2">
            <v>5.0000000000000001E-4</v>
          </cell>
          <cell r="C2">
            <v>1.4E-3</v>
          </cell>
          <cell r="D2">
            <v>2.0999999999999999E-3</v>
          </cell>
          <cell r="E2">
            <v>6.9999999999999999E-4</v>
          </cell>
          <cell r="F2">
            <v>-4.1999999999999997E-3</v>
          </cell>
          <cell r="G2">
            <v>-1.4999999999999999E-2</v>
          </cell>
          <cell r="H2">
            <v>-3.0200000000000001E-2</v>
          </cell>
          <cell r="I2">
            <v>-5.2900000000000003E-2</v>
          </cell>
          <cell r="J2">
            <v>-8.1600000000000006E-2</v>
          </cell>
          <cell r="K2">
            <v>-0.1205</v>
          </cell>
        </row>
        <row r="3">
          <cell r="A3">
            <v>0.8</v>
          </cell>
          <cell r="B3">
            <v>1.1000000000000001E-3</v>
          </cell>
          <cell r="C3">
            <v>3.7000000000000002E-3</v>
          </cell>
          <cell r="D3">
            <v>6.3E-3</v>
          </cell>
          <cell r="E3">
            <v>8.0000000000000002E-3</v>
          </cell>
          <cell r="F3">
            <v>7.0000000000000001E-3</v>
          </cell>
          <cell r="G3">
            <v>2.3E-3</v>
          </cell>
          <cell r="H3">
            <v>-6.7999999999999996E-3</v>
          </cell>
          <cell r="I3">
            <v>-2.4E-2</v>
          </cell>
          <cell r="J3">
            <v>-4.65E-2</v>
          </cell>
          <cell r="K3">
            <v>-7.9500000000000001E-2</v>
          </cell>
        </row>
        <row r="4">
          <cell r="A4">
            <v>1.2</v>
          </cell>
          <cell r="B4">
            <v>1.1999999999999999E-3</v>
          </cell>
          <cell r="C4">
            <v>4.1999999999999997E-3</v>
          </cell>
          <cell r="D4">
            <v>7.7000000000000002E-3</v>
          </cell>
          <cell r="E4">
            <v>1.03E-2</v>
          </cell>
          <cell r="F4">
            <v>1.12E-2</v>
          </cell>
          <cell r="G4">
            <v>8.9999999999999993E-3</v>
          </cell>
          <cell r="H4">
            <v>2.2000000000000001E-3</v>
          </cell>
          <cell r="I4">
            <v>-1.0800000000000001E-2</v>
          </cell>
          <cell r="J4">
            <v>-3.1099999999999999E-2</v>
          </cell>
          <cell r="K4">
            <v>-6.0199999999999997E-2</v>
          </cell>
        </row>
        <row r="5">
          <cell r="A5">
            <v>1.6</v>
          </cell>
          <cell r="B5">
            <v>1.1000000000000001E-3</v>
          </cell>
          <cell r="C5">
            <v>4.1000000000000003E-3</v>
          </cell>
          <cell r="D5">
            <v>7.4999999999999997E-3</v>
          </cell>
          <cell r="E5">
            <v>1.0699999999999999E-2</v>
          </cell>
          <cell r="F5">
            <v>1.21E-2</v>
          </cell>
          <cell r="G5">
            <v>1.11E-2</v>
          </cell>
          <cell r="H5">
            <v>5.7999999999999996E-3</v>
          </cell>
          <cell r="I5">
            <v>-5.1000000000000004E-3</v>
          </cell>
          <cell r="J5">
            <v>-2.3199999999999998E-2</v>
          </cell>
          <cell r="K5">
            <v>-5.0500000000000003E-2</v>
          </cell>
        </row>
        <row r="6">
          <cell r="A6">
            <v>2</v>
          </cell>
          <cell r="B6">
            <v>1E-3</v>
          </cell>
          <cell r="C6">
            <v>3.5000000000000001E-3</v>
          </cell>
          <cell r="D6">
            <v>6.7999999999999996E-3</v>
          </cell>
          <cell r="E6">
            <v>9.9000000000000008E-3</v>
          </cell>
          <cell r="F6">
            <v>1.2E-2</v>
          </cell>
          <cell r="G6">
            <v>1.15E-2</v>
          </cell>
          <cell r="H6">
            <v>7.4999999999999997E-3</v>
          </cell>
          <cell r="I6">
            <v>-2.0999999999999999E-3</v>
          </cell>
          <cell r="J6">
            <v>-1.8499999999999999E-2</v>
          </cell>
          <cell r="K6">
            <v>-4.36E-2</v>
          </cell>
        </row>
        <row r="7">
          <cell r="A7">
            <v>3</v>
          </cell>
          <cell r="B7">
            <v>5.9999999999999995E-4</v>
          </cell>
          <cell r="C7">
            <v>2.3999999999999998E-3</v>
          </cell>
          <cell r="D7">
            <v>4.7000000000000002E-3</v>
          </cell>
          <cell r="E7">
            <v>7.1000000000000004E-3</v>
          </cell>
          <cell r="F7">
            <v>8.9999999999999993E-3</v>
          </cell>
          <cell r="G7">
            <v>9.7000000000000003E-3</v>
          </cell>
          <cell r="H7">
            <v>7.7000000000000002E-3</v>
          </cell>
          <cell r="I7">
            <v>1.1999999999999999E-3</v>
          </cell>
          <cell r="J7">
            <v>-1.1900000000000001E-2</v>
          </cell>
          <cell r="K7">
            <v>-3.3300000000000003E-2</v>
          </cell>
        </row>
        <row r="8">
          <cell r="A8">
            <v>4</v>
          </cell>
          <cell r="B8">
            <v>2.9999999999999997E-4</v>
          </cell>
          <cell r="C8">
            <v>1.5E-3</v>
          </cell>
          <cell r="D8">
            <v>2.8E-3</v>
          </cell>
          <cell r="E8">
            <v>4.7000000000000002E-3</v>
          </cell>
          <cell r="F8">
            <v>6.6E-3</v>
          </cell>
          <cell r="G8">
            <v>7.7000000000000002E-3</v>
          </cell>
          <cell r="H8">
            <v>6.8999999999999999E-3</v>
          </cell>
          <cell r="I8">
            <v>2.3E-3</v>
          </cell>
          <cell r="J8">
            <v>-8.0000000000000002E-3</v>
          </cell>
          <cell r="K8">
            <v>-2.6800000000000001E-2</v>
          </cell>
        </row>
        <row r="9">
          <cell r="A9">
            <v>5</v>
          </cell>
          <cell r="B9">
            <v>2.0000000000000001E-4</v>
          </cell>
          <cell r="C9">
            <v>8.0000000000000004E-4</v>
          </cell>
          <cell r="D9">
            <v>1.6000000000000001E-3</v>
          </cell>
          <cell r="E9">
            <v>2.8999999999999998E-3</v>
          </cell>
          <cell r="F9">
            <v>4.5999999999999999E-3</v>
          </cell>
          <cell r="G9">
            <v>5.8999999999999999E-3</v>
          </cell>
          <cell r="H9">
            <v>5.8999999999999999E-3</v>
          </cell>
          <cell r="I9">
            <v>2.8E-3</v>
          </cell>
          <cell r="J9">
            <v>-5.7999999999999996E-3</v>
          </cell>
          <cell r="K9">
            <v>-2.2200000000000001E-2</v>
          </cell>
        </row>
        <row r="10">
          <cell r="A10">
            <v>6</v>
          </cell>
          <cell r="B10">
            <v>1E-4</v>
          </cell>
          <cell r="C10">
            <v>2.9999999999999997E-4</v>
          </cell>
          <cell r="D10">
            <v>8.0000000000000004E-4</v>
          </cell>
          <cell r="E10">
            <v>1.9E-3</v>
          </cell>
          <cell r="F10">
            <v>3.2000000000000002E-3</v>
          </cell>
          <cell r="G10">
            <v>4.5999999999999999E-3</v>
          </cell>
          <cell r="H10">
            <v>5.1000000000000004E-3</v>
          </cell>
          <cell r="I10">
            <v>2.8999999999999998E-3</v>
          </cell>
          <cell r="J10">
            <v>-4.1000000000000003E-3</v>
          </cell>
          <cell r="K10">
            <v>-1.8700000000000001E-2</v>
          </cell>
        </row>
        <row r="11">
          <cell r="A11">
            <v>8</v>
          </cell>
          <cell r="B11">
            <v>0</v>
          </cell>
          <cell r="C11">
            <v>1E-4</v>
          </cell>
          <cell r="D11">
            <v>2.0000000000000001E-4</v>
          </cell>
          <cell r="E11">
            <v>8.0000000000000004E-4</v>
          </cell>
          <cell r="F11">
            <v>1.6000000000000001E-3</v>
          </cell>
          <cell r="G11">
            <v>2.8E-3</v>
          </cell>
          <cell r="H11">
            <v>3.8E-3</v>
          </cell>
          <cell r="I11">
            <v>2.8999999999999998E-3</v>
          </cell>
          <cell r="J11">
            <v>-2.2000000000000001E-3</v>
          </cell>
          <cell r="K11">
            <v>-1.46E-2</v>
          </cell>
        </row>
        <row r="12">
          <cell r="A12">
            <v>10</v>
          </cell>
          <cell r="B12">
            <v>0</v>
          </cell>
          <cell r="C12">
            <v>0</v>
          </cell>
          <cell r="D12">
            <v>1E-4</v>
          </cell>
          <cell r="E12">
            <v>4.0000000000000002E-4</v>
          </cell>
          <cell r="F12">
            <v>6.9999999999999999E-4</v>
          </cell>
          <cell r="G12">
            <v>1.9E-3</v>
          </cell>
          <cell r="H12">
            <v>2.8999999999999998E-3</v>
          </cell>
          <cell r="I12">
            <v>2.8E-3</v>
          </cell>
          <cell r="J12">
            <v>-1.1999999999999999E-3</v>
          </cell>
          <cell r="K12">
            <v>-1.2200000000000001E-2</v>
          </cell>
        </row>
        <row r="13">
          <cell r="A13">
            <v>12</v>
          </cell>
          <cell r="B13">
            <v>0</v>
          </cell>
          <cell r="C13">
            <v>-1E-4</v>
          </cell>
          <cell r="D13">
            <v>1E-4</v>
          </cell>
          <cell r="E13">
            <v>2.0000000000000001E-4</v>
          </cell>
          <cell r="F13">
            <v>2.9999999999999997E-4</v>
          </cell>
          <cell r="G13">
            <v>1.2999999999999999E-3</v>
          </cell>
          <cell r="H13">
            <v>2.3E-3</v>
          </cell>
          <cell r="I13">
            <v>2.5999999999999999E-3</v>
          </cell>
          <cell r="J13">
            <v>-5.0000000000000001E-4</v>
          </cell>
          <cell r="K13">
            <v>-1.04E-2</v>
          </cell>
        </row>
        <row r="14">
          <cell r="A14">
            <v>14</v>
          </cell>
          <cell r="B14">
            <v>0</v>
          </cell>
          <cell r="C14">
            <v>0</v>
          </cell>
          <cell r="D14">
            <v>0</v>
          </cell>
          <cell r="E14">
            <v>0</v>
          </cell>
          <cell r="F14">
            <v>1E-4</v>
          </cell>
          <cell r="G14">
            <v>8.0000000000000004E-4</v>
          </cell>
          <cell r="H14">
            <v>1.9E-3</v>
          </cell>
          <cell r="I14">
            <v>2.3E-3</v>
          </cell>
          <cell r="J14">
            <v>-1E-4</v>
          </cell>
          <cell r="K14">
            <v>-8.9999999999999993E-3</v>
          </cell>
        </row>
        <row r="15">
          <cell r="A15">
            <v>16</v>
          </cell>
          <cell r="B15">
            <v>0</v>
          </cell>
          <cell r="C15">
            <v>0</v>
          </cell>
          <cell r="D15">
            <v>-1E-4</v>
          </cell>
          <cell r="E15">
            <v>-2.0000000000000001E-4</v>
          </cell>
          <cell r="F15">
            <v>-1E-4</v>
          </cell>
          <cell r="G15">
            <v>4.0000000000000002E-4</v>
          </cell>
          <cell r="H15">
            <v>1.2999999999999999E-3</v>
          </cell>
          <cell r="I15">
            <v>1.9E-3</v>
          </cell>
          <cell r="J15">
            <v>1E-4</v>
          </cell>
          <cell r="K15">
            <v>-7.9000000000000008E-3</v>
          </cell>
        </row>
      </sheetData>
      <sheetData sheetId="6">
        <row r="1">
          <cell r="A1" t="str">
            <v>H2/DT</v>
          </cell>
          <cell r="B1" t="str">
            <v>0.0H</v>
          </cell>
          <cell r="C1" t="str">
            <v>0.1H</v>
          </cell>
          <cell r="D1" t="str">
            <v>0.2H</v>
          </cell>
          <cell r="E1" t="str">
            <v>0.3H</v>
          </cell>
          <cell r="F1" t="str">
            <v>0.4H</v>
          </cell>
          <cell r="G1" t="str">
            <v>0.5H</v>
          </cell>
          <cell r="H1" t="str">
            <v>0.6H</v>
          </cell>
          <cell r="I1" t="str">
            <v>0.7H</v>
          </cell>
          <cell r="J1" t="str">
            <v>0.8H</v>
          </cell>
          <cell r="K1" t="str">
            <v>0.9H</v>
          </cell>
        </row>
        <row r="2">
          <cell r="A2">
            <v>0.4</v>
          </cell>
          <cell r="B2">
            <v>0.47399999999999998</v>
          </cell>
          <cell r="C2">
            <v>0.44</v>
          </cell>
          <cell r="D2">
            <v>0.39500000000000002</v>
          </cell>
          <cell r="E2">
            <v>0.35199999999999998</v>
          </cell>
          <cell r="F2">
            <v>0.308</v>
          </cell>
          <cell r="G2">
            <v>0.26400000000000001</v>
          </cell>
          <cell r="H2">
            <v>0.215</v>
          </cell>
          <cell r="I2">
            <v>0.16500000000000001</v>
          </cell>
          <cell r="J2">
            <v>0.111</v>
          </cell>
          <cell r="K2">
            <v>5.7000000000000002E-2</v>
          </cell>
        </row>
        <row r="3">
          <cell r="A3">
            <v>0.8</v>
          </cell>
          <cell r="B3">
            <v>0.42299999999999999</v>
          </cell>
          <cell r="C3">
            <v>0.40200000000000002</v>
          </cell>
          <cell r="D3">
            <v>0.38100000000000001</v>
          </cell>
          <cell r="E3">
            <v>0.35799999999999998</v>
          </cell>
          <cell r="F3">
            <v>0.33</v>
          </cell>
          <cell r="G3">
            <v>0.29699999999999999</v>
          </cell>
          <cell r="H3">
            <v>0.249</v>
          </cell>
          <cell r="I3">
            <v>0.20200000000000001</v>
          </cell>
          <cell r="J3">
            <v>0.14499999999999999</v>
          </cell>
          <cell r="K3">
            <v>7.5999999999999998E-2</v>
          </cell>
        </row>
        <row r="4">
          <cell r="A4">
            <v>1.2</v>
          </cell>
          <cell r="B4">
            <v>0.35</v>
          </cell>
          <cell r="C4">
            <v>0.35499999999999998</v>
          </cell>
          <cell r="D4">
            <v>0.36099999999999999</v>
          </cell>
          <cell r="E4">
            <v>0.36199999999999999</v>
          </cell>
          <cell r="F4">
            <v>0.35799999999999998</v>
          </cell>
          <cell r="G4">
            <v>0.34200000000000003</v>
          </cell>
          <cell r="H4">
            <v>0.309</v>
          </cell>
          <cell r="I4">
            <v>0.25600000000000001</v>
          </cell>
          <cell r="J4">
            <v>0.186</v>
          </cell>
          <cell r="K4">
            <v>9.8000000000000004E-2</v>
          </cell>
        </row>
        <row r="5">
          <cell r="A5">
            <v>1.6</v>
          </cell>
          <cell r="B5">
            <v>0.27100000000000002</v>
          </cell>
          <cell r="C5">
            <v>0.30299999999999999</v>
          </cell>
          <cell r="D5">
            <v>0.34100000000000003</v>
          </cell>
          <cell r="E5">
            <v>0.36899999999999999</v>
          </cell>
          <cell r="F5">
            <v>0.38500000000000001</v>
          </cell>
          <cell r="G5">
            <v>0.38500000000000001</v>
          </cell>
          <cell r="H5">
            <v>0.36199999999999999</v>
          </cell>
          <cell r="I5">
            <v>0.314</v>
          </cell>
          <cell r="J5">
            <v>0.23300000000000001</v>
          </cell>
          <cell r="K5">
            <v>0.124</v>
          </cell>
        </row>
        <row r="6">
          <cell r="A6">
            <v>2</v>
          </cell>
          <cell r="B6">
            <v>0.20499999999999999</v>
          </cell>
          <cell r="C6">
            <v>0.26</v>
          </cell>
          <cell r="D6">
            <v>0.32100000000000001</v>
          </cell>
          <cell r="E6">
            <v>0.373</v>
          </cell>
          <cell r="F6">
            <v>0.41099999999999998</v>
          </cell>
          <cell r="G6">
            <v>0.434</v>
          </cell>
          <cell r="H6">
            <v>0.41899999999999998</v>
          </cell>
          <cell r="I6">
            <v>0.36899999999999999</v>
          </cell>
          <cell r="J6">
            <v>0.28000000000000003</v>
          </cell>
          <cell r="K6">
            <v>0.151</v>
          </cell>
        </row>
        <row r="7">
          <cell r="A7">
            <v>3</v>
          </cell>
          <cell r="B7">
            <v>7.3999999999999996E-2</v>
          </cell>
          <cell r="C7">
            <v>0.17899999999999999</v>
          </cell>
          <cell r="D7">
            <v>0.28100000000000003</v>
          </cell>
          <cell r="E7">
            <v>0.375</v>
          </cell>
          <cell r="F7">
            <v>0.44900000000000001</v>
          </cell>
          <cell r="G7">
            <v>0.50600000000000001</v>
          </cell>
          <cell r="H7">
            <v>0.51900000000000002</v>
          </cell>
          <cell r="I7">
            <v>0.47899999999999998</v>
          </cell>
          <cell r="J7">
            <v>0.375</v>
          </cell>
          <cell r="K7">
            <v>0.21</v>
          </cell>
        </row>
        <row r="8">
          <cell r="A8">
            <v>4</v>
          </cell>
          <cell r="B8">
            <v>1.7000000000000001E-2</v>
          </cell>
          <cell r="C8">
            <v>0.13700000000000001</v>
          </cell>
          <cell r="D8">
            <v>0.253</v>
          </cell>
          <cell r="E8">
            <v>0.36699999999999999</v>
          </cell>
          <cell r="F8">
            <v>0.46899999999999997</v>
          </cell>
          <cell r="G8">
            <v>0.54500000000000004</v>
          </cell>
          <cell r="H8">
            <v>0.57899999999999996</v>
          </cell>
          <cell r="I8">
            <v>0.55300000000000005</v>
          </cell>
          <cell r="J8">
            <v>0.44700000000000001</v>
          </cell>
          <cell r="K8">
            <v>0.25600000000000001</v>
          </cell>
        </row>
        <row r="9">
          <cell r="A9">
            <v>5</v>
          </cell>
          <cell r="B9">
            <v>-8.0000000000000002E-3</v>
          </cell>
          <cell r="C9">
            <v>0.114</v>
          </cell>
          <cell r="D9">
            <v>0.23499999999999999</v>
          </cell>
          <cell r="E9">
            <v>0.35599999999999998</v>
          </cell>
          <cell r="F9">
            <v>0.46899999999999997</v>
          </cell>
          <cell r="G9">
            <v>0.56200000000000006</v>
          </cell>
          <cell r="H9">
            <v>0.61699999999999999</v>
          </cell>
          <cell r="I9">
            <v>0.60599999999999998</v>
          </cell>
          <cell r="J9">
            <v>0.503</v>
          </cell>
          <cell r="K9">
            <v>0.29399999999999998</v>
          </cell>
        </row>
        <row r="10">
          <cell r="A10">
            <v>6</v>
          </cell>
          <cell r="B10">
            <v>-1.0999999999999999E-2</v>
          </cell>
          <cell r="C10">
            <v>0.10299999999999999</v>
          </cell>
          <cell r="D10">
            <v>0.223</v>
          </cell>
          <cell r="E10">
            <v>0.34300000000000003</v>
          </cell>
          <cell r="F10">
            <v>0.46300000000000002</v>
          </cell>
          <cell r="G10">
            <v>0.56599999999999995</v>
          </cell>
          <cell r="H10">
            <v>0.63900000000000001</v>
          </cell>
          <cell r="I10">
            <v>0.64300000000000002</v>
          </cell>
          <cell r="J10">
            <v>0.54700000000000004</v>
          </cell>
          <cell r="K10">
            <v>0.32700000000000001</v>
          </cell>
        </row>
        <row r="11">
          <cell r="A11">
            <v>8</v>
          </cell>
          <cell r="B11">
            <v>-1.4999999999999999E-2</v>
          </cell>
          <cell r="C11">
            <v>9.6000000000000002E-2</v>
          </cell>
          <cell r="D11">
            <v>0.20799999999999999</v>
          </cell>
          <cell r="E11">
            <v>0.32400000000000001</v>
          </cell>
          <cell r="F11">
            <v>0.443</v>
          </cell>
          <cell r="G11">
            <v>0.56399999999999995</v>
          </cell>
          <cell r="H11">
            <v>0.66100000000000003</v>
          </cell>
          <cell r="I11">
            <v>0.69699999999999995</v>
          </cell>
          <cell r="J11">
            <v>0.621</v>
          </cell>
          <cell r="K11">
            <v>0.38600000000000001</v>
          </cell>
        </row>
        <row r="12">
          <cell r="A12">
            <v>10</v>
          </cell>
          <cell r="B12">
            <v>-8.0000000000000002E-3</v>
          </cell>
          <cell r="C12">
            <v>9.5000000000000001E-2</v>
          </cell>
          <cell r="D12">
            <v>0.2</v>
          </cell>
          <cell r="E12">
            <v>0.311</v>
          </cell>
          <cell r="F12">
            <v>0.42799999999999999</v>
          </cell>
          <cell r="G12">
            <v>0.55200000000000005</v>
          </cell>
          <cell r="H12">
            <v>0.66600000000000004</v>
          </cell>
          <cell r="I12">
            <v>0.73</v>
          </cell>
          <cell r="J12">
            <v>0.67800000000000005</v>
          </cell>
          <cell r="K12">
            <v>0.433</v>
          </cell>
        </row>
        <row r="13">
          <cell r="A13">
            <v>12</v>
          </cell>
          <cell r="B13">
            <v>-2E-3</v>
          </cell>
          <cell r="C13">
            <v>9.7000000000000003E-2</v>
          </cell>
          <cell r="D13">
            <v>0.19700000000000001</v>
          </cell>
          <cell r="E13">
            <v>0.30199999999999999</v>
          </cell>
          <cell r="F13">
            <v>0.41699999999999998</v>
          </cell>
          <cell r="G13">
            <v>0.54100000000000004</v>
          </cell>
          <cell r="H13">
            <v>0.66400000000000003</v>
          </cell>
          <cell r="I13">
            <v>0.75</v>
          </cell>
          <cell r="J13">
            <v>0.72</v>
          </cell>
          <cell r="K13">
            <v>0.47699999999999998</v>
          </cell>
        </row>
        <row r="14">
          <cell r="A14">
            <v>14</v>
          </cell>
          <cell r="B14">
            <v>0</v>
          </cell>
          <cell r="C14">
            <v>9.8000000000000004E-2</v>
          </cell>
          <cell r="D14">
            <v>0.19700000000000001</v>
          </cell>
          <cell r="E14">
            <v>0.29899999999999999</v>
          </cell>
          <cell r="F14">
            <v>0.40799999999999997</v>
          </cell>
          <cell r="G14">
            <v>0.53100000000000003</v>
          </cell>
          <cell r="H14">
            <v>0.65900000000000003</v>
          </cell>
          <cell r="I14">
            <v>0.76100000000000001</v>
          </cell>
          <cell r="J14">
            <v>0.752</v>
          </cell>
          <cell r="K14">
            <v>0.51300000000000001</v>
          </cell>
        </row>
        <row r="15">
          <cell r="A15">
            <v>16</v>
          </cell>
          <cell r="B15">
            <v>2E-3</v>
          </cell>
          <cell r="C15">
            <v>0.1</v>
          </cell>
          <cell r="D15">
            <v>0.19800000000000001</v>
          </cell>
          <cell r="E15">
            <v>0.29899999999999999</v>
          </cell>
          <cell r="F15">
            <v>0.40300000000000002</v>
          </cell>
          <cell r="G15">
            <v>0.52100000000000002</v>
          </cell>
          <cell r="H15">
            <v>0.65</v>
          </cell>
          <cell r="I15">
            <v>0.76400000000000001</v>
          </cell>
          <cell r="J15">
            <v>0.77600000000000002</v>
          </cell>
          <cell r="K15">
            <v>0.53600000000000003</v>
          </cell>
        </row>
      </sheetData>
      <sheetData sheetId="7"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refreshError="1"/>
      <sheetData sheetId="2" refreshError="1">
        <row r="698">
          <cell r="A698">
            <v>1</v>
          </cell>
          <cell r="B698" t="str">
            <v>Cum</v>
          </cell>
          <cell r="C698">
            <v>0</v>
          </cell>
          <cell r="F698">
            <v>37</v>
          </cell>
          <cell r="G698" t="str">
            <v>31</v>
          </cell>
          <cell r="H698" t="str">
            <v>Earth work excavation for Trenches (Under Water)</v>
          </cell>
          <cell r="M698" t="str">
            <v>31</v>
          </cell>
          <cell r="N698" t="str">
            <v>Earth work excavation for Trenches (MR &amp; DMR)</v>
          </cell>
        </row>
        <row r="699">
          <cell r="H699" t="str">
            <v>Earth work excavation and depositing on bank with initial lead of 10 m and initial lift of 2 m in Slush and silt under water upto 0.75m depth requiring the aid of basket and vessels SS.20.B. as directed by Departmental engineer.</v>
          </cell>
          <cell r="N699" t="str">
            <v>Earth work excavation and depositing on bank with initial lead of 10 m and initial lift of 2 m in medium rock and dense medium rock not required blasting as directed by Departmental engineer.</v>
          </cell>
        </row>
        <row r="700">
          <cell r="C700" t="str">
            <v xml:space="preserve">10 % extra for Barricading and lights </v>
          </cell>
          <cell r="F700">
            <v>3.7</v>
          </cell>
          <cell r="G700" t="str">
            <v>Quantity</v>
          </cell>
          <cell r="I700" t="str">
            <v>Description</v>
          </cell>
          <cell r="J700" t="str">
            <v>Rate</v>
          </cell>
          <cell r="K700" t="str">
            <v>Per</v>
          </cell>
          <cell r="L700" t="str">
            <v>Amount</v>
          </cell>
          <cell r="M700" t="str">
            <v>Quantity</v>
          </cell>
          <cell r="O700" t="str">
            <v>Description</v>
          </cell>
          <cell r="P700" t="str">
            <v>Rate</v>
          </cell>
          <cell r="Q700" t="str">
            <v>Per</v>
          </cell>
          <cell r="R700" t="str">
            <v>Amount</v>
          </cell>
        </row>
        <row r="701">
          <cell r="D701" t="str">
            <v>Rate/cum</v>
          </cell>
          <cell r="F701">
            <v>40.700000000000003</v>
          </cell>
          <cell r="G701" t="str">
            <v>a)</v>
          </cell>
          <cell r="I701" t="str">
            <v>Earth work excavation depth upto 2.0 m</v>
          </cell>
          <cell r="M701" t="str">
            <v>a)</v>
          </cell>
          <cell r="O701" t="str">
            <v>Earth work excavation depth upto 2.0 m</v>
          </cell>
        </row>
        <row r="702">
          <cell r="A702">
            <v>1</v>
          </cell>
          <cell r="B702" t="str">
            <v>Cum</v>
          </cell>
          <cell r="C702" t="str">
            <v>E. W.Conforming to - SS 20 B</v>
          </cell>
          <cell r="D702">
            <v>16.3</v>
          </cell>
          <cell r="E702" t="str">
            <v>Cum</v>
          </cell>
          <cell r="F702">
            <v>16.3</v>
          </cell>
          <cell r="G702">
            <v>1</v>
          </cell>
          <cell r="H702" t="str">
            <v>Cum</v>
          </cell>
          <cell r="I702" t="str">
            <v xml:space="preserve">E. W.Conforming to </v>
          </cell>
          <cell r="J702">
            <v>20.399999999999999</v>
          </cell>
          <cell r="K702" t="str">
            <v>Cum</v>
          </cell>
          <cell r="L702">
            <v>20.399999999999999</v>
          </cell>
          <cell r="M702">
            <v>1</v>
          </cell>
          <cell r="N702" t="str">
            <v>Cum</v>
          </cell>
          <cell r="O702" t="str">
            <v xml:space="preserve">E. W.Conforming to - </v>
          </cell>
          <cell r="P702">
            <v>63.9</v>
          </cell>
          <cell r="Q702" t="str">
            <v>Cum</v>
          </cell>
          <cell r="R702">
            <v>63.9</v>
          </cell>
        </row>
        <row r="703">
          <cell r="C703" t="str">
            <v>100 % Extra for narrow trenches</v>
          </cell>
          <cell r="F703">
            <v>16.3</v>
          </cell>
          <cell r="I703" t="str">
            <v>100 % Extra for narrow trenches</v>
          </cell>
          <cell r="L703">
            <v>20.399999999999999</v>
          </cell>
          <cell r="O703" t="str">
            <v>100 % Extra for narrow trenches</v>
          </cell>
          <cell r="R703">
            <v>63.9</v>
          </cell>
        </row>
        <row r="704">
          <cell r="C704" t="str">
            <v xml:space="preserve">10 % extra for Barricading and lights </v>
          </cell>
          <cell r="F704">
            <v>1.6300000000000001</v>
          </cell>
          <cell r="I704" t="str">
            <v xml:space="preserve">10 % extra for Barricading and lights </v>
          </cell>
          <cell r="L704">
            <v>2.04</v>
          </cell>
          <cell r="O704" t="str">
            <v xml:space="preserve">10 % extra for Barricading and lights </v>
          </cell>
          <cell r="R704">
            <v>6.3900000000000006</v>
          </cell>
        </row>
        <row r="705">
          <cell r="D705" t="str">
            <v>Rate/cum</v>
          </cell>
          <cell r="F705">
            <v>34.230000000000004</v>
          </cell>
          <cell r="J705" t="str">
            <v>Rate/cum</v>
          </cell>
          <cell r="L705">
            <v>42.839999999999996</v>
          </cell>
          <cell r="P705" t="str">
            <v>Rate/cum</v>
          </cell>
          <cell r="R705">
            <v>134.19</v>
          </cell>
        </row>
        <row r="707">
          <cell r="A707" t="str">
            <v>b)</v>
          </cell>
          <cell r="C707" t="str">
            <v>Earth work excavation - 2.0 to 3.0 m depth</v>
          </cell>
          <cell r="G707" t="str">
            <v>b)</v>
          </cell>
          <cell r="I707" t="str">
            <v>Earth work excavation - 2.0 to 3.0 m depth</v>
          </cell>
          <cell r="M707" t="str">
            <v>b)</v>
          </cell>
          <cell r="O707" t="str">
            <v>Earth work excavation - 2.0 to 3.0 m depth</v>
          </cell>
        </row>
        <row r="708">
          <cell r="A708">
            <v>1</v>
          </cell>
          <cell r="B708" t="str">
            <v>Cum</v>
          </cell>
          <cell r="C708" t="str">
            <v>E. W.Conforming to - SS 20 B</v>
          </cell>
          <cell r="F708">
            <v>16.3</v>
          </cell>
          <cell r="G708">
            <v>1</v>
          </cell>
          <cell r="H708" t="str">
            <v>Cum</v>
          </cell>
          <cell r="I708" t="str">
            <v xml:space="preserve">E. W.Conforming to </v>
          </cell>
          <cell r="L708">
            <v>20.399999999999999</v>
          </cell>
          <cell r="M708">
            <v>1</v>
          </cell>
          <cell r="N708" t="str">
            <v>Cum</v>
          </cell>
          <cell r="O708" t="str">
            <v xml:space="preserve">E. W.Conforming to - </v>
          </cell>
          <cell r="R708">
            <v>63.9</v>
          </cell>
        </row>
        <row r="709">
          <cell r="C709" t="str">
            <v>100 % Extra for narrow trenches</v>
          </cell>
          <cell r="F709">
            <v>16.3</v>
          </cell>
          <cell r="I709" t="str">
            <v>100 % Extra for narrow trenches</v>
          </cell>
          <cell r="L709">
            <v>20.399999999999999</v>
          </cell>
          <cell r="O709" t="str">
            <v>100 % Extra for narrow trenches</v>
          </cell>
          <cell r="R709">
            <v>63.9</v>
          </cell>
        </row>
        <row r="710">
          <cell r="A710" t="str">
            <v>1</v>
          </cell>
          <cell r="B710" t="str">
            <v>m</v>
          </cell>
          <cell r="C710" t="str">
            <v>Add extra labour for additonal 1 m lift</v>
          </cell>
          <cell r="D710">
            <v>2.5499999999999998</v>
          </cell>
          <cell r="E710" t="str">
            <v>cum</v>
          </cell>
          <cell r="F710">
            <v>2.5499999999999998</v>
          </cell>
          <cell r="G710" t="str">
            <v>1</v>
          </cell>
          <cell r="H710" t="str">
            <v>m</v>
          </cell>
          <cell r="I710" t="str">
            <v>Add extra labour for additonal 1 m lift</v>
          </cell>
          <cell r="J710">
            <v>2.5499999999999998</v>
          </cell>
          <cell r="K710" t="str">
            <v>cum</v>
          </cell>
          <cell r="L710">
            <v>2.5499999999999998</v>
          </cell>
          <cell r="M710" t="str">
            <v>1</v>
          </cell>
          <cell r="N710" t="str">
            <v>m</v>
          </cell>
          <cell r="O710" t="str">
            <v>Add extra labour for additonal 1 m lift</v>
          </cell>
          <cell r="P710">
            <v>2.5499999999999998</v>
          </cell>
          <cell r="Q710" t="str">
            <v>cum</v>
          </cell>
          <cell r="R710">
            <v>2.5499999999999998</v>
          </cell>
        </row>
        <row r="711">
          <cell r="D711" t="str">
            <v>Rate/cum</v>
          </cell>
          <cell r="F711">
            <v>35.15</v>
          </cell>
          <cell r="J711" t="str">
            <v>Rate/cum</v>
          </cell>
          <cell r="L711">
            <v>43.349999999999994</v>
          </cell>
          <cell r="P711" t="str">
            <v>Rate/cum</v>
          </cell>
          <cell r="R711">
            <v>130.35</v>
          </cell>
        </row>
        <row r="713">
          <cell r="A713" t="str">
            <v>c)</v>
          </cell>
          <cell r="C713" t="str">
            <v>Earth work excavation - 3.0 to 4.0 m depth</v>
          </cell>
          <cell r="G713" t="str">
            <v>c)</v>
          </cell>
          <cell r="I713" t="str">
            <v>Earth work excavation - 3.0 to 4.0 m depth</v>
          </cell>
          <cell r="M713" t="str">
            <v>c)</v>
          </cell>
          <cell r="O713" t="str">
            <v>Earth work excavation - 3.0 to 4.0 m depth</v>
          </cell>
        </row>
        <row r="714">
          <cell r="A714">
            <v>1</v>
          </cell>
          <cell r="B714" t="str">
            <v>Cum</v>
          </cell>
          <cell r="C714" t="str">
            <v>E. W.Conforming to - SS 20 B</v>
          </cell>
          <cell r="F714">
            <v>16.3</v>
          </cell>
          <cell r="G714">
            <v>1</v>
          </cell>
          <cell r="H714" t="str">
            <v>Cum</v>
          </cell>
          <cell r="I714" t="str">
            <v xml:space="preserve">E. W.Conforming to </v>
          </cell>
          <cell r="L714">
            <v>20.399999999999999</v>
          </cell>
          <cell r="M714">
            <v>1</v>
          </cell>
          <cell r="N714" t="str">
            <v>Cum</v>
          </cell>
          <cell r="O714" t="str">
            <v xml:space="preserve">E. W.Conforming to - </v>
          </cell>
          <cell r="R714">
            <v>63.9</v>
          </cell>
        </row>
        <row r="715">
          <cell r="C715" t="str">
            <v>100 % Extra for narrow trenches</v>
          </cell>
          <cell r="F715">
            <v>16.3</v>
          </cell>
          <cell r="I715" t="str">
            <v>100 % Extra for narrow trenches</v>
          </cell>
          <cell r="L715">
            <v>20.399999999999999</v>
          </cell>
          <cell r="O715" t="str">
            <v>100 % Extra for narrow trenches</v>
          </cell>
          <cell r="R715">
            <v>63.9</v>
          </cell>
        </row>
        <row r="716">
          <cell r="A716" t="str">
            <v>2</v>
          </cell>
          <cell r="B716" t="str">
            <v>m</v>
          </cell>
          <cell r="C716" t="str">
            <v>Add extra labour for additonal 1 m lift</v>
          </cell>
          <cell r="D716">
            <v>2.5499999999999998</v>
          </cell>
          <cell r="E716" t="str">
            <v>cum</v>
          </cell>
          <cell r="F716">
            <v>5.0999999999999996</v>
          </cell>
          <cell r="G716" t="str">
            <v>2</v>
          </cell>
          <cell r="H716" t="str">
            <v>m</v>
          </cell>
          <cell r="I716" t="str">
            <v>Add extra labour for additonal 1 m lift</v>
          </cell>
          <cell r="J716">
            <v>2.5499999999999998</v>
          </cell>
          <cell r="K716" t="str">
            <v>cum</v>
          </cell>
          <cell r="L716">
            <v>5.0999999999999996</v>
          </cell>
          <cell r="M716" t="str">
            <v>2</v>
          </cell>
          <cell r="N716" t="str">
            <v>m</v>
          </cell>
          <cell r="O716" t="str">
            <v>Add extra labour for additonal 1 m lift</v>
          </cell>
          <cell r="P716">
            <v>2.5499999999999998</v>
          </cell>
          <cell r="Q716" t="str">
            <v>cum</v>
          </cell>
          <cell r="R716">
            <v>5.0999999999999996</v>
          </cell>
        </row>
        <row r="717">
          <cell r="D717" t="str">
            <v>Rate/cum</v>
          </cell>
          <cell r="F717">
            <v>37.700000000000003</v>
          </cell>
          <cell r="J717" t="str">
            <v>Rate/cum</v>
          </cell>
          <cell r="L717">
            <v>45.9</v>
          </cell>
          <cell r="P717" t="str">
            <v>Rate/cum</v>
          </cell>
          <cell r="R717">
            <v>132.9</v>
          </cell>
        </row>
        <row r="719">
          <cell r="A719" t="str">
            <v>d)</v>
          </cell>
          <cell r="C719" t="str">
            <v>Earth work excavation - 4.0 to 5.0 m depth</v>
          </cell>
          <cell r="G719" t="str">
            <v>d)</v>
          </cell>
          <cell r="I719" t="str">
            <v>Earth work excavation - 4.0 to 5.0 m depth</v>
          </cell>
          <cell r="M719" t="str">
            <v>d)</v>
          </cell>
          <cell r="O719" t="str">
            <v>Earth work excavation - 4.0 to 5.0 m depth</v>
          </cell>
        </row>
        <row r="720">
          <cell r="A720">
            <v>1</v>
          </cell>
          <cell r="B720" t="str">
            <v>Cum</v>
          </cell>
          <cell r="C720" t="str">
            <v>E. W.Conforming to - SS 20 B</v>
          </cell>
          <cell r="F720">
            <v>16.3</v>
          </cell>
          <cell r="G720">
            <v>1</v>
          </cell>
          <cell r="H720" t="str">
            <v>Cum</v>
          </cell>
          <cell r="I720" t="str">
            <v xml:space="preserve">E. W.Conforming to </v>
          </cell>
          <cell r="L720">
            <v>20.399999999999999</v>
          </cell>
          <cell r="M720">
            <v>1</v>
          </cell>
          <cell r="N720" t="str">
            <v>Cum</v>
          </cell>
          <cell r="O720" t="str">
            <v xml:space="preserve">E. W.Conforming to - </v>
          </cell>
          <cell r="R720">
            <v>63.9</v>
          </cell>
        </row>
        <row r="721">
          <cell r="C721" t="str">
            <v>100 % Extra for narrow trenches</v>
          </cell>
          <cell r="F721">
            <v>16.3</v>
          </cell>
          <cell r="I721" t="str">
            <v>100 % Extra for narrow trenches</v>
          </cell>
          <cell r="L721">
            <v>20.399999999999999</v>
          </cell>
          <cell r="O721" t="str">
            <v>100 % Extra for narrow trenches</v>
          </cell>
          <cell r="R721">
            <v>63.9</v>
          </cell>
        </row>
        <row r="722">
          <cell r="A722" t="str">
            <v>3</v>
          </cell>
          <cell r="B722" t="str">
            <v>m</v>
          </cell>
          <cell r="C722" t="str">
            <v>Add extra labour for additonal 1 m lift</v>
          </cell>
          <cell r="D722">
            <v>2.5499999999999998</v>
          </cell>
          <cell r="E722" t="str">
            <v>cum</v>
          </cell>
          <cell r="F722">
            <v>7.6499999999999995</v>
          </cell>
          <cell r="G722" t="str">
            <v>3</v>
          </cell>
          <cell r="H722" t="str">
            <v>m</v>
          </cell>
          <cell r="I722" t="str">
            <v>Add extra labour for additonal 1 m lift</v>
          </cell>
          <cell r="J722">
            <v>2.5499999999999998</v>
          </cell>
          <cell r="K722" t="str">
            <v>cum</v>
          </cell>
          <cell r="L722">
            <v>7.6499999999999995</v>
          </cell>
          <cell r="M722" t="str">
            <v>3</v>
          </cell>
          <cell r="N722" t="str">
            <v>m</v>
          </cell>
          <cell r="O722" t="str">
            <v>Add extra labour for additonal 1 m lift</v>
          </cell>
          <cell r="P722">
            <v>2.5499999999999998</v>
          </cell>
          <cell r="Q722" t="str">
            <v>cum</v>
          </cell>
          <cell r="R722">
            <v>7.6499999999999995</v>
          </cell>
        </row>
        <row r="723">
          <cell r="D723" t="str">
            <v>Rate/cum</v>
          </cell>
          <cell r="F723">
            <v>40.25</v>
          </cell>
          <cell r="J723" t="str">
            <v>Rate/cum</v>
          </cell>
          <cell r="L723">
            <v>48.449999999999996</v>
          </cell>
          <cell r="P723" t="str">
            <v>Rate/cum</v>
          </cell>
          <cell r="R723">
            <v>135.44999999999999</v>
          </cell>
        </row>
        <row r="725">
          <cell r="A725" t="str">
            <v>e)</v>
          </cell>
          <cell r="C725" t="str">
            <v>Earth work excavation - 5.0 to 6.0 m depth</v>
          </cell>
          <cell r="G725" t="str">
            <v>e)</v>
          </cell>
          <cell r="I725" t="str">
            <v>Earth work excavation - 5.0 to 6.0 m depth</v>
          </cell>
          <cell r="M725" t="str">
            <v>e)</v>
          </cell>
          <cell r="O725" t="str">
            <v>Earth work excavation - 5.0 to 6.0 m depth</v>
          </cell>
        </row>
        <row r="726">
          <cell r="A726">
            <v>1</v>
          </cell>
          <cell r="B726" t="str">
            <v>Cum</v>
          </cell>
          <cell r="C726" t="str">
            <v>E. W.Conforming to - SS 20 B</v>
          </cell>
          <cell r="F726">
            <v>16.3</v>
          </cell>
          <cell r="G726">
            <v>1</v>
          </cell>
          <cell r="H726" t="str">
            <v>Cum</v>
          </cell>
          <cell r="I726" t="str">
            <v xml:space="preserve">E. W.Conforming to </v>
          </cell>
          <cell r="L726">
            <v>20.399999999999999</v>
          </cell>
          <cell r="M726">
            <v>1</v>
          </cell>
          <cell r="N726" t="str">
            <v>Cum</v>
          </cell>
          <cell r="O726" t="str">
            <v xml:space="preserve">E. W.Conforming to - </v>
          </cell>
          <cell r="R726">
            <v>63.9</v>
          </cell>
        </row>
        <row r="727">
          <cell r="C727" t="str">
            <v>100 % Extra for narrow trenches</v>
          </cell>
          <cell r="F727">
            <v>16.3</v>
          </cell>
          <cell r="I727" t="str">
            <v>100 % Extra for narrow trenches</v>
          </cell>
          <cell r="L727">
            <v>20.399999999999999</v>
          </cell>
          <cell r="O727" t="str">
            <v>100 % Extra for narrow trenches</v>
          </cell>
          <cell r="R727">
            <v>63.9</v>
          </cell>
        </row>
        <row r="728">
          <cell r="A728" t="str">
            <v>4</v>
          </cell>
          <cell r="B728" t="str">
            <v>m</v>
          </cell>
          <cell r="C728" t="str">
            <v>Add extra labour for additonal 1 m lift</v>
          </cell>
          <cell r="D728">
            <v>2.5499999999999998</v>
          </cell>
          <cell r="E728" t="str">
            <v>cum</v>
          </cell>
          <cell r="F728">
            <v>10.199999999999999</v>
          </cell>
          <cell r="G728" t="str">
            <v>4</v>
          </cell>
          <cell r="H728" t="str">
            <v>m</v>
          </cell>
          <cell r="I728" t="str">
            <v>Add extra labour for additonal 1 m lift</v>
          </cell>
          <cell r="J728">
            <v>2.5499999999999998</v>
          </cell>
          <cell r="K728" t="str">
            <v>cum</v>
          </cell>
          <cell r="L728">
            <v>10.199999999999999</v>
          </cell>
          <cell r="M728" t="str">
            <v>4</v>
          </cell>
          <cell r="N728" t="str">
            <v>m</v>
          </cell>
          <cell r="O728" t="str">
            <v>Add extra labour for additonal 1 m lift</v>
          </cell>
          <cell r="P728">
            <v>2.5499999999999998</v>
          </cell>
          <cell r="Q728" t="str">
            <v>cum</v>
          </cell>
          <cell r="R728">
            <v>10.199999999999999</v>
          </cell>
        </row>
        <row r="729">
          <cell r="D729" t="str">
            <v>Rate/cum</v>
          </cell>
          <cell r="F729">
            <v>42.8</v>
          </cell>
          <cell r="J729" t="str">
            <v>Rate/cum</v>
          </cell>
          <cell r="L729">
            <v>51</v>
          </cell>
          <cell r="P729" t="str">
            <v>Rate/cum</v>
          </cell>
          <cell r="R729">
            <v>138</v>
          </cell>
        </row>
        <row r="731">
          <cell r="A731" t="str">
            <v>f)</v>
          </cell>
          <cell r="C731" t="str">
            <v>Earth work excavation - 6.0 to 7.0 m depth</v>
          </cell>
          <cell r="G731" t="str">
            <v>f)</v>
          </cell>
          <cell r="I731" t="str">
            <v>Earth work excavation - 6.0 to 7.0 m depth</v>
          </cell>
          <cell r="M731" t="str">
            <v>f)</v>
          </cell>
          <cell r="O731" t="str">
            <v>Earth work excavation - 6.0 to 7.0 m depth</v>
          </cell>
        </row>
        <row r="732">
          <cell r="A732">
            <v>1</v>
          </cell>
          <cell r="B732" t="str">
            <v>Cum</v>
          </cell>
          <cell r="C732" t="str">
            <v>E. W.Conforming to - SS 20 B</v>
          </cell>
          <cell r="F732">
            <v>16.3</v>
          </cell>
          <cell r="G732">
            <v>1</v>
          </cell>
          <cell r="H732" t="str">
            <v>Cum</v>
          </cell>
          <cell r="I732" t="str">
            <v xml:space="preserve">E. W.Conforming to </v>
          </cell>
          <cell r="L732">
            <v>20.399999999999999</v>
          </cell>
          <cell r="M732">
            <v>1</v>
          </cell>
          <cell r="N732" t="str">
            <v>Cum</v>
          </cell>
          <cell r="O732" t="str">
            <v xml:space="preserve">E. W.Conforming to - </v>
          </cell>
          <cell r="R732">
            <v>63.9</v>
          </cell>
        </row>
        <row r="733">
          <cell r="C733" t="str">
            <v>100 % Extra for narrow trenches</v>
          </cell>
          <cell r="F733">
            <v>16.3</v>
          </cell>
          <cell r="I733" t="str">
            <v>100 % Extra for narrow trenches</v>
          </cell>
          <cell r="L733">
            <v>20.399999999999999</v>
          </cell>
          <cell r="O733" t="str">
            <v>100 % Extra for narrow trenches</v>
          </cell>
          <cell r="R733">
            <v>63.9</v>
          </cell>
        </row>
        <row r="734">
          <cell r="A734" t="str">
            <v>5</v>
          </cell>
          <cell r="B734" t="str">
            <v>m</v>
          </cell>
          <cell r="C734" t="str">
            <v>Add extra labour for additonal 1 m lift</v>
          </cell>
          <cell r="D734">
            <v>2.5499999999999998</v>
          </cell>
          <cell r="E734" t="str">
            <v>cum</v>
          </cell>
          <cell r="F734">
            <v>12.75</v>
          </cell>
          <cell r="G734" t="str">
            <v>5</v>
          </cell>
          <cell r="H734" t="str">
            <v>m</v>
          </cell>
          <cell r="I734" t="str">
            <v>Add extra labour for additonal 1 m lift</v>
          </cell>
          <cell r="J734">
            <v>2.5499999999999998</v>
          </cell>
          <cell r="K734" t="str">
            <v>cum</v>
          </cell>
          <cell r="L734">
            <v>12.75</v>
          </cell>
          <cell r="M734" t="str">
            <v>5</v>
          </cell>
          <cell r="N734" t="str">
            <v>m</v>
          </cell>
          <cell r="O734" t="str">
            <v>Add extra labour for additonal 1 m lift</v>
          </cell>
          <cell r="P734">
            <v>2.5499999999999998</v>
          </cell>
          <cell r="Q734" t="str">
            <v>cum</v>
          </cell>
          <cell r="R734">
            <v>12.75</v>
          </cell>
        </row>
        <row r="735">
          <cell r="D735" t="str">
            <v>Rate/cum</v>
          </cell>
          <cell r="F735">
            <v>45.35</v>
          </cell>
          <cell r="J735" t="str">
            <v>Rate/cum</v>
          </cell>
          <cell r="L735">
            <v>53.55</v>
          </cell>
          <cell r="P735" t="str">
            <v>Rate/cum</v>
          </cell>
          <cell r="R735">
            <v>140.55000000000001</v>
          </cell>
        </row>
        <row r="737">
          <cell r="A737" t="str">
            <v>g)</v>
          </cell>
          <cell r="C737" t="str">
            <v>Earth work excavation - 7.0 to 8.0 m depth</v>
          </cell>
          <cell r="G737" t="str">
            <v>g)</v>
          </cell>
          <cell r="I737" t="str">
            <v>Earth work excavation - 7.0 to 8.0 m depth</v>
          </cell>
          <cell r="M737" t="str">
            <v>g)</v>
          </cell>
          <cell r="O737" t="str">
            <v>Earth work excavation - 7.0 to 8.0 m depth</v>
          </cell>
        </row>
        <row r="738">
          <cell r="A738">
            <v>1</v>
          </cell>
          <cell r="B738" t="str">
            <v>Cum</v>
          </cell>
          <cell r="C738" t="str">
            <v>E. W.Conforming to - SS 20 B</v>
          </cell>
          <cell r="F738">
            <v>16.3</v>
          </cell>
          <cell r="G738">
            <v>1</v>
          </cell>
          <cell r="H738" t="str">
            <v>Cum</v>
          </cell>
          <cell r="I738" t="str">
            <v xml:space="preserve">E. W.Conforming to </v>
          </cell>
          <cell r="L738">
            <v>20.399999999999999</v>
          </cell>
          <cell r="M738">
            <v>1</v>
          </cell>
          <cell r="N738" t="str">
            <v>Cum</v>
          </cell>
          <cell r="O738" t="str">
            <v xml:space="preserve">E. W.Conforming to - </v>
          </cell>
          <cell r="R738">
            <v>63.9</v>
          </cell>
        </row>
        <row r="739">
          <cell r="C739" t="str">
            <v>100 % Extra for narrow trenches</v>
          </cell>
          <cell r="F739">
            <v>16.3</v>
          </cell>
          <cell r="I739" t="str">
            <v>100 % Extra for narrow trenches</v>
          </cell>
          <cell r="L739">
            <v>20.399999999999999</v>
          </cell>
          <cell r="O739" t="str">
            <v>100 % Extra for narrow trenches</v>
          </cell>
          <cell r="R739">
            <v>63.9</v>
          </cell>
        </row>
        <row r="740">
          <cell r="A740" t="str">
            <v>6</v>
          </cell>
          <cell r="B740" t="str">
            <v>m</v>
          </cell>
          <cell r="C740" t="str">
            <v>Add extra labour for additonal 1 m lift</v>
          </cell>
          <cell r="D740">
            <v>2.5499999999999998</v>
          </cell>
          <cell r="E740" t="str">
            <v>cum</v>
          </cell>
          <cell r="F740">
            <v>15.299999999999999</v>
          </cell>
          <cell r="G740" t="str">
            <v>6</v>
          </cell>
          <cell r="H740" t="str">
            <v>m</v>
          </cell>
          <cell r="I740" t="str">
            <v>Add extra labour for additonal 1 m lift</v>
          </cell>
          <cell r="J740">
            <v>2.5499999999999998</v>
          </cell>
          <cell r="K740" t="str">
            <v>cum</v>
          </cell>
          <cell r="L740">
            <v>15.299999999999999</v>
          </cell>
          <cell r="M740" t="str">
            <v>6</v>
          </cell>
          <cell r="N740" t="str">
            <v>m</v>
          </cell>
          <cell r="O740" t="str">
            <v>Add extra labour for additonal 1 m lift</v>
          </cell>
          <cell r="P740">
            <v>2.5499999999999998</v>
          </cell>
          <cell r="Q740" t="str">
            <v>cum</v>
          </cell>
          <cell r="R740">
            <v>15.299999999999999</v>
          </cell>
        </row>
        <row r="741">
          <cell r="D741" t="str">
            <v>Rate/cum</v>
          </cell>
          <cell r="F741">
            <v>47.9</v>
          </cell>
          <cell r="J741" t="str">
            <v>Rate/cum</v>
          </cell>
          <cell r="L741">
            <v>56.099999999999994</v>
          </cell>
          <cell r="P741" t="str">
            <v>Rate/cum</v>
          </cell>
          <cell r="R741">
            <v>143.1</v>
          </cell>
        </row>
        <row r="743">
          <cell r="A743" t="str">
            <v>h)</v>
          </cell>
          <cell r="C743" t="str">
            <v>Earth work excavation - 8.0 to 9.0 m depth</v>
          </cell>
          <cell r="G743" t="str">
            <v>h)</v>
          </cell>
          <cell r="I743" t="str">
            <v>Earth work excavation - 8.0 to 9.0 m depth</v>
          </cell>
          <cell r="M743" t="str">
            <v>h)</v>
          </cell>
          <cell r="O743" t="str">
            <v>Earth work excavation - 8.0 to 9.0 m depth</v>
          </cell>
        </row>
        <row r="744">
          <cell r="A744">
            <v>1</v>
          </cell>
          <cell r="B744" t="str">
            <v>Cum</v>
          </cell>
          <cell r="C744" t="str">
            <v>E. W.Conforming to - SS 20 B</v>
          </cell>
          <cell r="F744">
            <v>16.3</v>
          </cell>
          <cell r="G744">
            <v>1</v>
          </cell>
          <cell r="H744" t="str">
            <v>Cum</v>
          </cell>
          <cell r="I744" t="str">
            <v xml:space="preserve">E. W.Conforming to </v>
          </cell>
          <cell r="L744">
            <v>20.399999999999999</v>
          </cell>
          <cell r="M744">
            <v>1</v>
          </cell>
          <cell r="N744" t="str">
            <v>Cum</v>
          </cell>
          <cell r="O744" t="str">
            <v xml:space="preserve">E. W.Conforming to - </v>
          </cell>
          <cell r="R744">
            <v>63.9</v>
          </cell>
        </row>
        <row r="745">
          <cell r="C745" t="str">
            <v>100 % Extra for narrow trenches</v>
          </cell>
          <cell r="F745">
            <v>16.3</v>
          </cell>
          <cell r="I745" t="str">
            <v>100 % Extra for narrow trenches</v>
          </cell>
          <cell r="L745">
            <v>20.399999999999999</v>
          </cell>
          <cell r="O745" t="str">
            <v>100 % Extra for narrow trenches</v>
          </cell>
          <cell r="R745">
            <v>63.9</v>
          </cell>
        </row>
        <row r="746">
          <cell r="A746" t="str">
            <v>7</v>
          </cell>
          <cell r="B746" t="str">
            <v>m</v>
          </cell>
          <cell r="C746" t="str">
            <v>Add extra labour for additonal 1 m lift</v>
          </cell>
          <cell r="D746">
            <v>2.5499999999999998</v>
          </cell>
          <cell r="E746" t="str">
            <v>cum</v>
          </cell>
          <cell r="F746">
            <v>17.849999999999998</v>
          </cell>
          <cell r="G746" t="str">
            <v>7</v>
          </cell>
          <cell r="H746" t="str">
            <v>m</v>
          </cell>
          <cell r="I746" t="str">
            <v>Add extra labour for additonal 1 m lift</v>
          </cell>
          <cell r="J746">
            <v>2.5499999999999998</v>
          </cell>
          <cell r="K746" t="str">
            <v>cum</v>
          </cell>
          <cell r="L746">
            <v>17.849999999999998</v>
          </cell>
          <cell r="M746" t="str">
            <v>7</v>
          </cell>
          <cell r="N746" t="str">
            <v>m</v>
          </cell>
          <cell r="O746" t="str">
            <v>Add extra labour for additonal 1 m lift</v>
          </cell>
          <cell r="P746">
            <v>2.5499999999999998</v>
          </cell>
          <cell r="Q746" t="str">
            <v>cum</v>
          </cell>
          <cell r="R746">
            <v>17.849999999999998</v>
          </cell>
        </row>
        <row r="747">
          <cell r="D747" t="str">
            <v>Rate/cum</v>
          </cell>
          <cell r="F747">
            <v>50.45</v>
          </cell>
          <cell r="J747" t="str">
            <v>Rate/cum</v>
          </cell>
          <cell r="L747">
            <v>58.649999999999991</v>
          </cell>
          <cell r="P747" t="str">
            <v>Rate/cum</v>
          </cell>
          <cell r="R747">
            <v>145.65</v>
          </cell>
        </row>
        <row r="749">
          <cell r="A749" t="str">
            <v>32</v>
          </cell>
          <cell r="B749" t="str">
            <v>Open well Earth work excavation for Pumping Station</v>
          </cell>
          <cell r="G749" t="str">
            <v>32</v>
          </cell>
          <cell r="H749" t="str">
            <v>Open well Earth work excavation for Pumping Station</v>
          </cell>
          <cell r="M749" t="str">
            <v>32</v>
          </cell>
          <cell r="N749" t="str">
            <v>Open well Earth work excavation for Pumping Station</v>
          </cell>
        </row>
        <row r="750">
          <cell r="B750" t="str">
            <v>Earth work open well excavation complaying with relevant cluases of TNDSS well sinking and with lead upto 10m in sand , silt or other loose soil , wet sand or silt not under water , light black cotton soil , sandy loam , and ordinary soil - first depth of</v>
          </cell>
          <cell r="H750" t="str">
            <v>Sinking of well in sand , including bailing or pumping charges , if necessary  etc. complete first depth of 2 m</v>
          </cell>
          <cell r="N750" t="str">
            <v xml:space="preserve">Sinking </v>
          </cell>
        </row>
        <row r="751">
          <cell r="A751" t="str">
            <v>Quantity</v>
          </cell>
          <cell r="C751" t="str">
            <v>Description</v>
          </cell>
          <cell r="D751" t="str">
            <v>Rate</v>
          </cell>
          <cell r="E751" t="str">
            <v>Per</v>
          </cell>
          <cell r="F751" t="str">
            <v>Amount</v>
          </cell>
          <cell r="G751" t="str">
            <v>Quantity</v>
          </cell>
          <cell r="I751" t="str">
            <v>Description</v>
          </cell>
          <cell r="J751" t="str">
            <v>Rate</v>
          </cell>
          <cell r="K751" t="str">
            <v>Per</v>
          </cell>
          <cell r="L751" t="str">
            <v>Amount</v>
          </cell>
          <cell r="M751" t="str">
            <v>Quantity</v>
          </cell>
          <cell r="O751" t="str">
            <v>Description</v>
          </cell>
          <cell r="P751" t="str">
            <v>Rate</v>
          </cell>
          <cell r="Q751" t="str">
            <v>Per</v>
          </cell>
          <cell r="R751" t="str">
            <v>Amount</v>
          </cell>
        </row>
        <row r="752">
          <cell r="A752" t="str">
            <v>a)</v>
          </cell>
          <cell r="C752" t="str">
            <v>Earth work excavation depth upto 2.0 m</v>
          </cell>
          <cell r="G752" t="str">
            <v>a)</v>
          </cell>
          <cell r="I752" t="str">
            <v>Earth work excavation depth upto 2.0 m</v>
          </cell>
          <cell r="M752" t="str">
            <v>a)</v>
          </cell>
          <cell r="O752" t="str">
            <v>Earth work excavation depth upto 2.0 m</v>
          </cell>
        </row>
        <row r="753">
          <cell r="A753">
            <v>1</v>
          </cell>
          <cell r="B753" t="str">
            <v>Cum</v>
          </cell>
          <cell r="C753" t="str">
            <v xml:space="preserve">Open well Earthwork Excavation </v>
          </cell>
          <cell r="D753">
            <v>16.3</v>
          </cell>
          <cell r="E753" t="str">
            <v>Cum</v>
          </cell>
          <cell r="F753">
            <v>16.3</v>
          </cell>
          <cell r="G753">
            <v>1</v>
          </cell>
          <cell r="H753" t="str">
            <v>Cum</v>
          </cell>
          <cell r="I753" t="str">
            <v xml:space="preserve">Open well Earthwork Excavation </v>
          </cell>
          <cell r="J753">
            <v>35.700000000000003</v>
          </cell>
          <cell r="K753" t="str">
            <v>Cum</v>
          </cell>
          <cell r="L753">
            <v>35.700000000000003</v>
          </cell>
          <cell r="M753">
            <v>1</v>
          </cell>
          <cell r="N753" t="str">
            <v>Cum</v>
          </cell>
          <cell r="O753" t="str">
            <v xml:space="preserve">Open well Earthwork Excavation </v>
          </cell>
          <cell r="P753">
            <v>61.2</v>
          </cell>
          <cell r="Q753" t="str">
            <v>Cum</v>
          </cell>
          <cell r="R753">
            <v>61.2</v>
          </cell>
        </row>
        <row r="754">
          <cell r="C754" t="str">
            <v xml:space="preserve">10 % extra for Barricading and lights </v>
          </cell>
          <cell r="F754">
            <v>1.6300000000000001</v>
          </cell>
          <cell r="I754" t="str">
            <v xml:space="preserve">10 % extra for Barricading and lights </v>
          </cell>
          <cell r="L754">
            <v>3.5700000000000003</v>
          </cell>
          <cell r="O754" t="str">
            <v xml:space="preserve">10 % extra for Barricading and lights </v>
          </cell>
          <cell r="R754">
            <v>6.120000000000001</v>
          </cell>
        </row>
        <row r="755">
          <cell r="D755" t="str">
            <v>Rate/cum</v>
          </cell>
          <cell r="F755">
            <v>17.93</v>
          </cell>
          <cell r="J755" t="str">
            <v>Rate/cum</v>
          </cell>
          <cell r="L755">
            <v>39.270000000000003</v>
          </cell>
          <cell r="P755" t="str">
            <v>Rate/cum</v>
          </cell>
          <cell r="R755">
            <v>67.320000000000007</v>
          </cell>
        </row>
        <row r="757">
          <cell r="A757" t="str">
            <v>b)</v>
          </cell>
          <cell r="C757" t="str">
            <v>Earth work excavation - 2.0 to 4.0 m depth</v>
          </cell>
          <cell r="G757" t="str">
            <v>b)</v>
          </cell>
          <cell r="I757" t="str">
            <v>Earth work excavation - 2.0 to 4.0 m depth</v>
          </cell>
          <cell r="M757" t="str">
            <v>b)</v>
          </cell>
          <cell r="O757" t="str">
            <v>Earth work excavation - 2.0 to 4.0 m depth</v>
          </cell>
        </row>
        <row r="758">
          <cell r="A758" t="str">
            <v>2</v>
          </cell>
          <cell r="B758" t="str">
            <v>times</v>
          </cell>
          <cell r="C758" t="str">
            <v xml:space="preserve">Open well Earthwork Excavation </v>
          </cell>
          <cell r="D758">
            <v>16.3</v>
          </cell>
          <cell r="E758" t="str">
            <v>cum</v>
          </cell>
          <cell r="F758">
            <v>32.6</v>
          </cell>
          <cell r="G758" t="str">
            <v>2</v>
          </cell>
          <cell r="H758" t="str">
            <v>times</v>
          </cell>
          <cell r="I758" t="str">
            <v xml:space="preserve">Open well Earthwork Excavation </v>
          </cell>
          <cell r="J758">
            <v>35.700000000000003</v>
          </cell>
          <cell r="K758" t="str">
            <v>cum</v>
          </cell>
          <cell r="L758">
            <v>71.400000000000006</v>
          </cell>
          <cell r="M758" t="str">
            <v>2</v>
          </cell>
          <cell r="N758" t="str">
            <v>times</v>
          </cell>
          <cell r="O758" t="str">
            <v xml:space="preserve">Open well Earthwork Excavation </v>
          </cell>
          <cell r="P758">
            <v>61.2</v>
          </cell>
          <cell r="Q758" t="str">
            <v>cum</v>
          </cell>
          <cell r="R758">
            <v>122.4</v>
          </cell>
        </row>
        <row r="759">
          <cell r="A759" t="str">
            <v>1</v>
          </cell>
          <cell r="B759" t="str">
            <v>m</v>
          </cell>
          <cell r="C759" t="str">
            <v>Add extra labour for additonal 1 m lift</v>
          </cell>
          <cell r="D759">
            <v>2.5499999999999998</v>
          </cell>
          <cell r="E759" t="str">
            <v>cum</v>
          </cell>
          <cell r="F759">
            <v>2.5499999999999998</v>
          </cell>
          <cell r="G759" t="str">
            <v>1</v>
          </cell>
          <cell r="H759" t="str">
            <v>m</v>
          </cell>
          <cell r="I759" t="str">
            <v>Add extra labour for additonal 1 m lift</v>
          </cell>
          <cell r="J759">
            <v>2.5499999999999998</v>
          </cell>
          <cell r="K759" t="str">
            <v>cum</v>
          </cell>
          <cell r="L759">
            <v>2.5499999999999998</v>
          </cell>
          <cell r="M759" t="str">
            <v>1</v>
          </cell>
          <cell r="N759" t="str">
            <v>m</v>
          </cell>
          <cell r="O759" t="str">
            <v>Add extra labour for additonal 1 m lift</v>
          </cell>
          <cell r="P759">
            <v>2.5499999999999998</v>
          </cell>
          <cell r="Q759" t="str">
            <v>cum</v>
          </cell>
          <cell r="R759">
            <v>2.5499999999999998</v>
          </cell>
        </row>
        <row r="760">
          <cell r="D760" t="str">
            <v>Rate/cum</v>
          </cell>
          <cell r="F760">
            <v>35.15</v>
          </cell>
          <cell r="J760" t="str">
            <v>Rate/cum</v>
          </cell>
          <cell r="L760">
            <v>73.95</v>
          </cell>
          <cell r="P760" t="str">
            <v>Rate/cum</v>
          </cell>
          <cell r="R760">
            <v>124.95</v>
          </cell>
        </row>
        <row r="762">
          <cell r="A762" t="str">
            <v>c)</v>
          </cell>
          <cell r="C762" t="str">
            <v>Earth work excavation - 4.0 to 6.0 m depth</v>
          </cell>
          <cell r="G762" t="str">
            <v>c)</v>
          </cell>
          <cell r="I762" t="str">
            <v>Earth work excavation - 4.0 to 6.0 m depth</v>
          </cell>
          <cell r="M762" t="str">
            <v>c)</v>
          </cell>
          <cell r="O762" t="str">
            <v>Earth work excavation - 4.0 to 6.0 m depth</v>
          </cell>
        </row>
        <row r="763">
          <cell r="A763" t="str">
            <v>3</v>
          </cell>
          <cell r="B763" t="str">
            <v>times</v>
          </cell>
          <cell r="C763" t="str">
            <v xml:space="preserve">Open well Earthwork Excavation </v>
          </cell>
          <cell r="D763">
            <v>16.3</v>
          </cell>
          <cell r="E763" t="str">
            <v>cum</v>
          </cell>
          <cell r="F763">
            <v>48.900000000000006</v>
          </cell>
          <cell r="G763" t="str">
            <v>3</v>
          </cell>
          <cell r="H763" t="str">
            <v>times</v>
          </cell>
          <cell r="I763" t="str">
            <v xml:space="preserve">Open well Earthwork Excavation </v>
          </cell>
          <cell r="J763">
            <v>35.700000000000003</v>
          </cell>
          <cell r="K763" t="str">
            <v>cum</v>
          </cell>
          <cell r="L763">
            <v>107.10000000000001</v>
          </cell>
          <cell r="M763" t="str">
            <v>3</v>
          </cell>
          <cell r="N763" t="str">
            <v>times</v>
          </cell>
          <cell r="O763" t="str">
            <v xml:space="preserve">Open well Earthwork Excavation </v>
          </cell>
          <cell r="P763">
            <v>61.2</v>
          </cell>
          <cell r="Q763" t="str">
            <v>cum</v>
          </cell>
          <cell r="R763">
            <v>183.60000000000002</v>
          </cell>
        </row>
        <row r="764">
          <cell r="A764" t="str">
            <v>3</v>
          </cell>
          <cell r="B764" t="str">
            <v>m</v>
          </cell>
          <cell r="C764" t="str">
            <v>Add extra labour for additonal 1 m lift</v>
          </cell>
          <cell r="D764">
            <v>2.5499999999999998</v>
          </cell>
          <cell r="E764" t="str">
            <v>cum</v>
          </cell>
          <cell r="F764">
            <v>7.6499999999999995</v>
          </cell>
          <cell r="G764" t="str">
            <v>3</v>
          </cell>
          <cell r="H764" t="str">
            <v>m</v>
          </cell>
          <cell r="I764" t="str">
            <v>Add extra labour for additonal 1 m lift</v>
          </cell>
          <cell r="J764">
            <v>2.5499999999999998</v>
          </cell>
          <cell r="K764" t="str">
            <v>cum</v>
          </cell>
          <cell r="L764">
            <v>7.6499999999999995</v>
          </cell>
          <cell r="M764" t="str">
            <v>3</v>
          </cell>
          <cell r="N764" t="str">
            <v>m</v>
          </cell>
          <cell r="O764" t="str">
            <v>Add extra labour for additonal 1 m lift</v>
          </cell>
          <cell r="P764">
            <v>2.5499999999999998</v>
          </cell>
          <cell r="Q764" t="str">
            <v>cum</v>
          </cell>
          <cell r="R764">
            <v>7.6499999999999995</v>
          </cell>
        </row>
        <row r="765">
          <cell r="D765" t="str">
            <v>Rate/cum</v>
          </cell>
          <cell r="F765">
            <v>56.550000000000004</v>
          </cell>
          <cell r="J765" t="str">
            <v>Rate/cum</v>
          </cell>
          <cell r="L765">
            <v>114.75000000000001</v>
          </cell>
          <cell r="P765" t="str">
            <v>Rate/cum</v>
          </cell>
          <cell r="R765">
            <v>191.25000000000003</v>
          </cell>
        </row>
        <row r="767">
          <cell r="A767" t="str">
            <v>d)</v>
          </cell>
          <cell r="C767" t="str">
            <v>Earth work excavation - 6.0 to 8.0 m depth</v>
          </cell>
          <cell r="G767" t="str">
            <v>d)</v>
          </cell>
          <cell r="I767" t="str">
            <v>Earth work excavation - 6.0 to 8.0 m depth</v>
          </cell>
          <cell r="M767" t="str">
            <v>d)</v>
          </cell>
          <cell r="O767" t="str">
            <v>Earth work excavation - 6.0 to 8.0 m depth</v>
          </cell>
        </row>
        <row r="768">
          <cell r="A768" t="str">
            <v>4</v>
          </cell>
          <cell r="B768" t="str">
            <v>times</v>
          </cell>
          <cell r="C768" t="str">
            <v xml:space="preserve">Open well Earthwork Excavation </v>
          </cell>
          <cell r="D768">
            <v>16.3</v>
          </cell>
          <cell r="E768" t="str">
            <v>cum</v>
          </cell>
          <cell r="F768">
            <v>65.2</v>
          </cell>
          <cell r="G768" t="str">
            <v>4</v>
          </cell>
          <cell r="H768" t="str">
            <v>times</v>
          </cell>
          <cell r="I768" t="str">
            <v xml:space="preserve">Open well Earthwork Excavation </v>
          </cell>
          <cell r="J768">
            <v>35.700000000000003</v>
          </cell>
          <cell r="K768" t="str">
            <v>cum</v>
          </cell>
          <cell r="L768">
            <v>142.80000000000001</v>
          </cell>
          <cell r="M768" t="str">
            <v>4</v>
          </cell>
          <cell r="N768" t="str">
            <v>times</v>
          </cell>
          <cell r="O768" t="str">
            <v xml:space="preserve">Open well Earthwork Excavation </v>
          </cell>
          <cell r="P768">
            <v>61.2</v>
          </cell>
          <cell r="Q768" t="str">
            <v>cum</v>
          </cell>
          <cell r="R768">
            <v>244.8</v>
          </cell>
        </row>
        <row r="769">
          <cell r="A769" t="str">
            <v>5</v>
          </cell>
          <cell r="B769" t="str">
            <v>m</v>
          </cell>
          <cell r="C769" t="str">
            <v>Add extra labour for additonal 1 m lift</v>
          </cell>
          <cell r="D769">
            <v>2.5499999999999998</v>
          </cell>
          <cell r="E769" t="str">
            <v>cum</v>
          </cell>
          <cell r="F769">
            <v>12.75</v>
          </cell>
          <cell r="G769" t="str">
            <v>5</v>
          </cell>
          <cell r="H769" t="str">
            <v>m</v>
          </cell>
          <cell r="I769" t="str">
            <v>Add extra labour for additonal 1 m lift</v>
          </cell>
          <cell r="J769">
            <v>2.5499999999999998</v>
          </cell>
          <cell r="K769" t="str">
            <v>cum</v>
          </cell>
          <cell r="L769">
            <v>12.75</v>
          </cell>
          <cell r="M769" t="str">
            <v>5</v>
          </cell>
          <cell r="N769" t="str">
            <v>m</v>
          </cell>
          <cell r="O769" t="str">
            <v>Add extra labour for additonal 1 m lift</v>
          </cell>
          <cell r="P769">
            <v>2.5499999999999998</v>
          </cell>
          <cell r="Q769" t="str">
            <v>cum</v>
          </cell>
          <cell r="R769">
            <v>12.75</v>
          </cell>
        </row>
        <row r="770">
          <cell r="D770" t="str">
            <v>Rate/cum</v>
          </cell>
          <cell r="F770">
            <v>77.95</v>
          </cell>
          <cell r="J770" t="str">
            <v>Rate/cum</v>
          </cell>
          <cell r="L770">
            <v>155.55000000000001</v>
          </cell>
          <cell r="P770" t="str">
            <v>Rate/cum</v>
          </cell>
          <cell r="R770">
            <v>257.55</v>
          </cell>
        </row>
        <row r="772">
          <cell r="A772" t="str">
            <v>e)</v>
          </cell>
          <cell r="C772" t="str">
            <v>Earth work excavation - 8.0 to 10.0 m depth</v>
          </cell>
          <cell r="G772" t="str">
            <v>e)</v>
          </cell>
          <cell r="I772" t="str">
            <v>Earth work excavation - 8.0 to 10.0 m depth</v>
          </cell>
          <cell r="M772" t="str">
            <v>e)</v>
          </cell>
          <cell r="O772" t="str">
            <v>Earth work excavation - 8.0 to 10.0 m depth</v>
          </cell>
        </row>
        <row r="773">
          <cell r="A773" t="str">
            <v>5</v>
          </cell>
          <cell r="B773" t="str">
            <v>times</v>
          </cell>
          <cell r="C773" t="str">
            <v xml:space="preserve">Open well Earthwork Excavation </v>
          </cell>
          <cell r="D773">
            <v>16.3</v>
          </cell>
          <cell r="E773" t="str">
            <v>cum</v>
          </cell>
          <cell r="F773">
            <v>81.5</v>
          </cell>
          <cell r="G773" t="str">
            <v>5</v>
          </cell>
          <cell r="H773" t="str">
            <v>times</v>
          </cell>
          <cell r="I773" t="str">
            <v xml:space="preserve">Open well Earthwork Excavation </v>
          </cell>
          <cell r="J773">
            <v>35.700000000000003</v>
          </cell>
          <cell r="K773" t="str">
            <v>cum</v>
          </cell>
          <cell r="L773">
            <v>178.5</v>
          </cell>
          <cell r="M773" t="str">
            <v>5</v>
          </cell>
          <cell r="N773" t="str">
            <v>times</v>
          </cell>
          <cell r="O773" t="str">
            <v xml:space="preserve">Open well Earthwork Excavation </v>
          </cell>
          <cell r="P773">
            <v>61.2</v>
          </cell>
          <cell r="Q773" t="str">
            <v>cum</v>
          </cell>
          <cell r="R773">
            <v>306</v>
          </cell>
        </row>
        <row r="774">
          <cell r="A774" t="str">
            <v>7</v>
          </cell>
          <cell r="B774" t="str">
            <v>m</v>
          </cell>
          <cell r="C774" t="str">
            <v>Add extra labour for additonal 1 m lift</v>
          </cell>
          <cell r="D774">
            <v>2.5499999999999998</v>
          </cell>
          <cell r="E774" t="str">
            <v>cum</v>
          </cell>
          <cell r="F774">
            <v>17.849999999999998</v>
          </cell>
          <cell r="G774" t="str">
            <v>7</v>
          </cell>
          <cell r="H774" t="str">
            <v>m</v>
          </cell>
          <cell r="I774" t="str">
            <v>Add extra labour for additonal 1 m lift</v>
          </cell>
          <cell r="J774">
            <v>2.5499999999999998</v>
          </cell>
          <cell r="K774" t="str">
            <v>cum</v>
          </cell>
          <cell r="L774">
            <v>17.849999999999998</v>
          </cell>
          <cell r="M774" t="str">
            <v>7</v>
          </cell>
          <cell r="N774" t="str">
            <v>m</v>
          </cell>
          <cell r="O774" t="str">
            <v>Add extra labour for additonal 1 m lift</v>
          </cell>
          <cell r="P774">
            <v>2.5499999999999998</v>
          </cell>
          <cell r="Q774" t="str">
            <v>cum</v>
          </cell>
          <cell r="R774">
            <v>17.849999999999998</v>
          </cell>
        </row>
        <row r="775">
          <cell r="D775" t="str">
            <v>Rate/cum</v>
          </cell>
          <cell r="F775">
            <v>99.35</v>
          </cell>
          <cell r="J775" t="str">
            <v>Rate/cum</v>
          </cell>
          <cell r="L775">
            <v>196.35</v>
          </cell>
          <cell r="P775" t="str">
            <v>Rate/cum</v>
          </cell>
          <cell r="R775">
            <v>323.85000000000002</v>
          </cell>
        </row>
        <row r="777">
          <cell r="A777" t="str">
            <v>f)</v>
          </cell>
          <cell r="C777" t="str">
            <v>Earth work excavation - 10.0 to 12.0 m depth</v>
          </cell>
          <cell r="G777" t="str">
            <v>f)</v>
          </cell>
          <cell r="I777" t="str">
            <v>Earth work excavation - 10.0 to 12.0 m depth</v>
          </cell>
          <cell r="M777" t="str">
            <v>f)</v>
          </cell>
          <cell r="O777" t="str">
            <v>Earth work excavation - 10.0 to 12.0 m depth</v>
          </cell>
        </row>
        <row r="778">
          <cell r="A778" t="str">
            <v>6</v>
          </cell>
          <cell r="B778" t="str">
            <v>times</v>
          </cell>
          <cell r="C778" t="str">
            <v xml:space="preserve">Open well Earthwork Excavation </v>
          </cell>
          <cell r="D778">
            <v>16.3</v>
          </cell>
          <cell r="E778" t="str">
            <v>Cum</v>
          </cell>
          <cell r="F778">
            <v>97.800000000000011</v>
          </cell>
          <cell r="G778" t="str">
            <v>6</v>
          </cell>
          <cell r="H778" t="str">
            <v>times</v>
          </cell>
          <cell r="I778" t="str">
            <v xml:space="preserve">Open well Earthwork Excavation </v>
          </cell>
          <cell r="J778">
            <v>35.700000000000003</v>
          </cell>
          <cell r="K778" t="str">
            <v>Cum</v>
          </cell>
          <cell r="L778">
            <v>214.20000000000002</v>
          </cell>
          <cell r="M778" t="str">
            <v>6</v>
          </cell>
          <cell r="N778" t="str">
            <v>times</v>
          </cell>
          <cell r="O778" t="str">
            <v xml:space="preserve">Open well Earthwork Excavation </v>
          </cell>
          <cell r="P778">
            <v>61.2</v>
          </cell>
          <cell r="Q778" t="str">
            <v>Cum</v>
          </cell>
          <cell r="R778">
            <v>367.20000000000005</v>
          </cell>
        </row>
        <row r="779">
          <cell r="A779" t="str">
            <v>9</v>
          </cell>
          <cell r="B779" t="str">
            <v>m</v>
          </cell>
          <cell r="C779" t="str">
            <v>Add extra labour for additonal 1 m lift</v>
          </cell>
          <cell r="D779">
            <v>2.5499999999999998</v>
          </cell>
          <cell r="E779" t="str">
            <v>cum</v>
          </cell>
          <cell r="F779">
            <v>22.95</v>
          </cell>
          <cell r="G779" t="str">
            <v>9</v>
          </cell>
          <cell r="H779" t="str">
            <v>m</v>
          </cell>
          <cell r="I779" t="str">
            <v>Add extra labour for additonal 1 m lift</v>
          </cell>
          <cell r="J779">
            <v>2.5499999999999998</v>
          </cell>
          <cell r="K779" t="str">
            <v>cum</v>
          </cell>
          <cell r="L779">
            <v>22.95</v>
          </cell>
          <cell r="M779" t="str">
            <v>9</v>
          </cell>
          <cell r="N779" t="str">
            <v>m</v>
          </cell>
          <cell r="O779" t="str">
            <v>Add extra labour for additonal 1 m lift</v>
          </cell>
          <cell r="P779">
            <v>2.5499999999999998</v>
          </cell>
          <cell r="Q779" t="str">
            <v>cum</v>
          </cell>
          <cell r="R779">
            <v>22.95</v>
          </cell>
        </row>
        <row r="780">
          <cell r="D780" t="str">
            <v>Rate/cum</v>
          </cell>
          <cell r="F780">
            <v>120.75000000000001</v>
          </cell>
          <cell r="J780" t="str">
            <v>Rate/cum</v>
          </cell>
          <cell r="L780">
            <v>237.15</v>
          </cell>
          <cell r="P780" t="str">
            <v>Rate/cum</v>
          </cell>
          <cell r="R780">
            <v>390.15000000000003</v>
          </cell>
        </row>
        <row r="782">
          <cell r="A782" t="str">
            <v>g)</v>
          </cell>
          <cell r="C782" t="str">
            <v>Upto 2.0 m Diameter of open well 10 % Excess is allowed over the basic rates for open well earthwork excavation for 1 cum</v>
          </cell>
          <cell r="G782" t="str">
            <v>g)</v>
          </cell>
          <cell r="I782" t="str">
            <v>Upto 2.0 m Diameter of open well 10 % Excess is allowed over the basic rates for open well earthwork excavation for 1 cum</v>
          </cell>
          <cell r="M782" t="str">
            <v>g)</v>
          </cell>
          <cell r="O782" t="str">
            <v>Upto 2.0 m Diameter of open well 10 % Excess is allowed over the basic rates for open well earthwork excavation for 1 cum</v>
          </cell>
        </row>
        <row r="783">
          <cell r="C783" t="str">
            <v>0 - 2.0 m depth</v>
          </cell>
          <cell r="D783" t="str">
            <v>Rate/cum</v>
          </cell>
          <cell r="F783">
            <v>19.723000000000003</v>
          </cell>
          <cell r="I783" t="str">
            <v>0 - 2.0 m depth</v>
          </cell>
          <cell r="J783" t="str">
            <v>Rate/cum</v>
          </cell>
          <cell r="L783">
            <v>43.19700000000001</v>
          </cell>
          <cell r="O783" t="str">
            <v>0 - 2.0 m depth</v>
          </cell>
          <cell r="P783" t="str">
            <v>Rate/cum</v>
          </cell>
          <cell r="R783">
            <v>74.052000000000021</v>
          </cell>
        </row>
        <row r="784">
          <cell r="C784" t="str">
            <v>2.0 - 4.0 m depth</v>
          </cell>
          <cell r="D784" t="str">
            <v>Rate/cum</v>
          </cell>
          <cell r="F784">
            <v>38.664999999999999</v>
          </cell>
          <cell r="I784" t="str">
            <v>2.0 - 4.0 m depth</v>
          </cell>
          <cell r="J784" t="str">
            <v>Rate/cum</v>
          </cell>
          <cell r="L784">
            <v>81.345000000000013</v>
          </cell>
          <cell r="O784" t="str">
            <v>2.0 - 4.0 m depth</v>
          </cell>
          <cell r="P784" t="str">
            <v>Rate/cum</v>
          </cell>
          <cell r="R784">
            <v>137.44500000000002</v>
          </cell>
        </row>
        <row r="785">
          <cell r="C785" t="str">
            <v>4.0 - 6.0 m depth</v>
          </cell>
          <cell r="D785" t="str">
            <v>Rate/cum</v>
          </cell>
          <cell r="F785">
            <v>62.205000000000013</v>
          </cell>
          <cell r="I785" t="str">
            <v>4.0 - 6.0 m depth</v>
          </cell>
          <cell r="J785" t="str">
            <v>Rate/cum</v>
          </cell>
          <cell r="L785">
            <v>126.22500000000002</v>
          </cell>
          <cell r="O785" t="str">
            <v>4.0 - 6.0 m depth</v>
          </cell>
          <cell r="P785" t="str">
            <v>Rate/cum</v>
          </cell>
          <cell r="R785">
            <v>210.37500000000006</v>
          </cell>
        </row>
        <row r="786">
          <cell r="C786" t="str">
            <v>6.0 - 8.0 m depth</v>
          </cell>
          <cell r="D786" t="str">
            <v>Rate/cum</v>
          </cell>
          <cell r="F786">
            <v>85.745000000000005</v>
          </cell>
          <cell r="I786" t="str">
            <v>6.0 - 8.0 m depth</v>
          </cell>
          <cell r="J786" t="str">
            <v>Rate/cum</v>
          </cell>
          <cell r="L786">
            <v>171.10500000000002</v>
          </cell>
          <cell r="O786" t="str">
            <v>6.0 - 8.0 m depth</v>
          </cell>
          <cell r="P786" t="str">
            <v>Rate/cum</v>
          </cell>
          <cell r="R786">
            <v>283.30500000000006</v>
          </cell>
        </row>
        <row r="787">
          <cell r="C787" t="str">
            <v>8.0 - 10.0 m depth</v>
          </cell>
          <cell r="D787" t="str">
            <v>Rate/cum</v>
          </cell>
          <cell r="F787">
            <v>109.285</v>
          </cell>
          <cell r="I787" t="str">
            <v>8.0 - 10.0 m depth</v>
          </cell>
          <cell r="J787" t="str">
            <v>Rate/cum</v>
          </cell>
          <cell r="L787">
            <v>215.98500000000001</v>
          </cell>
          <cell r="O787" t="str">
            <v>8.0 - 10.0 m depth</v>
          </cell>
          <cell r="P787" t="str">
            <v>Rate/cum</v>
          </cell>
          <cell r="R787">
            <v>356.23500000000007</v>
          </cell>
        </row>
        <row r="788">
          <cell r="C788" t="str">
            <v>10.0 - 12.0 m depth</v>
          </cell>
          <cell r="D788" t="str">
            <v>Rate/cum</v>
          </cell>
          <cell r="F788">
            <v>132.82500000000002</v>
          </cell>
          <cell r="I788" t="str">
            <v>10.0 - 12.0 m depth</v>
          </cell>
          <cell r="J788" t="str">
            <v>Rate/cum</v>
          </cell>
          <cell r="L788">
            <v>260.86500000000001</v>
          </cell>
          <cell r="O788" t="str">
            <v>10.0 - 12.0 m depth</v>
          </cell>
          <cell r="P788" t="str">
            <v>Rate/cum</v>
          </cell>
          <cell r="R788">
            <v>429.16500000000008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Schedul1 ISPS"/>
      <sheetName val="Schedule 2 ISPS"/>
      <sheetName val="Schedule 3A ISPS"/>
      <sheetName val="Schedule 3B ISPS"/>
      <sheetName val="Schedule 4 ISPS"/>
      <sheetName val="Schedule 6 ISPS"/>
      <sheetName val="Schedule 7 ISPS"/>
      <sheetName val="Schedule 8A ISPS"/>
      <sheetName val="Schedule 8B ISPS"/>
      <sheetName val="Schedule 9 ISPS"/>
    </sheetNames>
    <sheetDataSet>
      <sheetData sheetId="0">
        <row r="78">
          <cell r="G78">
            <v>114690</v>
          </cell>
          <cell r="H78">
            <v>1070440</v>
          </cell>
        </row>
      </sheetData>
      <sheetData sheetId="1">
        <row r="117">
          <cell r="E117">
            <v>3219801</v>
          </cell>
          <cell r="F117">
            <v>30051315</v>
          </cell>
        </row>
      </sheetData>
      <sheetData sheetId="2">
        <row r="110">
          <cell r="N110">
            <v>0</v>
          </cell>
        </row>
      </sheetData>
      <sheetData sheetId="3">
        <row r="112">
          <cell r="E112">
            <v>1708749</v>
          </cell>
          <cell r="G112">
            <v>16456799</v>
          </cell>
        </row>
      </sheetData>
      <sheetData sheetId="4">
        <row r="14">
          <cell r="F14">
            <v>24300</v>
          </cell>
          <cell r="G14">
            <v>262800</v>
          </cell>
        </row>
      </sheetData>
      <sheetData sheetId="5">
        <row r="15">
          <cell r="F15">
            <v>423640</v>
          </cell>
        </row>
        <row r="16">
          <cell r="G16">
            <v>3953845</v>
          </cell>
        </row>
      </sheetData>
      <sheetData sheetId="6"/>
      <sheetData sheetId="7"/>
      <sheetData sheetId="8"/>
      <sheetData sheetId="9"/>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Grand Summary"/>
      <sheetName val="Schedule 1"/>
      <sheetName val="Schedule 2"/>
      <sheetName val="Schedule 3A"/>
      <sheetName val="Schedule 3B"/>
      <sheetName val="Schedule 4"/>
      <sheetName val="Schedule 5"/>
      <sheetName val="Schedule 6"/>
      <sheetName val="Schedule 7"/>
      <sheetName val="Schedule 8 A"/>
      <sheetName val="Schedule 8B "/>
      <sheetName val="Schedule 9"/>
    </sheetNames>
    <sheetDataSet>
      <sheetData sheetId="0"/>
      <sheetData sheetId="1">
        <row r="133">
          <cell r="G133">
            <v>1434857</v>
          </cell>
          <cell r="H133">
            <v>13391997</v>
          </cell>
        </row>
      </sheetData>
      <sheetData sheetId="2">
        <row r="170">
          <cell r="E170">
            <v>12075903</v>
          </cell>
          <cell r="F170">
            <v>112708165</v>
          </cell>
        </row>
      </sheetData>
      <sheetData sheetId="3"/>
      <sheetData sheetId="4">
        <row r="165">
          <cell r="E165">
            <v>18772782</v>
          </cell>
        </row>
      </sheetData>
      <sheetData sheetId="5">
        <row r="18">
          <cell r="F18">
            <v>36060</v>
          </cell>
          <cell r="G18">
            <v>336560</v>
          </cell>
        </row>
      </sheetData>
      <sheetData sheetId="6">
        <row r="69">
          <cell r="F69">
            <v>304442</v>
          </cell>
          <cell r="G69">
            <v>5776673</v>
          </cell>
        </row>
      </sheetData>
      <sheetData sheetId="7">
        <row r="22">
          <cell r="F22">
            <v>5718636</v>
          </cell>
        </row>
        <row r="24">
          <cell r="G24">
            <v>53373775</v>
          </cell>
        </row>
      </sheetData>
      <sheetData sheetId="8"/>
      <sheetData sheetId="9"/>
      <sheetData sheetId="10"/>
      <sheetData sheetId="1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in-size"/>
      <sheetName val="areas"/>
      <sheetName val="data"/>
      <sheetName val="lightning_caln"/>
    </sheetNames>
    <sheetDataSet>
      <sheetData sheetId="0">
        <row r="4">
          <cell r="B4" t="str">
            <v>Copper strip</v>
          </cell>
        </row>
        <row r="5">
          <cell r="B5" t="str">
            <v>Aluminium strip</v>
          </cell>
        </row>
        <row r="6">
          <cell r="B6" t="str">
            <v>Galvanized steel strip</v>
          </cell>
        </row>
        <row r="7">
          <cell r="B7" t="str">
            <v>Phosphor bronze rod</v>
          </cell>
        </row>
        <row r="8">
          <cell r="B8" t="str">
            <v>Aluminium rod</v>
          </cell>
        </row>
        <row r="9">
          <cell r="B9" t="str">
            <v>Galvanized steel rod</v>
          </cell>
        </row>
        <row r="11">
          <cell r="B11" t="str">
            <v>Stranded aluminium</v>
          </cell>
        </row>
        <row r="12">
          <cell r="B12" t="str">
            <v>Stranded copper</v>
          </cell>
        </row>
        <row r="13">
          <cell r="B13" t="str">
            <v>Stranded steel reinforced</v>
          </cell>
        </row>
        <row r="14">
          <cell r="B14" t="str">
            <v>Stranded galvanized steel</v>
          </cell>
        </row>
        <row r="17">
          <cell r="B17" t="str">
            <v>Copper strip</v>
          </cell>
        </row>
        <row r="18">
          <cell r="B18" t="str">
            <v>Aluminium strip</v>
          </cell>
        </row>
        <row r="19">
          <cell r="B19" t="str">
            <v>Galvanized steel strip</v>
          </cell>
        </row>
        <row r="20">
          <cell r="B20" t="str">
            <v>Aluminium alloy rod</v>
          </cell>
        </row>
        <row r="21">
          <cell r="B21" t="str">
            <v>Aluminium rod</v>
          </cell>
        </row>
        <row r="22">
          <cell r="B22" t="str">
            <v>Galvanized steel rod</v>
          </cell>
        </row>
        <row r="24">
          <cell r="B24" t="str">
            <v>Hard-drawn copper rods for direct driving into soft ground</v>
          </cell>
        </row>
        <row r="25">
          <cell r="B25" t="str">
            <v>Hard-drawn or annealed copper rods for indirect driving or laying under ground</v>
          </cell>
        </row>
        <row r="26">
          <cell r="B26" t="str">
            <v>Phosphor bronze for hard ground</v>
          </cell>
        </row>
        <row r="27">
          <cell r="B27" t="str">
            <v xml:space="preserve">Copper-clad or galvanized steel rods </v>
          </cell>
        </row>
        <row r="30">
          <cell r="B30" t="str">
            <v>External Strip</v>
          </cell>
        </row>
        <row r="31">
          <cell r="B31" t="str">
            <v>External Rods</v>
          </cell>
        </row>
        <row r="32">
          <cell r="B32" t="str">
            <v>Internal Strip</v>
          </cell>
        </row>
        <row r="33">
          <cell r="B33" t="str">
            <v>Internal Rods</v>
          </cell>
        </row>
        <row r="36">
          <cell r="B36" t="str">
            <v>External, aluminium</v>
          </cell>
        </row>
        <row r="37">
          <cell r="B37" t="str">
            <v>External, annealed copper</v>
          </cell>
        </row>
        <row r="38">
          <cell r="B38" t="str">
            <v>Internal, aluminium</v>
          </cell>
        </row>
        <row r="39">
          <cell r="B39" t="str">
            <v>Internal, annealed copper</v>
          </cell>
        </row>
      </sheetData>
      <sheetData sheetId="1">
        <row r="2">
          <cell r="A2" t="str">
            <v xml:space="preserve"> Agra  </v>
          </cell>
        </row>
        <row r="3">
          <cell r="A3" t="str">
            <v xml:space="preserve"> Ahmadabad  </v>
          </cell>
        </row>
        <row r="4">
          <cell r="A4" t="str">
            <v xml:space="preserve"> Ahmednagar </v>
          </cell>
        </row>
        <row r="5">
          <cell r="A5" t="str">
            <v xml:space="preserve"> Ajmer  </v>
          </cell>
        </row>
        <row r="6">
          <cell r="A6" t="str">
            <v xml:space="preserve"> Akola </v>
          </cell>
        </row>
        <row r="7">
          <cell r="A7" t="str">
            <v xml:space="preserve"> Alepey </v>
          </cell>
        </row>
        <row r="8">
          <cell r="A8" t="str">
            <v xml:space="preserve"> Alibag </v>
          </cell>
        </row>
        <row r="9">
          <cell r="A9" t="str">
            <v xml:space="preserve"> Aligarh  </v>
          </cell>
        </row>
        <row r="10">
          <cell r="A10" t="str">
            <v xml:space="preserve"> Allahabad  </v>
          </cell>
        </row>
        <row r="11">
          <cell r="A11" t="str">
            <v xml:space="preserve"> Ambala  </v>
          </cell>
        </row>
        <row r="12">
          <cell r="A12" t="str">
            <v xml:space="preserve"> Ambikapur  </v>
          </cell>
        </row>
        <row r="13">
          <cell r="A13" t="str">
            <v xml:space="preserve"> Amritsar </v>
          </cell>
        </row>
        <row r="14">
          <cell r="A14" t="str">
            <v xml:space="preserve"> Anantapur </v>
          </cell>
        </row>
        <row r="15">
          <cell r="A15" t="str">
            <v xml:space="preserve"> Angul  </v>
          </cell>
        </row>
        <row r="16">
          <cell r="A16" t="str">
            <v xml:space="preserve"> Asansol  </v>
          </cell>
        </row>
        <row r="17">
          <cell r="A17" t="str">
            <v xml:space="preserve"> Aurangabad </v>
          </cell>
        </row>
        <row r="18">
          <cell r="A18" t="str">
            <v xml:space="preserve"> Avarage</v>
          </cell>
        </row>
        <row r="19">
          <cell r="A19" t="str">
            <v xml:space="preserve"> Azamgarh  </v>
          </cell>
        </row>
        <row r="20">
          <cell r="A20" t="str">
            <v xml:space="preserve"> Balasore  </v>
          </cell>
        </row>
        <row r="21">
          <cell r="A21" t="str">
            <v xml:space="preserve"> Bangalore </v>
          </cell>
        </row>
        <row r="22">
          <cell r="A22" t="str">
            <v xml:space="preserve"> Bareilly  </v>
          </cell>
        </row>
        <row r="23">
          <cell r="A23" t="str">
            <v xml:space="preserve"> Barmer  </v>
          </cell>
        </row>
        <row r="24">
          <cell r="A24" t="str">
            <v xml:space="preserve"> Belgaum </v>
          </cell>
        </row>
        <row r="25">
          <cell r="A25" t="str">
            <v xml:space="preserve"> Bellari </v>
          </cell>
        </row>
        <row r="26">
          <cell r="A26" t="str">
            <v xml:space="preserve"> Bharaich  </v>
          </cell>
        </row>
        <row r="27">
          <cell r="A27" t="str">
            <v xml:space="preserve"> Bhavnagar  </v>
          </cell>
        </row>
        <row r="28">
          <cell r="A28" t="str">
            <v xml:space="preserve"> Bhopal  </v>
          </cell>
        </row>
        <row r="29">
          <cell r="A29" t="str">
            <v xml:space="preserve"> Bhubaneshwar  </v>
          </cell>
        </row>
        <row r="30">
          <cell r="A30" t="str">
            <v xml:space="preserve"> Bidar </v>
          </cell>
        </row>
        <row r="31">
          <cell r="A31" t="str">
            <v xml:space="preserve"> Bijapur </v>
          </cell>
        </row>
        <row r="32">
          <cell r="A32" t="str">
            <v xml:space="preserve"> Bikaner  </v>
          </cell>
        </row>
        <row r="33">
          <cell r="A33" t="str">
            <v xml:space="preserve"> Burdwan  </v>
          </cell>
        </row>
        <row r="34">
          <cell r="A34" t="str">
            <v xml:space="preserve"> Calcutta  </v>
          </cell>
        </row>
        <row r="35">
          <cell r="A35" t="str">
            <v xml:space="preserve"> Car Nicobar I </v>
          </cell>
        </row>
        <row r="36">
          <cell r="A36" t="str">
            <v xml:space="preserve"> Chaibasa  </v>
          </cell>
        </row>
        <row r="37">
          <cell r="A37" t="str">
            <v xml:space="preserve"> Chandbali  </v>
          </cell>
        </row>
        <row r="38">
          <cell r="A38" t="str">
            <v xml:space="preserve"> Cheerapunji  </v>
          </cell>
        </row>
        <row r="39">
          <cell r="A39" t="str">
            <v xml:space="preserve"> Chikalthana </v>
          </cell>
        </row>
        <row r="40">
          <cell r="A40" t="str">
            <v xml:space="preserve"> Chindwara  </v>
          </cell>
        </row>
        <row r="41">
          <cell r="A41" t="str">
            <v xml:space="preserve"> Chloht  </v>
          </cell>
        </row>
        <row r="42">
          <cell r="A42" t="str">
            <v xml:space="preserve"> Cochin </v>
          </cell>
        </row>
        <row r="43">
          <cell r="A43" t="str">
            <v xml:space="preserve"> Coimbatore </v>
          </cell>
        </row>
        <row r="44">
          <cell r="A44" t="str">
            <v xml:space="preserve"> Cuddalore </v>
          </cell>
        </row>
        <row r="45">
          <cell r="A45" t="str">
            <v xml:space="preserve"> Daltonganj  </v>
          </cell>
        </row>
        <row r="46">
          <cell r="A46" t="str">
            <v xml:space="preserve"> Damamu  </v>
          </cell>
        </row>
        <row r="47">
          <cell r="A47" t="str">
            <v xml:space="preserve"> Darbhanga  </v>
          </cell>
        </row>
        <row r="48">
          <cell r="A48" t="str">
            <v xml:space="preserve"> Darjeeling  </v>
          </cell>
        </row>
        <row r="49">
          <cell r="A49" t="str">
            <v xml:space="preserve"> Deesa  </v>
          </cell>
        </row>
        <row r="50">
          <cell r="A50" t="str">
            <v xml:space="preserve"> Delhi  </v>
          </cell>
        </row>
        <row r="51">
          <cell r="A51" t="str">
            <v xml:space="preserve"> Dharamsala  </v>
          </cell>
        </row>
        <row r="52">
          <cell r="A52" t="str">
            <v xml:space="preserve"> Dhubri  </v>
          </cell>
        </row>
        <row r="53">
          <cell r="A53" t="str">
            <v xml:space="preserve"> Dibrugarh  </v>
          </cell>
        </row>
        <row r="54">
          <cell r="A54" t="str">
            <v xml:space="preserve"> Dohad  </v>
          </cell>
        </row>
        <row r="55">
          <cell r="A55" t="str">
            <v xml:space="preserve"> Dras  </v>
          </cell>
        </row>
        <row r="56">
          <cell r="A56" t="str">
            <v xml:space="preserve"> Dumka  </v>
          </cell>
        </row>
        <row r="57">
          <cell r="A57" t="str">
            <v xml:space="preserve"> Dwarka  </v>
          </cell>
        </row>
        <row r="58">
          <cell r="A58" t="str">
            <v xml:space="preserve"> Fetehpur  </v>
          </cell>
        </row>
        <row r="59">
          <cell r="A59" t="str">
            <v xml:space="preserve"> Gadag </v>
          </cell>
        </row>
        <row r="60">
          <cell r="A60" t="str">
            <v xml:space="preserve"> Gaya  </v>
          </cell>
        </row>
        <row r="61">
          <cell r="A61" t="str">
            <v xml:space="preserve"> Gonda </v>
          </cell>
        </row>
        <row r="62">
          <cell r="A62" t="str">
            <v xml:space="preserve"> Gonda  </v>
          </cell>
        </row>
        <row r="63">
          <cell r="A63" t="str">
            <v xml:space="preserve"> Gopalpur  </v>
          </cell>
        </row>
        <row r="64">
          <cell r="A64" t="str">
            <v xml:space="preserve"> Gorakhpur  </v>
          </cell>
        </row>
        <row r="65">
          <cell r="A65" t="str">
            <v xml:space="preserve"> Gulbarga </v>
          </cell>
        </row>
        <row r="66">
          <cell r="A66" t="str">
            <v xml:space="preserve"> Gulmarg  </v>
          </cell>
        </row>
        <row r="67">
          <cell r="A67" t="str">
            <v xml:space="preserve"> Guna  </v>
          </cell>
        </row>
        <row r="68">
          <cell r="A68" t="str">
            <v xml:space="preserve"> Gwalior  </v>
          </cell>
        </row>
        <row r="69">
          <cell r="A69" t="str">
            <v xml:space="preserve"> Hanamkonda </v>
          </cell>
        </row>
        <row r="70">
          <cell r="A70" t="str">
            <v xml:space="preserve"> Hassan </v>
          </cell>
        </row>
        <row r="71">
          <cell r="A71" t="str">
            <v xml:space="preserve"> Hazaribagh  </v>
          </cell>
        </row>
        <row r="72">
          <cell r="A72" t="str">
            <v xml:space="preserve"> Hissar  </v>
          </cell>
        </row>
        <row r="73">
          <cell r="A73" t="str">
            <v xml:space="preserve"> Honawar </v>
          </cell>
        </row>
        <row r="74">
          <cell r="A74" t="str">
            <v xml:space="preserve"> Hoshangabad  </v>
          </cell>
        </row>
        <row r="75">
          <cell r="A75" t="str">
            <v xml:space="preserve"> Hozhmoode </v>
          </cell>
        </row>
        <row r="76">
          <cell r="A76" t="str">
            <v xml:space="preserve"> Hyderabad </v>
          </cell>
        </row>
        <row r="77">
          <cell r="A77" t="str">
            <v xml:space="preserve"> Imphal  </v>
          </cell>
        </row>
        <row r="78">
          <cell r="A78" t="str">
            <v xml:space="preserve"> Indore  </v>
          </cell>
        </row>
        <row r="79">
          <cell r="A79" t="str">
            <v xml:space="preserve"> Jabalpur  </v>
          </cell>
        </row>
        <row r="80">
          <cell r="A80" t="str">
            <v xml:space="preserve"> Jagdalpur  </v>
          </cell>
        </row>
        <row r="81">
          <cell r="A81" t="str">
            <v xml:space="preserve"> Jaipur  </v>
          </cell>
        </row>
        <row r="82">
          <cell r="A82" t="str">
            <v xml:space="preserve"> Jalpaiguri </v>
          </cell>
        </row>
        <row r="83">
          <cell r="A83" t="str">
            <v xml:space="preserve"> Jammu  </v>
          </cell>
        </row>
        <row r="84">
          <cell r="A84" t="str">
            <v xml:space="preserve"> Jamnagar  </v>
          </cell>
        </row>
        <row r="85">
          <cell r="A85" t="str">
            <v xml:space="preserve"> Jamshedpur  </v>
          </cell>
        </row>
        <row r="86">
          <cell r="A86" t="str">
            <v xml:space="preserve"> Jhalawar </v>
          </cell>
        </row>
        <row r="87">
          <cell r="A87" t="str">
            <v xml:space="preserve"> Jhansi  </v>
          </cell>
        </row>
        <row r="88">
          <cell r="A88" t="str">
            <v xml:space="preserve"> Jharsuguda  </v>
          </cell>
        </row>
        <row r="89">
          <cell r="A89" t="str">
            <v xml:space="preserve"> Jodhpur  </v>
          </cell>
        </row>
        <row r="90">
          <cell r="A90" t="str">
            <v xml:space="preserve"> Kalingapatnam </v>
          </cell>
        </row>
        <row r="91">
          <cell r="A91" t="str">
            <v xml:space="preserve"> Kanker  </v>
          </cell>
        </row>
        <row r="92">
          <cell r="A92" t="str">
            <v xml:space="preserve"> Kankroli  </v>
          </cell>
        </row>
        <row r="93">
          <cell r="A93" t="str">
            <v xml:space="preserve"> Kanpur  </v>
          </cell>
        </row>
        <row r="94">
          <cell r="A94" t="str">
            <v xml:space="preserve"> Kanyakumari </v>
          </cell>
        </row>
        <row r="95">
          <cell r="A95" t="str">
            <v xml:space="preserve"> Kargil  </v>
          </cell>
        </row>
        <row r="96">
          <cell r="A96" t="str">
            <v xml:space="preserve"> Karwar </v>
          </cell>
        </row>
        <row r="97">
          <cell r="A97" t="str">
            <v xml:space="preserve"> Kathmandu  </v>
          </cell>
        </row>
        <row r="98">
          <cell r="A98" t="str">
            <v xml:space="preserve"> Khammam </v>
          </cell>
        </row>
        <row r="99">
          <cell r="A99" t="str">
            <v xml:space="preserve"> Kharagpur  </v>
          </cell>
        </row>
        <row r="100">
          <cell r="A100" t="str">
            <v xml:space="preserve"> Khraoti </v>
          </cell>
        </row>
        <row r="101">
          <cell r="A101" t="str">
            <v xml:space="preserve"> Kodaikanal </v>
          </cell>
        </row>
        <row r="102">
          <cell r="A102" t="str">
            <v xml:space="preserve"> Kohnia  </v>
          </cell>
        </row>
        <row r="103">
          <cell r="A103" t="str">
            <v xml:space="preserve"> Kota  </v>
          </cell>
        </row>
        <row r="104">
          <cell r="A104" t="str">
            <v xml:space="preserve"> Kurnool </v>
          </cell>
        </row>
        <row r="105">
          <cell r="A105" t="str">
            <v xml:space="preserve"> Leh  </v>
          </cell>
        </row>
        <row r="106">
          <cell r="A106" t="str">
            <v xml:space="preserve"> Lucknow  </v>
          </cell>
        </row>
        <row r="107">
          <cell r="A107" t="str">
            <v xml:space="preserve"> Ludhiana  </v>
          </cell>
        </row>
        <row r="108">
          <cell r="A108" t="str">
            <v xml:space="preserve"> Machhilipatnam </v>
          </cell>
        </row>
        <row r="109">
          <cell r="A109" t="str">
            <v xml:space="preserve"> Madras </v>
          </cell>
        </row>
        <row r="110">
          <cell r="A110" t="str">
            <v xml:space="preserve"> Madurai </v>
          </cell>
        </row>
        <row r="111">
          <cell r="A111" t="str">
            <v xml:space="preserve"> Mahabaleshwar </v>
          </cell>
        </row>
        <row r="112">
          <cell r="A112" t="str">
            <v xml:space="preserve"> Mahoi  </v>
          </cell>
        </row>
        <row r="113">
          <cell r="A113" t="str">
            <v xml:space="preserve"> Mainpuri  </v>
          </cell>
        </row>
        <row r="114">
          <cell r="A114" t="str">
            <v xml:space="preserve"> Malda  </v>
          </cell>
        </row>
        <row r="115">
          <cell r="A115" t="str">
            <v xml:space="preserve"> Malegaon  </v>
          </cell>
        </row>
        <row r="116">
          <cell r="A116" t="str">
            <v xml:space="preserve"> Mangalore </v>
          </cell>
        </row>
        <row r="117">
          <cell r="A117" t="str">
            <v xml:space="preserve"> Meerut </v>
          </cell>
        </row>
        <row r="118">
          <cell r="A118" t="str">
            <v xml:space="preserve"> Minicoy </v>
          </cell>
        </row>
        <row r="119">
          <cell r="A119" t="str">
            <v xml:space="preserve"> Miraj </v>
          </cell>
        </row>
        <row r="120">
          <cell r="A120" t="str">
            <v xml:space="preserve"> Moradabad  </v>
          </cell>
        </row>
        <row r="121">
          <cell r="A121" t="str">
            <v xml:space="preserve"> Mount Abu  </v>
          </cell>
        </row>
        <row r="122">
          <cell r="A122" t="str">
            <v xml:space="preserve"> Mukteshwar  </v>
          </cell>
        </row>
        <row r="123">
          <cell r="A123" t="str">
            <v xml:space="preserve"> Mumbai</v>
          </cell>
        </row>
        <row r="124">
          <cell r="A124" t="str">
            <v xml:space="preserve"> Mussoorie </v>
          </cell>
        </row>
        <row r="125">
          <cell r="A125" t="str">
            <v xml:space="preserve"> Muthihari  </v>
          </cell>
        </row>
        <row r="126">
          <cell r="A126" t="str">
            <v xml:space="preserve"> Mysore </v>
          </cell>
        </row>
        <row r="127">
          <cell r="A127" t="str">
            <v xml:space="preserve"> Nagapattinam </v>
          </cell>
        </row>
        <row r="128">
          <cell r="A128" t="str">
            <v xml:space="preserve"> Nagpur </v>
          </cell>
        </row>
        <row r="129">
          <cell r="A129" t="str">
            <v xml:space="preserve"> Nasik  </v>
          </cell>
        </row>
        <row r="130">
          <cell r="A130" t="str">
            <v xml:space="preserve"> Neemuch  </v>
          </cell>
        </row>
        <row r="131">
          <cell r="A131" t="str">
            <v xml:space="preserve"> Nelore </v>
          </cell>
        </row>
        <row r="132">
          <cell r="A132" t="str">
            <v xml:space="preserve"> Nizamabad </v>
          </cell>
        </row>
        <row r="133">
          <cell r="A133" t="str">
            <v xml:space="preserve"> Nowgong  </v>
          </cell>
        </row>
        <row r="134">
          <cell r="A134" t="str">
            <v xml:space="preserve"> Ongole </v>
          </cell>
        </row>
        <row r="135">
          <cell r="A135" t="str">
            <v xml:space="preserve"> Ootacamund </v>
          </cell>
        </row>
        <row r="136">
          <cell r="A136" t="str">
            <v xml:space="preserve"> Pachmarhi  </v>
          </cell>
        </row>
        <row r="137">
          <cell r="A137" t="str">
            <v xml:space="preserve"> Palghat </v>
          </cell>
        </row>
        <row r="138">
          <cell r="A138" t="str">
            <v xml:space="preserve"> Pamban </v>
          </cell>
        </row>
        <row r="139">
          <cell r="A139" t="str">
            <v xml:space="preserve"> Parbhani </v>
          </cell>
        </row>
        <row r="140">
          <cell r="A140" t="str">
            <v xml:space="preserve"> Pathankot   </v>
          </cell>
        </row>
        <row r="141">
          <cell r="A141" t="str">
            <v xml:space="preserve"> Patiala  </v>
          </cell>
        </row>
        <row r="142">
          <cell r="A142" t="str">
            <v xml:space="preserve"> Patna  </v>
          </cell>
        </row>
        <row r="143">
          <cell r="A143" t="str">
            <v xml:space="preserve"> Penda Dam  </v>
          </cell>
        </row>
        <row r="144">
          <cell r="A144" t="str">
            <v xml:space="preserve"> Phalodi  </v>
          </cell>
        </row>
        <row r="145">
          <cell r="A145" t="str">
            <v xml:space="preserve"> Porbandar  </v>
          </cell>
        </row>
        <row r="146">
          <cell r="A146" t="str">
            <v xml:space="preserve"> Port Blair </v>
          </cell>
        </row>
        <row r="147">
          <cell r="A147" t="str">
            <v xml:space="preserve"> Pune </v>
          </cell>
        </row>
        <row r="148">
          <cell r="A148" t="str">
            <v xml:space="preserve"> Puri  </v>
          </cell>
        </row>
        <row r="149">
          <cell r="A149" t="str">
            <v xml:space="preserve"> Purnea  </v>
          </cell>
        </row>
        <row r="150">
          <cell r="A150" t="str">
            <v xml:space="preserve"> Raichur </v>
          </cell>
        </row>
        <row r="151">
          <cell r="A151" t="str">
            <v xml:space="preserve"> Rajgangpur  </v>
          </cell>
        </row>
        <row r="152">
          <cell r="A152" t="str">
            <v xml:space="preserve"> Rajkot  </v>
          </cell>
        </row>
        <row r="153">
          <cell r="A153" t="str">
            <v xml:space="preserve"> Rajpur  </v>
          </cell>
        </row>
        <row r="154">
          <cell r="A154" t="str">
            <v xml:space="preserve"> Ranchi  </v>
          </cell>
        </row>
        <row r="155">
          <cell r="A155" t="str">
            <v xml:space="preserve"> Ratnagiri </v>
          </cell>
        </row>
        <row r="156">
          <cell r="A156" t="str">
            <v xml:space="preserve"> Rentichintala </v>
          </cell>
        </row>
        <row r="157">
          <cell r="A157" t="str">
            <v xml:space="preserve"> Roorkee  </v>
          </cell>
        </row>
        <row r="158">
          <cell r="A158" t="str">
            <v xml:space="preserve"> Sabour </v>
          </cell>
        </row>
        <row r="159">
          <cell r="A159" t="str">
            <v xml:space="preserve"> Sagar  </v>
          </cell>
        </row>
        <row r="160">
          <cell r="A160" t="str">
            <v xml:space="preserve"> Sagar Island  </v>
          </cell>
        </row>
        <row r="161">
          <cell r="A161" t="str">
            <v xml:space="preserve"> Salem </v>
          </cell>
        </row>
        <row r="162">
          <cell r="A162" t="str">
            <v xml:space="preserve"> Sambalpur  </v>
          </cell>
        </row>
        <row r="163">
          <cell r="A163" t="str">
            <v xml:space="preserve"> Satna  </v>
          </cell>
        </row>
        <row r="164">
          <cell r="A164" t="str">
            <v xml:space="preserve"> Seoni  </v>
          </cell>
        </row>
        <row r="165">
          <cell r="A165" t="str">
            <v xml:space="preserve"> Shillong  </v>
          </cell>
        </row>
        <row r="166">
          <cell r="A166" t="str">
            <v xml:space="preserve"> Shimla  </v>
          </cell>
        </row>
        <row r="167">
          <cell r="A167" t="str">
            <v xml:space="preserve"> Sholapur </v>
          </cell>
        </row>
        <row r="168">
          <cell r="A168" t="str">
            <v xml:space="preserve"> Sibsagar  </v>
          </cell>
        </row>
        <row r="169">
          <cell r="A169" t="str">
            <v xml:space="preserve"> Sikar  </v>
          </cell>
        </row>
        <row r="170">
          <cell r="A170" t="str">
            <v xml:space="preserve"> Silchar  </v>
          </cell>
        </row>
        <row r="171">
          <cell r="A171" t="str">
            <v xml:space="preserve"> Skarou  </v>
          </cell>
        </row>
        <row r="172">
          <cell r="A172" t="str">
            <v xml:space="preserve"> Srinagar  </v>
          </cell>
        </row>
        <row r="173">
          <cell r="A173" t="str">
            <v xml:space="preserve"> Surat  </v>
          </cell>
        </row>
        <row r="174">
          <cell r="A174" t="str">
            <v xml:space="preserve"> Tezpur  </v>
          </cell>
        </row>
        <row r="175">
          <cell r="A175" t="str">
            <v xml:space="preserve"> Tiruchirapalli </v>
          </cell>
        </row>
        <row r="176">
          <cell r="A176" t="str">
            <v xml:space="preserve"> Titlagarh  </v>
          </cell>
        </row>
        <row r="177">
          <cell r="A177" t="str">
            <v xml:space="preserve"> Trivandrum </v>
          </cell>
        </row>
        <row r="178">
          <cell r="A178" t="str">
            <v xml:space="preserve"> Tuticorin </v>
          </cell>
        </row>
        <row r="179">
          <cell r="A179" t="str">
            <v xml:space="preserve"> Udaipur  </v>
          </cell>
        </row>
        <row r="180">
          <cell r="A180" t="str">
            <v xml:space="preserve"> Umaria  </v>
          </cell>
        </row>
        <row r="181">
          <cell r="A181" t="str">
            <v xml:space="preserve"> Vadodara  </v>
          </cell>
        </row>
        <row r="182">
          <cell r="A182" t="str">
            <v xml:space="preserve"> Varanasi  </v>
          </cell>
        </row>
        <row r="183">
          <cell r="A183" t="str">
            <v xml:space="preserve"> Velore </v>
          </cell>
        </row>
        <row r="184">
          <cell r="A184" t="str">
            <v xml:space="preserve"> Vengurla </v>
          </cell>
        </row>
        <row r="185">
          <cell r="A185" t="str">
            <v xml:space="preserve"> Verawal  </v>
          </cell>
        </row>
        <row r="186">
          <cell r="A186" t="str">
            <v xml:space="preserve"> Vishakapatnam </v>
          </cell>
        </row>
      </sheetData>
      <sheetData sheetId="2">
        <row r="2">
          <cell r="A2" t="str">
            <v>Houses &amp; other building of comparable size</v>
          </cell>
        </row>
        <row r="3">
          <cell r="A3" t="str">
            <v>Houses &amp; other building of comparable size with outside aerial</v>
          </cell>
        </row>
        <row r="4">
          <cell r="A4" t="str">
            <v>Factories, workshops &amp; laboratories</v>
          </cell>
        </row>
        <row r="5">
          <cell r="A5" t="str">
            <v>Office blocks, hotels,blocks of flat &amp; other residential building other than those included below</v>
          </cell>
        </row>
        <row r="6">
          <cell r="A6" t="str">
            <v>Places of assembly like churches, halls, theatres, museums, exhibitions, departmental store, post offices, stations, air-ports &amp; stadium structures</v>
          </cell>
        </row>
        <row r="7">
          <cell r="A7" t="str">
            <v>Schools, hospitals, children's &amp; other homes</v>
          </cell>
        </row>
        <row r="9">
          <cell r="A9" t="str">
            <v>Steel framed encased with any roof other than metal</v>
          </cell>
        </row>
        <row r="10">
          <cell r="A10" t="str">
            <v>Reinforced concrete with any roof other than metal</v>
          </cell>
        </row>
        <row r="11">
          <cell r="A11" t="str">
            <v>Steel framed encased or reinforced concrete with metal roof</v>
          </cell>
        </row>
        <row r="12">
          <cell r="A12" t="str">
            <v>Brick, plain concrete or masonry with any roof other than metal or thatch</v>
          </cell>
        </row>
        <row r="13">
          <cell r="A13" t="str">
            <v>Timber framed or clad with any roof other than metal or thatch</v>
          </cell>
        </row>
        <row r="14">
          <cell r="A14" t="str">
            <v>Brick, plain concrete, masonry, timber framed but with metal roofing</v>
          </cell>
        </row>
        <row r="15">
          <cell r="A15" t="str">
            <v>Any building with a thatched roof</v>
          </cell>
        </row>
        <row r="17">
          <cell r="A17" t="str">
            <v>Ordinary domestic or office building, factories &amp; workshops not containing valuable or specially valuable contents vulnerable to fire</v>
          </cell>
        </row>
        <row r="18">
          <cell r="A18" t="str">
            <v>Industrial &amp; agricultural buildings with specially valuable contents vulnerable to fire</v>
          </cell>
        </row>
        <row r="19">
          <cell r="A19" t="str">
            <v>Power stations, gas works, telephone exchanges, radio stations</v>
          </cell>
        </row>
        <row r="20">
          <cell r="A20" t="str">
            <v>Industrial key plants, ancient monuments &amp; historic buildings,museums, art galleries or other buildings with specially valuable contents</v>
          </cell>
        </row>
        <row r="21">
          <cell r="A21" t="str">
            <v>Schools, hospitals, children's &amp; other homes, places of assembly</v>
          </cell>
        </row>
        <row r="23">
          <cell r="A23" t="str">
            <v>Structure located in a large area of structures or trees of the same or greater height like a large town, forest</v>
          </cell>
        </row>
        <row r="24">
          <cell r="A24" t="str">
            <v>Structure located in an area with few other structures or trees of similar height</v>
          </cell>
        </row>
        <row r="25">
          <cell r="A25" t="str">
            <v>Structure completely isolated or exceeding at least twice the height of surrounding structures or trees</v>
          </cell>
        </row>
        <row r="27">
          <cell r="A27" t="str">
            <v>Flat country at any level</v>
          </cell>
        </row>
        <row r="28">
          <cell r="A28" t="str">
            <v>Hill country</v>
          </cell>
        </row>
        <row r="29">
          <cell r="A29" t="str">
            <v>Mountain country between 300M and 900M</v>
          </cell>
        </row>
        <row r="30">
          <cell r="A30" t="str">
            <v>Mountain country above 900M</v>
          </cell>
        </row>
      </sheetData>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ewerCAD MH Data"/>
      <sheetName val="SewerCAD Pipe Data"/>
      <sheetName val="SewerCAD Min Flows at 2010"/>
      <sheetName val="Design 2040 Design Flows-(1)"/>
      <sheetName val="Velocity Chk for 2010 Flows-(2)"/>
      <sheetName val="&quot;Z&quot; Value Calcs-(3)"/>
      <sheetName val="Structure-(4)"/>
      <sheetName val="Civil Works-(5)"/>
      <sheetName val="Material and Appurtenances-(8)"/>
      <sheetName val="Beding Calculations-(7)"/>
      <sheetName val="Cost Estimate-Old"/>
      <sheetName val="Item Rates-Bwssb-0304"/>
      <sheetName val="Data-Works (Final) (2)"/>
      <sheetName val="Abstract of Sewers-(6)"/>
      <sheetName val="Mh Cost"/>
      <sheetName val="RCC pipe cost"/>
      <sheetName val="MH_Excavation"/>
      <sheetName val="Bedding"/>
      <sheetName val="DVALUE"/>
      <sheetName val="THK"/>
      <sheetName val="Cd"/>
      <sheetName val="Cs"/>
      <sheetName val="CPIPE2"/>
      <sheetName val="Load-fact"/>
      <sheetName val="Bed Class"/>
    </sheetNames>
    <sheetDataSet>
      <sheetData sheetId="0"/>
      <sheetData sheetId="1"/>
      <sheetData sheetId="2" refreshError="1"/>
      <sheetData sheetId="3"/>
      <sheetData sheetId="4" refreshError="1"/>
      <sheetData sheetId="5" refreshError="1"/>
      <sheetData sheetId="6" refreshError="1"/>
      <sheetData sheetId="7"/>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3">
          <cell r="F53">
            <v>25</v>
          </cell>
        </row>
        <row r="54">
          <cell r="F54">
            <v>25</v>
          </cell>
        </row>
        <row r="55">
          <cell r="F55">
            <v>30</v>
          </cell>
        </row>
        <row r="60">
          <cell r="F60">
            <v>10</v>
          </cell>
        </row>
        <row r="64">
          <cell r="F64">
            <v>1.5</v>
          </cell>
        </row>
        <row r="65">
          <cell r="F65">
            <v>2</v>
          </cell>
        </row>
        <row r="66">
          <cell r="F66">
            <v>8</v>
          </cell>
        </row>
        <row r="69">
          <cell r="F69">
            <v>130</v>
          </cell>
        </row>
        <row r="70">
          <cell r="F70">
            <v>130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cell r="C11">
            <v>46</v>
          </cell>
        </row>
        <row r="12">
          <cell r="A12" t="str">
            <v>H1-01-S015</v>
          </cell>
          <cell r="C12">
            <v>44</v>
          </cell>
        </row>
        <row r="13">
          <cell r="A13" t="str">
            <v>H1-01-S014</v>
          </cell>
          <cell r="C13">
            <v>13</v>
          </cell>
        </row>
        <row r="14">
          <cell r="A14" t="str">
            <v>H1-01-S013</v>
          </cell>
          <cell r="C14">
            <v>21</v>
          </cell>
        </row>
        <row r="15">
          <cell r="A15" t="str">
            <v>H1-01-S012</v>
          </cell>
          <cell r="C15">
            <v>15</v>
          </cell>
        </row>
        <row r="16">
          <cell r="A16" t="str">
            <v>H1-01-S011</v>
          </cell>
          <cell r="C16">
            <v>24</v>
          </cell>
        </row>
        <row r="17">
          <cell r="A17" t="str">
            <v>H1-01-S010</v>
          </cell>
          <cell r="C17">
            <v>25</v>
          </cell>
        </row>
        <row r="18">
          <cell r="A18" t="str">
            <v>H1-01-S009</v>
          </cell>
          <cell r="C18">
            <v>74</v>
          </cell>
        </row>
        <row r="19">
          <cell r="A19" t="str">
            <v>H1-01-S008</v>
          </cell>
          <cell r="C19">
            <v>42</v>
          </cell>
        </row>
        <row r="20">
          <cell r="A20" t="str">
            <v>H1-01-S007</v>
          </cell>
          <cell r="C20">
            <v>34</v>
          </cell>
        </row>
        <row r="21">
          <cell r="A21" t="str">
            <v>H1-01-S006</v>
          </cell>
          <cell r="C21">
            <v>34</v>
          </cell>
        </row>
        <row r="22">
          <cell r="A22" t="str">
            <v>H1-01-S005</v>
          </cell>
          <cell r="C22">
            <v>63</v>
          </cell>
        </row>
        <row r="23">
          <cell r="A23" t="str">
            <v>H1-01-S004</v>
          </cell>
          <cell r="C23">
            <v>47</v>
          </cell>
        </row>
        <row r="24">
          <cell r="A24" t="str">
            <v>H1-01-S003</v>
          </cell>
          <cell r="C24">
            <v>33</v>
          </cell>
        </row>
        <row r="25">
          <cell r="A25" t="str">
            <v>H1-01-S002</v>
          </cell>
          <cell r="C25">
            <v>72</v>
          </cell>
        </row>
        <row r="26">
          <cell r="A26" t="str">
            <v>H1-01-S001</v>
          </cell>
          <cell r="C26">
            <v>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cell r="B4" t="str">
            <v>(d/D)</v>
          </cell>
          <cell r="C4" t="str">
            <v>(v/V)</v>
          </cell>
        </row>
        <row r="5">
          <cell r="A5">
            <v>1E-4</v>
          </cell>
          <cell r="B5">
            <v>0.01</v>
          </cell>
          <cell r="C5">
            <v>8.48E-2</v>
          </cell>
        </row>
        <row r="6">
          <cell r="A6">
            <v>5.9999999999999995E-4</v>
          </cell>
          <cell r="B6">
            <v>0.02</v>
          </cell>
          <cell r="C6">
            <v>0.12920000000000001</v>
          </cell>
        </row>
        <row r="7">
          <cell r="A7">
            <v>1.4E-3</v>
          </cell>
          <cell r="B7">
            <v>0.03</v>
          </cell>
          <cell r="C7">
            <v>0.1641</v>
          </cell>
        </row>
        <row r="8">
          <cell r="A8">
            <v>2.5999999999999999E-3</v>
          </cell>
          <cell r="B8">
            <v>0.04</v>
          </cell>
          <cell r="C8">
            <v>0.19389999999999999</v>
          </cell>
        </row>
        <row r="9">
          <cell r="A9">
            <v>4.1000000000000003E-3</v>
          </cell>
          <cell r="B9">
            <v>0.05</v>
          </cell>
          <cell r="C9">
            <v>0.2205</v>
          </cell>
        </row>
        <row r="10">
          <cell r="A10">
            <v>6.0000000000000001E-3</v>
          </cell>
          <cell r="B10">
            <v>0.06</v>
          </cell>
          <cell r="C10">
            <v>0.24490000000000001</v>
          </cell>
        </row>
        <row r="11">
          <cell r="A11">
            <v>8.2000000000000007E-3</v>
          </cell>
          <cell r="B11">
            <v>7.0000000000000007E-2</v>
          </cell>
          <cell r="C11">
            <v>0.26769999999999999</v>
          </cell>
        </row>
        <row r="12">
          <cell r="A12">
            <v>1.0800000000000001E-2</v>
          </cell>
          <cell r="B12">
            <v>0.08</v>
          </cell>
          <cell r="C12">
            <v>0.28920000000000001</v>
          </cell>
        </row>
        <row r="13">
          <cell r="A13">
            <v>1.38E-2</v>
          </cell>
          <cell r="B13">
            <v>0.09</v>
          </cell>
          <cell r="C13">
            <v>0.3095</v>
          </cell>
        </row>
        <row r="14">
          <cell r="A14">
            <v>1.7100000000000001E-2</v>
          </cell>
          <cell r="B14">
            <v>0.1</v>
          </cell>
          <cell r="C14">
            <v>0.32900000000000001</v>
          </cell>
        </row>
        <row r="15">
          <cell r="A15">
            <v>2.0799999999999999E-2</v>
          </cell>
          <cell r="B15">
            <v>0.11</v>
          </cell>
          <cell r="C15">
            <v>0.34749999999999998</v>
          </cell>
        </row>
        <row r="16">
          <cell r="A16">
            <v>2.4799999999999999E-2</v>
          </cell>
          <cell r="B16">
            <v>0.12</v>
          </cell>
          <cell r="C16">
            <v>0.36530000000000001</v>
          </cell>
        </row>
        <row r="17">
          <cell r="A17">
            <v>2.92E-2</v>
          </cell>
          <cell r="B17">
            <v>0.13</v>
          </cell>
          <cell r="C17">
            <v>0.38240000000000002</v>
          </cell>
        </row>
        <row r="18">
          <cell r="A18">
            <v>3.39E-2</v>
          </cell>
          <cell r="B18">
            <v>0.14000000000000001</v>
          </cell>
          <cell r="C18">
            <v>0.39879999999999999</v>
          </cell>
        </row>
        <row r="19">
          <cell r="A19">
            <v>3.9E-2</v>
          </cell>
          <cell r="B19">
            <v>0.15</v>
          </cell>
          <cell r="C19">
            <v>0.41460000000000002</v>
          </cell>
        </row>
        <row r="20">
          <cell r="A20">
            <v>4.4400000000000002E-2</v>
          </cell>
          <cell r="B20">
            <v>0.16</v>
          </cell>
          <cell r="C20">
            <v>0.42980000000000002</v>
          </cell>
        </row>
        <row r="21">
          <cell r="A21">
            <v>5.0099999999999999E-2</v>
          </cell>
          <cell r="B21">
            <v>0.17</v>
          </cell>
          <cell r="C21">
            <v>0.44450000000000001</v>
          </cell>
        </row>
        <row r="22">
          <cell r="A22">
            <v>5.6099999999999997E-2</v>
          </cell>
          <cell r="B22">
            <v>0.18</v>
          </cell>
          <cell r="C22">
            <v>0.4587</v>
          </cell>
        </row>
        <row r="23">
          <cell r="A23">
            <v>6.25E-2</v>
          </cell>
          <cell r="B23">
            <v>0.19</v>
          </cell>
          <cell r="C23">
            <v>0.47249999999999998</v>
          </cell>
        </row>
        <row r="24">
          <cell r="A24">
            <v>6.9199999999999998E-2</v>
          </cell>
          <cell r="B24">
            <v>0.2</v>
          </cell>
          <cell r="C24">
            <v>0.48580000000000001</v>
          </cell>
        </row>
        <row r="25">
          <cell r="A25">
            <v>7.6200000000000004E-2</v>
          </cell>
          <cell r="B25">
            <v>0.21</v>
          </cell>
          <cell r="C25">
            <v>0.49590000000000001</v>
          </cell>
        </row>
        <row r="26">
          <cell r="A26">
            <v>8.3400000000000002E-2</v>
          </cell>
          <cell r="B26">
            <v>0.22</v>
          </cell>
          <cell r="C26">
            <v>0.51149999999999995</v>
          </cell>
        </row>
        <row r="27">
          <cell r="A27">
            <v>9.0999999999999998E-2</v>
          </cell>
          <cell r="B27">
            <v>0.23</v>
          </cell>
          <cell r="C27">
            <v>0.52390000000000003</v>
          </cell>
        </row>
        <row r="28">
          <cell r="A28">
            <v>9.8900000000000002E-2</v>
          </cell>
          <cell r="B28">
            <v>0.24</v>
          </cell>
          <cell r="C28">
            <v>0.53610000000000002</v>
          </cell>
        </row>
        <row r="29">
          <cell r="A29">
            <v>0.1072</v>
          </cell>
          <cell r="B29">
            <v>0.25</v>
          </cell>
          <cell r="C29">
            <v>0.54810000000000003</v>
          </cell>
        </row>
        <row r="30">
          <cell r="A30">
            <v>0.1157</v>
          </cell>
          <cell r="B30">
            <v>0.26</v>
          </cell>
          <cell r="C30">
            <v>0.55979999999999996</v>
          </cell>
        </row>
        <row r="31">
          <cell r="A31">
            <v>0.1245</v>
          </cell>
          <cell r="B31">
            <v>0.27</v>
          </cell>
          <cell r="C31">
            <v>0.57140000000000002</v>
          </cell>
        </row>
        <row r="32">
          <cell r="A32">
            <v>0.1336</v>
          </cell>
          <cell r="B32">
            <v>0.28000000000000003</v>
          </cell>
          <cell r="C32">
            <v>0.58289999999999997</v>
          </cell>
        </row>
        <row r="33">
          <cell r="A33">
            <v>0.14299999999999999</v>
          </cell>
          <cell r="B33">
            <v>0.28999999999999998</v>
          </cell>
          <cell r="C33">
            <v>0.59419999999999995</v>
          </cell>
        </row>
        <row r="34">
          <cell r="A34">
            <v>0.15379999999999999</v>
          </cell>
          <cell r="B34">
            <v>0.3</v>
          </cell>
          <cell r="C34">
            <v>0.60540000000000005</v>
          </cell>
        </row>
        <row r="35">
          <cell r="A35">
            <v>0.1628</v>
          </cell>
          <cell r="B35">
            <v>0.31</v>
          </cell>
          <cell r="C35">
            <v>0.61650000000000005</v>
          </cell>
        </row>
        <row r="36">
          <cell r="A36">
            <v>0.1731</v>
          </cell>
          <cell r="B36">
            <v>0.32</v>
          </cell>
          <cell r="C36">
            <v>0.62749999999999995</v>
          </cell>
        </row>
        <row r="37">
          <cell r="A37">
            <v>0.1837</v>
          </cell>
          <cell r="B37">
            <v>0.33</v>
          </cell>
          <cell r="C37">
            <v>0.63839999999999997</v>
          </cell>
        </row>
        <row r="38">
          <cell r="A38">
            <v>0.19470000000000001</v>
          </cell>
          <cell r="B38">
            <v>0.34</v>
          </cell>
          <cell r="C38">
            <v>0.64929999999999999</v>
          </cell>
        </row>
        <row r="39">
          <cell r="A39">
            <v>0.2059</v>
          </cell>
          <cell r="B39">
            <v>0.35</v>
          </cell>
          <cell r="C39">
            <v>0.66010000000000002</v>
          </cell>
        </row>
        <row r="40">
          <cell r="A40">
            <v>0.21740000000000001</v>
          </cell>
          <cell r="B40">
            <v>0.36</v>
          </cell>
          <cell r="C40">
            <v>0.67069999999999996</v>
          </cell>
        </row>
        <row r="41">
          <cell r="A41">
            <v>0.22919999999999999</v>
          </cell>
          <cell r="B41">
            <v>0.37</v>
          </cell>
          <cell r="C41">
            <v>0.68130000000000002</v>
          </cell>
        </row>
        <row r="42">
          <cell r="A42">
            <v>0.2412</v>
          </cell>
          <cell r="B42">
            <v>0.38</v>
          </cell>
          <cell r="C42">
            <v>0.69189999999999996</v>
          </cell>
        </row>
        <row r="43">
          <cell r="A43">
            <v>0.25359999999999999</v>
          </cell>
          <cell r="B43">
            <v>0.39</v>
          </cell>
          <cell r="C43">
            <v>0.70230000000000004</v>
          </cell>
        </row>
        <row r="44">
          <cell r="A44">
            <v>0.26619999999999999</v>
          </cell>
          <cell r="B44">
            <v>0.4</v>
          </cell>
          <cell r="C44">
            <v>0.71260000000000001</v>
          </cell>
        </row>
        <row r="45">
          <cell r="A45">
            <v>0.27910000000000001</v>
          </cell>
          <cell r="B45">
            <v>0.41</v>
          </cell>
          <cell r="C45">
            <v>0.72289999999999999</v>
          </cell>
        </row>
        <row r="46">
          <cell r="A46">
            <v>0.29220000000000002</v>
          </cell>
          <cell r="B46">
            <v>0.42</v>
          </cell>
          <cell r="C46">
            <v>0.73299999999999998</v>
          </cell>
        </row>
        <row r="47">
          <cell r="A47">
            <v>0.30549999999999999</v>
          </cell>
          <cell r="B47">
            <v>0.43</v>
          </cell>
          <cell r="C47">
            <v>0.74299999999999999</v>
          </cell>
        </row>
        <row r="48">
          <cell r="A48">
            <v>0.31909999999999999</v>
          </cell>
          <cell r="B48">
            <v>0.44</v>
          </cell>
          <cell r="C48">
            <v>0.753</v>
          </cell>
        </row>
        <row r="49">
          <cell r="A49">
            <v>0.33289999999999997</v>
          </cell>
          <cell r="B49">
            <v>0.45</v>
          </cell>
          <cell r="C49">
            <v>0.76280000000000003</v>
          </cell>
        </row>
        <row r="50">
          <cell r="A50">
            <v>0.34689999999999999</v>
          </cell>
          <cell r="B50">
            <v>0.46</v>
          </cell>
          <cell r="C50">
            <v>0.77239999999999998</v>
          </cell>
        </row>
        <row r="51">
          <cell r="A51">
            <v>0.36109999999999998</v>
          </cell>
          <cell r="B51">
            <v>0.47</v>
          </cell>
          <cell r="C51">
            <v>0.78200000000000003</v>
          </cell>
        </row>
        <row r="52">
          <cell r="A52">
            <v>0.37559999999999999</v>
          </cell>
          <cell r="B52">
            <v>0.48</v>
          </cell>
          <cell r="C52">
            <v>0.79139999999999999</v>
          </cell>
        </row>
        <row r="53">
          <cell r="A53">
            <v>0.3901</v>
          </cell>
          <cell r="B53">
            <v>0.49</v>
          </cell>
          <cell r="C53">
            <v>0.80069999999999997</v>
          </cell>
        </row>
        <row r="54">
          <cell r="A54">
            <v>0.40489999999999998</v>
          </cell>
          <cell r="B54">
            <v>0.5</v>
          </cell>
          <cell r="C54">
            <v>0.80969999999999998</v>
          </cell>
        </row>
        <row r="55">
          <cell r="A55">
            <v>0.41970000000000002</v>
          </cell>
          <cell r="B55">
            <v>0.51</v>
          </cell>
          <cell r="C55">
            <v>0.81859999999999999</v>
          </cell>
        </row>
        <row r="56">
          <cell r="A56">
            <v>0.43469999999999998</v>
          </cell>
          <cell r="B56">
            <v>0.52</v>
          </cell>
          <cell r="C56">
            <v>0.82730000000000004</v>
          </cell>
        </row>
        <row r="57">
          <cell r="A57">
            <v>0.44990000000000002</v>
          </cell>
          <cell r="B57">
            <v>0.53</v>
          </cell>
          <cell r="C57">
            <v>0.83589999999999998</v>
          </cell>
        </row>
        <row r="58">
          <cell r="A58">
            <v>0.46510000000000001</v>
          </cell>
          <cell r="B58">
            <v>0.54</v>
          </cell>
          <cell r="C58">
            <v>0.84430000000000005</v>
          </cell>
        </row>
        <row r="59">
          <cell r="A59">
            <v>0.48039999999999999</v>
          </cell>
          <cell r="B59">
            <v>0.55000000000000004</v>
          </cell>
          <cell r="C59">
            <v>0.85240000000000005</v>
          </cell>
        </row>
        <row r="60">
          <cell r="A60">
            <v>0.49569999999999997</v>
          </cell>
          <cell r="B60">
            <v>0.56000000000000005</v>
          </cell>
          <cell r="C60">
            <v>0.86029999999999995</v>
          </cell>
        </row>
        <row r="61">
          <cell r="A61">
            <v>0.5111</v>
          </cell>
          <cell r="B61">
            <v>0.56999999999999995</v>
          </cell>
          <cell r="C61">
            <v>0.86809999999999998</v>
          </cell>
        </row>
        <row r="62">
          <cell r="A62">
            <v>0.52659999999999996</v>
          </cell>
          <cell r="B62">
            <v>0.57999999999999996</v>
          </cell>
          <cell r="C62">
            <v>0.87560000000000004</v>
          </cell>
        </row>
        <row r="63">
          <cell r="A63">
            <v>0.54210000000000003</v>
          </cell>
          <cell r="B63">
            <v>0.59</v>
          </cell>
          <cell r="C63">
            <v>0.88290000000000002</v>
          </cell>
        </row>
        <row r="64">
          <cell r="A64">
            <v>0.5575</v>
          </cell>
          <cell r="B64">
            <v>0.6</v>
          </cell>
          <cell r="C64">
            <v>0.89</v>
          </cell>
        </row>
        <row r="65">
          <cell r="A65">
            <v>0.57299999999999995</v>
          </cell>
          <cell r="B65">
            <v>0.61</v>
          </cell>
          <cell r="C65">
            <v>0.89690000000000003</v>
          </cell>
        </row>
        <row r="66">
          <cell r="A66">
            <v>0.58850000000000002</v>
          </cell>
          <cell r="B66">
            <v>0.62</v>
          </cell>
          <cell r="C66">
            <v>0.90359999999999996</v>
          </cell>
        </row>
        <row r="67">
          <cell r="A67">
            <v>0.60389999999999999</v>
          </cell>
          <cell r="B67">
            <v>0.63</v>
          </cell>
          <cell r="C67">
            <v>0.91</v>
          </cell>
        </row>
        <row r="68">
          <cell r="A68">
            <v>0.61939999999999995</v>
          </cell>
          <cell r="B68">
            <v>0.64</v>
          </cell>
          <cell r="C68">
            <v>0.91639999999999999</v>
          </cell>
        </row>
        <row r="69">
          <cell r="A69">
            <v>0.63480000000000003</v>
          </cell>
          <cell r="B69">
            <v>0.65</v>
          </cell>
          <cell r="C69">
            <v>0.92249999999999999</v>
          </cell>
        </row>
        <row r="70">
          <cell r="A70">
            <v>0.6502</v>
          </cell>
          <cell r="B70">
            <v>0.66</v>
          </cell>
          <cell r="C70">
            <v>0.92859999999999998</v>
          </cell>
        </row>
        <row r="71">
          <cell r="A71">
            <v>0.66549999999999998</v>
          </cell>
          <cell r="B71">
            <v>0.67</v>
          </cell>
          <cell r="C71">
            <v>0.9345</v>
          </cell>
        </row>
        <row r="72">
          <cell r="A72">
            <v>0.68089999999999995</v>
          </cell>
          <cell r="B72">
            <v>0.68</v>
          </cell>
          <cell r="C72">
            <v>0.94030000000000002</v>
          </cell>
        </row>
        <row r="73">
          <cell r="A73">
            <v>0.69630000000000003</v>
          </cell>
          <cell r="B73">
            <v>0.69</v>
          </cell>
          <cell r="C73">
            <v>0.94610000000000005</v>
          </cell>
        </row>
        <row r="74">
          <cell r="A74">
            <v>0.71160000000000001</v>
          </cell>
          <cell r="B74">
            <v>0.7</v>
          </cell>
          <cell r="C74">
            <v>0.95179999999999998</v>
          </cell>
        </row>
        <row r="75">
          <cell r="A75">
            <v>0.72699999999999998</v>
          </cell>
          <cell r="B75">
            <v>0.71</v>
          </cell>
          <cell r="C75">
            <v>0.95750000000000002</v>
          </cell>
        </row>
        <row r="76">
          <cell r="A76">
            <v>0.74239999999999995</v>
          </cell>
          <cell r="B76">
            <v>0.72</v>
          </cell>
          <cell r="C76">
            <v>0.96319999999999995</v>
          </cell>
        </row>
        <row r="77">
          <cell r="A77">
            <v>0.75800000000000001</v>
          </cell>
          <cell r="B77">
            <v>0.73</v>
          </cell>
          <cell r="C77">
            <v>0.96899999999999997</v>
          </cell>
        </row>
        <row r="78">
          <cell r="A78">
            <v>0.77349999999999997</v>
          </cell>
          <cell r="B78">
            <v>0.74</v>
          </cell>
          <cell r="C78">
            <v>0.97489999999999999</v>
          </cell>
        </row>
        <row r="79">
          <cell r="A79">
            <v>0.78910000000000002</v>
          </cell>
          <cell r="B79">
            <v>0.75</v>
          </cell>
          <cell r="C79">
            <v>0.98089999999999999</v>
          </cell>
        </row>
        <row r="80">
          <cell r="A80">
            <v>0.80469999999999997</v>
          </cell>
          <cell r="B80">
            <v>0.76</v>
          </cell>
          <cell r="C80">
            <v>0.98680000000000001</v>
          </cell>
        </row>
        <row r="81">
          <cell r="A81">
            <v>0.82050000000000001</v>
          </cell>
          <cell r="B81">
            <v>0.77</v>
          </cell>
          <cell r="C81">
            <v>0.99299999999999999</v>
          </cell>
        </row>
        <row r="82">
          <cell r="A82">
            <v>0.83620000000000005</v>
          </cell>
          <cell r="B82">
            <v>0.78</v>
          </cell>
          <cell r="C82">
            <v>0.99919999999999998</v>
          </cell>
        </row>
        <row r="83">
          <cell r="A83">
            <v>0.85199999999999998</v>
          </cell>
          <cell r="B83">
            <v>0.79</v>
          </cell>
          <cell r="C83">
            <v>1.0055000000000001</v>
          </cell>
        </row>
        <row r="84">
          <cell r="A84">
            <v>0.86780000000000002</v>
          </cell>
          <cell r="B84">
            <v>0.8</v>
          </cell>
          <cell r="C84">
            <v>1.0118</v>
          </cell>
        </row>
        <row r="85">
          <cell r="A85">
            <v>0.88349999999999995</v>
          </cell>
          <cell r="B85">
            <v>0.81</v>
          </cell>
          <cell r="C85">
            <v>1.0181</v>
          </cell>
        </row>
        <row r="86">
          <cell r="A86">
            <v>0.89900000000000002</v>
          </cell>
          <cell r="B86">
            <v>0.82</v>
          </cell>
          <cell r="C86">
            <v>1.0244</v>
          </cell>
        </row>
        <row r="87">
          <cell r="A87">
            <v>0.91420000000000001</v>
          </cell>
          <cell r="B87">
            <v>0.83</v>
          </cell>
          <cell r="C87">
            <v>1.0304</v>
          </cell>
        </row>
        <row r="88">
          <cell r="A88">
            <v>0.92920000000000003</v>
          </cell>
          <cell r="B88">
            <v>0.84</v>
          </cell>
          <cell r="C88">
            <v>1.0362</v>
          </cell>
        </row>
        <row r="89">
          <cell r="A89">
            <v>0.94350000000000001</v>
          </cell>
          <cell r="B89">
            <v>0.85</v>
          </cell>
          <cell r="C89">
            <v>1.0415000000000001</v>
          </cell>
        </row>
        <row r="90">
          <cell r="A90">
            <v>0.95720000000000005</v>
          </cell>
          <cell r="B90">
            <v>0.86</v>
          </cell>
          <cell r="C90">
            <v>1.0462</v>
          </cell>
        </row>
        <row r="91">
          <cell r="A91">
            <v>0.97</v>
          </cell>
          <cell r="B91">
            <v>0.87</v>
          </cell>
          <cell r="C91">
            <v>1.0503</v>
          </cell>
        </row>
        <row r="92">
          <cell r="A92">
            <v>0.98180000000000001</v>
          </cell>
          <cell r="B92">
            <v>0.88</v>
          </cell>
          <cell r="C92">
            <v>1.0533999999999999</v>
          </cell>
        </row>
        <row r="93">
          <cell r="A93">
            <v>0.99250000000000005</v>
          </cell>
          <cell r="B93">
            <v>0.89</v>
          </cell>
          <cell r="C93">
            <v>1.0557000000000001</v>
          </cell>
        </row>
        <row r="94">
          <cell r="A94">
            <v>1.0017</v>
          </cell>
          <cell r="B94">
            <v>0.9</v>
          </cell>
          <cell r="C94">
            <v>1.0567</v>
          </cell>
        </row>
        <row r="95">
          <cell r="A95">
            <v>1.0094000000000001</v>
          </cell>
          <cell r="B95">
            <v>0.91</v>
          </cell>
          <cell r="C95">
            <v>1.0565</v>
          </cell>
        </row>
        <row r="96">
          <cell r="A96">
            <v>1.0155000000000001</v>
          </cell>
          <cell r="B96">
            <v>0.92</v>
          </cell>
          <cell r="C96">
            <v>1.0549999999999999</v>
          </cell>
        </row>
        <row r="97">
          <cell r="A97">
            <v>1.02</v>
          </cell>
          <cell r="B97">
            <v>0.93</v>
          </cell>
          <cell r="C97">
            <v>1.0524</v>
          </cell>
        </row>
        <row r="98">
          <cell r="A98">
            <v>1.0229999999999999</v>
          </cell>
          <cell r="B98">
            <v>0.94</v>
          </cell>
          <cell r="C98">
            <v>1.0487</v>
          </cell>
        </row>
        <row r="99">
          <cell r="A99">
            <v>1.0246</v>
          </cell>
          <cell r="B99">
            <v>0.95</v>
          </cell>
          <cell r="C99">
            <v>1.0441</v>
          </cell>
        </row>
        <row r="100">
          <cell r="A100">
            <v>1.0250999999999999</v>
          </cell>
          <cell r="B100">
            <v>0.96</v>
          </cell>
          <cell r="C100">
            <v>1.0390999999999999</v>
          </cell>
        </row>
        <row r="101">
          <cell r="A101">
            <v>1.0249999999999999</v>
          </cell>
          <cell r="B101">
            <v>0.97</v>
          </cell>
          <cell r="C101">
            <v>1.034</v>
          </cell>
        </row>
        <row r="102">
          <cell r="A102">
            <v>1.0243</v>
          </cell>
          <cell r="B102">
            <v>0.98</v>
          </cell>
          <cell r="C102">
            <v>1.0291999999999999</v>
          </cell>
        </row>
        <row r="103">
          <cell r="A103">
            <v>1.0225</v>
          </cell>
          <cell r="B103">
            <v>0.99</v>
          </cell>
          <cell r="C103">
            <v>1.0243</v>
          </cell>
        </row>
        <row r="104">
          <cell r="A104">
            <v>1</v>
          </cell>
          <cell r="B104">
            <v>1</v>
          </cell>
          <cell r="C104">
            <v>1</v>
          </cell>
        </row>
      </sheetData>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9">
          <cell r="F59">
            <v>415</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ow r="75">
          <cell r="F75">
            <v>2905.9732045705587</v>
          </cell>
        </row>
      </sheetData>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sheetData sheetId="2" refreshError="1"/>
      <sheetData sheetId="3"/>
      <sheetData sheetId="4" refreshError="1"/>
      <sheetData sheetId="5" refreshError="1"/>
      <sheetData sheetId="6" refreshError="1"/>
      <sheetData sheetId="7" refreshError="1"/>
      <sheetData sheetId="8"/>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1">
          <cell r="I11">
            <v>1.7</v>
          </cell>
        </row>
        <row r="44">
          <cell r="A44">
            <v>269.25312500000001</v>
          </cell>
        </row>
      </sheetData>
      <sheetData sheetId="1"/>
      <sheetData sheetId="2"/>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17"/>
  <sheetViews>
    <sheetView topLeftCell="A4" workbookViewId="0">
      <selection activeCell="A10" sqref="A10"/>
    </sheetView>
  </sheetViews>
  <sheetFormatPr defaultColWidth="8.7109375" defaultRowHeight="15"/>
  <cols>
    <col min="1" max="1" width="41" customWidth="1"/>
    <col min="2" max="2" width="15.7109375" style="43" customWidth="1"/>
    <col min="3" max="3" width="91.42578125" style="43" customWidth="1"/>
    <col min="4" max="4" width="49.7109375" style="43" customWidth="1"/>
    <col min="5" max="5" width="20.5703125" style="43" customWidth="1"/>
    <col min="6" max="6" width="18.5703125" style="43" customWidth="1"/>
    <col min="7" max="16384" width="8.7109375" style="43"/>
  </cols>
  <sheetData>
    <row r="1" spans="1:7" s="5" customFormat="1" ht="34.9" customHeight="1">
      <c r="A1"/>
      <c r="B1" s="190" t="s">
        <v>101</v>
      </c>
      <c r="C1" s="190"/>
      <c r="D1" s="190"/>
      <c r="E1" s="4"/>
      <c r="F1" s="4"/>
      <c r="G1" s="4"/>
    </row>
    <row r="2" spans="1:7" s="2" customFormat="1" ht="34.9" customHeight="1">
      <c r="A2"/>
      <c r="B2" s="35"/>
      <c r="C2" s="35" t="s">
        <v>102</v>
      </c>
      <c r="D2" s="35"/>
      <c r="E2" s="1"/>
      <c r="F2" s="1"/>
      <c r="G2" s="1"/>
    </row>
    <row r="3" spans="1:7" s="5" customFormat="1" ht="34.9" customHeight="1">
      <c r="A3"/>
      <c r="B3" s="33"/>
      <c r="C3" s="33"/>
      <c r="D3" s="33" t="s">
        <v>6</v>
      </c>
      <c r="E3" s="7"/>
      <c r="F3" s="4"/>
      <c r="G3" s="4"/>
    </row>
    <row r="4" spans="1:7" s="5" customFormat="1" ht="34.9" customHeight="1">
      <c r="A4" t="s">
        <v>2</v>
      </c>
      <c r="B4" s="33" t="s">
        <v>7</v>
      </c>
      <c r="C4" s="33" t="s">
        <v>0</v>
      </c>
      <c r="D4" s="33" t="s">
        <v>8</v>
      </c>
      <c r="E4" s="4" t="s">
        <v>9</v>
      </c>
      <c r="F4" s="4" t="s">
        <v>10</v>
      </c>
      <c r="G4" s="4"/>
    </row>
    <row r="5" spans="1:7" s="5" customFormat="1" ht="31.5" customHeight="1">
      <c r="A5" t="s">
        <v>23</v>
      </c>
      <c r="B5" s="39" t="s">
        <v>104</v>
      </c>
      <c r="C5" s="38" t="s">
        <v>11</v>
      </c>
      <c r="D5" s="36">
        <f>'[14]Schedul1 ISPS'!H78</f>
        <v>1070440</v>
      </c>
      <c r="E5" s="11">
        <f>'[14]Schedul1 ISPS'!G78</f>
        <v>114690</v>
      </c>
      <c r="F5" s="11">
        <f>D5-E5</f>
        <v>955750</v>
      </c>
      <c r="G5" s="4"/>
    </row>
    <row r="6" spans="1:7" s="5" customFormat="1" ht="27.75" customHeight="1">
      <c r="A6" t="s">
        <v>24</v>
      </c>
      <c r="B6" s="39" t="s">
        <v>105</v>
      </c>
      <c r="C6" s="38" t="s">
        <v>12</v>
      </c>
      <c r="D6" s="36">
        <f>'[14]Schedule 2 ISPS'!F117</f>
        <v>30051315</v>
      </c>
      <c r="E6" s="11">
        <f>'[14]Schedule 2 ISPS'!E117</f>
        <v>3219801</v>
      </c>
      <c r="F6" s="11">
        <f t="shared" ref="F6:F12" si="0">D6-E6</f>
        <v>26831514</v>
      </c>
      <c r="G6" s="4"/>
    </row>
    <row r="7" spans="1:7" s="5" customFormat="1" ht="20.25" customHeight="1">
      <c r="A7" t="s">
        <v>25</v>
      </c>
      <c r="B7" s="39" t="s">
        <v>106</v>
      </c>
      <c r="C7" s="38" t="s">
        <v>14</v>
      </c>
      <c r="D7" s="36">
        <f>'[14]Schedule 3A ISPS'!N110</f>
        <v>0</v>
      </c>
      <c r="E7" s="12">
        <v>0</v>
      </c>
      <c r="F7" s="11">
        <f t="shared" si="0"/>
        <v>0</v>
      </c>
    </row>
    <row r="8" spans="1:7" s="5" customFormat="1" ht="21.75" customHeight="1">
      <c r="A8" t="s">
        <v>26</v>
      </c>
      <c r="B8" s="39" t="s">
        <v>107</v>
      </c>
      <c r="C8" s="38" t="s">
        <v>16</v>
      </c>
      <c r="D8" s="40">
        <f>'[14]Schedule 3B ISPS'!G112</f>
        <v>16456799</v>
      </c>
      <c r="E8" s="11">
        <f>'[14]Schedule 3B ISPS'!E112</f>
        <v>1708749</v>
      </c>
      <c r="F8" s="11">
        <f t="shared" si="0"/>
        <v>14748050</v>
      </c>
    </row>
    <row r="9" spans="1:7" s="42" customFormat="1" ht="27.75" customHeight="1">
      <c r="A9" t="s">
        <v>27</v>
      </c>
      <c r="B9" s="39">
        <v>4</v>
      </c>
      <c r="C9" s="38" t="s">
        <v>108</v>
      </c>
      <c r="D9" s="36">
        <f>'[14]Schedule 4 ISPS'!G14</f>
        <v>262800</v>
      </c>
      <c r="E9" s="41">
        <f>'[14]Schedule 4 ISPS'!F14</f>
        <v>24300</v>
      </c>
      <c r="F9" s="11">
        <f t="shared" si="0"/>
        <v>238500</v>
      </c>
    </row>
    <row r="10" spans="1:7" s="42" customFormat="1" ht="27.75" customHeight="1">
      <c r="A10"/>
      <c r="B10" s="39">
        <v>5</v>
      </c>
      <c r="C10" s="38" t="s">
        <v>109</v>
      </c>
      <c r="D10" s="36">
        <v>0</v>
      </c>
      <c r="E10" s="41">
        <v>0</v>
      </c>
      <c r="F10" s="11">
        <f t="shared" si="0"/>
        <v>0</v>
      </c>
    </row>
    <row r="11" spans="1:7" s="5" customFormat="1" ht="22.5" customHeight="1">
      <c r="A11" t="s">
        <v>29</v>
      </c>
      <c r="B11" s="39">
        <v>6</v>
      </c>
      <c r="C11" s="38" t="s">
        <v>110</v>
      </c>
      <c r="D11" s="36">
        <f>'[14]Schedule 6 ISPS'!G16</f>
        <v>3953845</v>
      </c>
      <c r="E11" s="12">
        <f>'[14]Schedule 6 ISPS'!F15</f>
        <v>423640</v>
      </c>
      <c r="F11" s="11">
        <f t="shared" si="0"/>
        <v>3530205</v>
      </c>
    </row>
    <row r="12" spans="1:7" s="5" customFormat="1" ht="50.25" customHeight="1">
      <c r="A12"/>
      <c r="B12" s="39">
        <v>7</v>
      </c>
      <c r="C12" s="13" t="s">
        <v>111</v>
      </c>
      <c r="D12" s="40">
        <f>SUM(D5:D11)</f>
        <v>51795199</v>
      </c>
      <c r="E12" s="11">
        <f>SUM(E5:E11)</f>
        <v>5491180</v>
      </c>
      <c r="F12" s="11">
        <f t="shared" si="0"/>
        <v>46304019</v>
      </c>
    </row>
    <row r="13" spans="1:7" s="5" customFormat="1" ht="22.5" customHeight="1">
      <c r="A13"/>
      <c r="B13" s="14"/>
      <c r="C13" s="14"/>
      <c r="D13" s="14"/>
    </row>
    <row r="14" spans="1:7" s="5" customFormat="1" ht="24.75" customHeight="1">
      <c r="A14"/>
      <c r="B14" s="22"/>
      <c r="C14" s="22"/>
      <c r="D14" s="22"/>
    </row>
    <row r="15" spans="1:7" s="5" customFormat="1" ht="21.75" customHeight="1">
      <c r="A15"/>
      <c r="B15" s="22"/>
      <c r="C15" s="15" t="s">
        <v>20</v>
      </c>
      <c r="D15" s="22"/>
    </row>
    <row r="16" spans="1:7" s="5" customFormat="1" ht="24.75" customHeight="1">
      <c r="A16"/>
      <c r="B16" s="22"/>
      <c r="C16" s="15" t="s">
        <v>21</v>
      </c>
      <c r="D16" s="22"/>
    </row>
    <row r="17" spans="1:4" s="5" customFormat="1" ht="26.25" customHeight="1">
      <c r="A17"/>
      <c r="B17" s="22"/>
      <c r="C17" s="15" t="s">
        <v>22</v>
      </c>
      <c r="D17" s="22"/>
    </row>
  </sheetData>
  <mergeCells count="1">
    <mergeCell ref="B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8"/>
  <sheetViews>
    <sheetView workbookViewId="0">
      <selection sqref="A1:A1048576"/>
    </sheetView>
  </sheetViews>
  <sheetFormatPr defaultColWidth="8.7109375" defaultRowHeight="15"/>
  <cols>
    <col min="1" max="1" width="41" customWidth="1"/>
    <col min="2" max="2" width="15.7109375" style="18" customWidth="1"/>
    <col min="3" max="3" width="91.42578125" style="18" customWidth="1"/>
    <col min="4" max="4" width="49.7109375" style="18" customWidth="1"/>
    <col min="5" max="5" width="28.28515625" style="18" customWidth="1"/>
    <col min="6" max="6" width="17.28515625" style="18" customWidth="1"/>
    <col min="7" max="16384" width="8.7109375" style="18"/>
  </cols>
  <sheetData>
    <row r="1" spans="1:7" s="2" customFormat="1" ht="34.9" customHeight="1">
      <c r="A1"/>
      <c r="B1" s="191" t="s">
        <v>4</v>
      </c>
      <c r="C1" s="192"/>
      <c r="D1" s="193"/>
      <c r="E1" s="1"/>
      <c r="F1" s="1"/>
      <c r="G1" s="1"/>
    </row>
    <row r="2" spans="1:7" s="2" customFormat="1" ht="34.9" customHeight="1">
      <c r="A2"/>
      <c r="B2" s="3"/>
      <c r="C2" s="3" t="s">
        <v>5</v>
      </c>
      <c r="D2" s="3"/>
      <c r="E2" s="1"/>
      <c r="F2" s="1"/>
      <c r="G2" s="1"/>
    </row>
    <row r="3" spans="1:7" s="5" customFormat="1" ht="34.9" customHeight="1">
      <c r="A3"/>
      <c r="B3" s="6"/>
      <c r="C3" s="6"/>
      <c r="D3" s="6" t="s">
        <v>6</v>
      </c>
      <c r="E3" s="7"/>
      <c r="F3" s="4"/>
      <c r="G3" s="4"/>
    </row>
    <row r="4" spans="1:7" s="5" customFormat="1" ht="34.9" customHeight="1">
      <c r="A4" t="s">
        <v>2</v>
      </c>
      <c r="B4" s="6" t="s">
        <v>7</v>
      </c>
      <c r="C4" s="6" t="s">
        <v>0</v>
      </c>
      <c r="D4" s="6" t="s">
        <v>8</v>
      </c>
      <c r="E4" s="4" t="s">
        <v>9</v>
      </c>
      <c r="F4" s="4" t="s">
        <v>10</v>
      </c>
      <c r="G4" s="4"/>
    </row>
    <row r="5" spans="1:7" s="5" customFormat="1" ht="31.5" customHeight="1">
      <c r="A5" t="s">
        <v>23</v>
      </c>
      <c r="B5" s="8">
        <v>1</v>
      </c>
      <c r="C5" s="9" t="s">
        <v>11</v>
      </c>
      <c r="D5" s="10">
        <f>'[15]Schedule 1'!H133</f>
        <v>13391997</v>
      </c>
      <c r="E5" s="11">
        <f>'[15]Schedule 1'!G133</f>
        <v>1434857</v>
      </c>
      <c r="F5" s="11">
        <f>D5-E5</f>
        <v>11957140</v>
      </c>
      <c r="G5" s="4"/>
    </row>
    <row r="6" spans="1:7" s="5" customFormat="1" ht="21" customHeight="1">
      <c r="A6" t="s">
        <v>24</v>
      </c>
      <c r="B6" s="8">
        <v>2</v>
      </c>
      <c r="C6" s="9" t="s">
        <v>12</v>
      </c>
      <c r="D6" s="10">
        <f>'[15]Schedule 2'!F170</f>
        <v>112708165</v>
      </c>
      <c r="E6" s="11">
        <f>'[15]Schedule 2'!E170</f>
        <v>12075903</v>
      </c>
      <c r="F6" s="11">
        <f t="shared" ref="F6:F12" si="0">D6-E6</f>
        <v>100632262</v>
      </c>
      <c r="G6" s="4"/>
    </row>
    <row r="7" spans="1:7" s="5" customFormat="1" ht="20.25" customHeight="1">
      <c r="A7" t="s">
        <v>25</v>
      </c>
      <c r="B7" s="8" t="s">
        <v>13</v>
      </c>
      <c r="C7" s="9" t="s">
        <v>14</v>
      </c>
      <c r="D7" s="10">
        <v>0</v>
      </c>
      <c r="E7" s="12">
        <v>0</v>
      </c>
      <c r="F7" s="12">
        <f t="shared" si="0"/>
        <v>0</v>
      </c>
    </row>
    <row r="8" spans="1:7" s="5" customFormat="1" ht="21.75" customHeight="1">
      <c r="A8" t="s">
        <v>26</v>
      </c>
      <c r="B8" s="8" t="s">
        <v>15</v>
      </c>
      <c r="C8" s="9" t="s">
        <v>16</v>
      </c>
      <c r="D8" s="10">
        <v>180581888</v>
      </c>
      <c r="E8" s="11">
        <f>'[15]Schedule 3B'!E165</f>
        <v>18772782</v>
      </c>
      <c r="F8" s="11">
        <f t="shared" si="0"/>
        <v>161809106</v>
      </c>
    </row>
    <row r="9" spans="1:7" s="5" customFormat="1" ht="27.75" customHeight="1">
      <c r="A9" t="s">
        <v>27</v>
      </c>
      <c r="B9" s="8">
        <v>4</v>
      </c>
      <c r="C9" s="38" t="s">
        <v>100</v>
      </c>
      <c r="D9" s="10">
        <f>'[15]Schedule 4'!G18</f>
        <v>336560</v>
      </c>
      <c r="E9" s="12">
        <f>'[15]Schedule 4'!F18</f>
        <v>36060</v>
      </c>
      <c r="F9" s="11">
        <f t="shared" si="0"/>
        <v>300500</v>
      </c>
    </row>
    <row r="10" spans="1:7" s="5" customFormat="1" ht="22.5" customHeight="1">
      <c r="A10" t="s">
        <v>28</v>
      </c>
      <c r="B10" s="8">
        <v>5</v>
      </c>
      <c r="C10" s="9" t="s">
        <v>17</v>
      </c>
      <c r="D10" s="10">
        <f>'[15]Schedule 5'!G69</f>
        <v>5776673</v>
      </c>
      <c r="E10" s="12">
        <f>'[15]Schedule 5'!F69</f>
        <v>304442</v>
      </c>
      <c r="F10" s="11">
        <f t="shared" si="0"/>
        <v>5472231</v>
      </c>
    </row>
    <row r="11" spans="1:7" s="5" customFormat="1" ht="22.5" customHeight="1">
      <c r="A11" t="s">
        <v>29</v>
      </c>
      <c r="B11" s="8">
        <v>6</v>
      </c>
      <c r="C11" s="9" t="s">
        <v>18</v>
      </c>
      <c r="D11" s="10">
        <f>'[15]Schedule 6'!G24</f>
        <v>53373775</v>
      </c>
      <c r="E11" s="12">
        <f>'[15]Schedule 6'!F22</f>
        <v>5718636</v>
      </c>
      <c r="F11" s="11">
        <f t="shared" si="0"/>
        <v>47655139</v>
      </c>
    </row>
    <row r="12" spans="1:7" s="5" customFormat="1" ht="54.75" customHeight="1">
      <c r="A12"/>
      <c r="B12" s="8">
        <v>7</v>
      </c>
      <c r="C12" s="13" t="s">
        <v>19</v>
      </c>
      <c r="D12" s="10">
        <f>SUM(D5:D11)</f>
        <v>366169058</v>
      </c>
      <c r="E12" s="11">
        <f>SUM(E5:E11)</f>
        <v>38342680</v>
      </c>
      <c r="F12" s="11">
        <f t="shared" si="0"/>
        <v>327826378</v>
      </c>
    </row>
    <row r="13" spans="1:7" s="5" customFormat="1" ht="22.5" customHeight="1">
      <c r="A13"/>
      <c r="B13" s="14"/>
      <c r="C13" s="14"/>
      <c r="D13" s="14"/>
    </row>
    <row r="14" spans="1:7" s="5" customFormat="1" ht="24" customHeight="1">
      <c r="A14"/>
      <c r="B14" s="14"/>
      <c r="C14" s="15"/>
      <c r="D14" s="14"/>
    </row>
    <row r="15" spans="1:7" s="5" customFormat="1" ht="24.75" customHeight="1">
      <c r="A15"/>
      <c r="B15" s="16"/>
      <c r="C15" s="16"/>
      <c r="D15" s="16"/>
    </row>
    <row r="16" spans="1:7" s="5" customFormat="1" ht="21.75" customHeight="1">
      <c r="A16"/>
      <c r="B16" s="16"/>
      <c r="C16" s="17" t="s">
        <v>20</v>
      </c>
      <c r="D16" s="16"/>
    </row>
    <row r="17" spans="1:4" s="5" customFormat="1" ht="24.75" customHeight="1">
      <c r="A17"/>
      <c r="B17" s="16"/>
      <c r="C17" s="17" t="s">
        <v>21</v>
      </c>
      <c r="D17" s="16"/>
    </row>
    <row r="18" spans="1:4" s="5" customFormat="1" ht="26.25" customHeight="1">
      <c r="A18"/>
      <c r="B18" s="16"/>
      <c r="C18" s="17" t="s">
        <v>22</v>
      </c>
      <c r="D18" s="16"/>
    </row>
  </sheetData>
  <mergeCells count="1">
    <mergeCell ref="B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00B050"/>
  </sheetPr>
  <dimension ref="A1:HL129"/>
  <sheetViews>
    <sheetView view="pageBreakPreview" zoomScaleNormal="77" zoomScaleSheetLayoutView="100" zoomScalePageLayoutView="96" workbookViewId="0">
      <selection activeCell="B3" sqref="B3"/>
    </sheetView>
  </sheetViews>
  <sheetFormatPr defaultColWidth="10.42578125" defaultRowHeight="20.100000000000001" customHeight="1"/>
  <cols>
    <col min="1" max="1" width="10.42578125" style="51"/>
    <col min="2" max="2" width="13" style="86" customWidth="1"/>
    <col min="3" max="3" width="85.42578125" style="51" customWidth="1"/>
    <col min="4" max="4" width="16.7109375" style="51" customWidth="1"/>
    <col min="5" max="5" width="16.28515625" style="44" customWidth="1"/>
    <col min="6" max="9" width="18.7109375" style="81" customWidth="1"/>
    <col min="10" max="10" width="15.7109375" style="92" customWidth="1"/>
    <col min="11" max="11" width="17" style="92" customWidth="1"/>
    <col min="12" max="16384" width="10.42578125" style="51"/>
  </cols>
  <sheetData>
    <row r="1" spans="1:34" s="44" customFormat="1" ht="20.100000000000001" customHeight="1">
      <c r="B1" s="46" t="s">
        <v>112</v>
      </c>
      <c r="C1" s="83"/>
      <c r="D1" s="83"/>
      <c r="E1" s="83"/>
      <c r="F1" s="83"/>
      <c r="G1" s="83"/>
      <c r="H1" s="83"/>
      <c r="I1" s="83"/>
      <c r="J1" s="87"/>
      <c r="K1" s="87"/>
    </row>
    <row r="2" spans="1:34" s="49" customFormat="1" ht="20.100000000000001" customHeight="1">
      <c r="B2" s="45"/>
      <c r="C2" s="46" t="s">
        <v>102</v>
      </c>
      <c r="D2" s="46"/>
      <c r="E2" s="45"/>
      <c r="F2" s="45"/>
      <c r="G2" s="45"/>
      <c r="H2" s="45"/>
      <c r="I2" s="45"/>
      <c r="J2" s="88"/>
      <c r="K2" s="88"/>
      <c r="L2" s="47"/>
      <c r="M2" s="47"/>
      <c r="N2" s="47"/>
      <c r="O2" s="47"/>
      <c r="P2" s="47"/>
      <c r="Q2" s="48"/>
    </row>
    <row r="3" spans="1:34" s="44" customFormat="1" ht="27.75" customHeight="1">
      <c r="A3" s="44" t="s">
        <v>3</v>
      </c>
      <c r="B3" s="102" t="s">
        <v>150</v>
      </c>
      <c r="C3" s="33" t="s">
        <v>0</v>
      </c>
      <c r="D3" s="33" t="s">
        <v>149</v>
      </c>
      <c r="E3" s="33" t="s">
        <v>1</v>
      </c>
      <c r="F3" s="50" t="s">
        <v>96</v>
      </c>
      <c r="G3" s="82" t="s">
        <v>90</v>
      </c>
      <c r="H3" s="82" t="s">
        <v>91</v>
      </c>
      <c r="I3" s="82" t="s">
        <v>92</v>
      </c>
      <c r="J3" s="89" t="s">
        <v>9</v>
      </c>
      <c r="K3" s="89" t="s">
        <v>103</v>
      </c>
    </row>
    <row r="4" spans="1:34" s="44" customFormat="1" ht="27.75" customHeight="1">
      <c r="A4" s="44">
        <v>2</v>
      </c>
      <c r="B4" s="34">
        <v>1.1000000000000001</v>
      </c>
      <c r="C4" s="33" t="s">
        <v>30</v>
      </c>
      <c r="D4" s="33">
        <v>1</v>
      </c>
      <c r="E4" s="33"/>
      <c r="F4" s="50"/>
      <c r="G4" s="82"/>
      <c r="H4" s="82"/>
      <c r="I4" s="82"/>
      <c r="J4" s="89"/>
      <c r="K4" s="89"/>
    </row>
    <row r="5" spans="1:34" ht="15.75" customHeight="1">
      <c r="A5" s="51">
        <v>3</v>
      </c>
      <c r="B5" s="20" t="s">
        <v>31</v>
      </c>
      <c r="C5" s="38" t="s">
        <v>113</v>
      </c>
      <c r="D5" s="33">
        <v>1</v>
      </c>
      <c r="E5" s="20" t="s">
        <v>32</v>
      </c>
      <c r="F5" s="32">
        <v>100000</v>
      </c>
      <c r="G5" s="32"/>
      <c r="H5" s="32"/>
      <c r="I5" s="32"/>
      <c r="J5" s="60">
        <v>12000</v>
      </c>
      <c r="K5" s="61">
        <f>F5+J5</f>
        <v>112000</v>
      </c>
    </row>
    <row r="6" spans="1:34" ht="42.75">
      <c r="A6" s="51">
        <v>3</v>
      </c>
      <c r="B6" s="20" t="s">
        <v>33</v>
      </c>
      <c r="C6" s="38" t="s">
        <v>114</v>
      </c>
      <c r="D6" s="33">
        <v>1</v>
      </c>
      <c r="E6" s="20" t="s">
        <v>32</v>
      </c>
      <c r="F6" s="32">
        <v>65000</v>
      </c>
      <c r="G6" s="32"/>
      <c r="H6" s="32"/>
      <c r="I6" s="32"/>
      <c r="J6" s="60">
        <v>7800</v>
      </c>
      <c r="K6" s="61">
        <f>F6+J6</f>
        <v>72800</v>
      </c>
    </row>
    <row r="7" spans="1:34" ht="15">
      <c r="A7" s="51">
        <v>3</v>
      </c>
      <c r="B7" s="20" t="s">
        <v>34</v>
      </c>
      <c r="C7" s="38" t="s">
        <v>35</v>
      </c>
      <c r="D7" s="33">
        <v>1</v>
      </c>
      <c r="E7" s="20" t="s">
        <v>32</v>
      </c>
      <c r="F7" s="32">
        <v>50000</v>
      </c>
      <c r="G7" s="32"/>
      <c r="H7" s="32"/>
      <c r="I7" s="32"/>
      <c r="J7" s="60">
        <v>6000</v>
      </c>
      <c r="K7" s="61">
        <f>F7+J7</f>
        <v>56000</v>
      </c>
    </row>
    <row r="8" spans="1:34" ht="20.100000000000001" customHeight="1">
      <c r="A8" s="51">
        <v>3</v>
      </c>
      <c r="B8" s="20" t="s">
        <v>36</v>
      </c>
      <c r="C8" s="38" t="s">
        <v>115</v>
      </c>
      <c r="D8" s="33">
        <v>1</v>
      </c>
      <c r="E8" s="20" t="s">
        <v>32</v>
      </c>
      <c r="F8" s="32">
        <v>40000</v>
      </c>
      <c r="G8" s="32"/>
      <c r="H8" s="32"/>
      <c r="I8" s="32"/>
      <c r="J8" s="60">
        <v>4800</v>
      </c>
      <c r="K8" s="61">
        <f>F8+J8</f>
        <v>44800</v>
      </c>
    </row>
    <row r="9" spans="1:34" ht="12.75" customHeight="1">
      <c r="A9" s="51">
        <v>3</v>
      </c>
      <c r="B9" s="20" t="s">
        <v>37</v>
      </c>
      <c r="C9" s="38" t="s">
        <v>116</v>
      </c>
      <c r="D9" s="33">
        <v>1</v>
      </c>
      <c r="E9" s="20" t="s">
        <v>32</v>
      </c>
      <c r="F9" s="32">
        <v>15000</v>
      </c>
      <c r="G9" s="32"/>
      <c r="H9" s="32"/>
      <c r="I9" s="32"/>
      <c r="J9" s="60">
        <v>1800</v>
      </c>
      <c r="K9" s="61">
        <f>F9+J9</f>
        <v>16800</v>
      </c>
    </row>
    <row r="10" spans="1:34" s="56" customFormat="1" ht="15">
      <c r="B10" s="34"/>
      <c r="C10" s="34" t="s">
        <v>38</v>
      </c>
      <c r="D10" s="33">
        <v>1</v>
      </c>
      <c r="E10" s="23"/>
      <c r="F10" s="53">
        <f>SUM(F5:F9)</f>
        <v>270000</v>
      </c>
      <c r="G10" s="53"/>
      <c r="H10" s="53"/>
      <c r="I10" s="53"/>
      <c r="J10" s="53">
        <f>SUM(J5:J9)</f>
        <v>32400</v>
      </c>
      <c r="K10" s="53">
        <f>SUM(K5:K9)</f>
        <v>302400</v>
      </c>
      <c r="L10" s="55"/>
      <c r="M10" s="55"/>
      <c r="N10" s="55"/>
      <c r="O10" s="55"/>
      <c r="P10" s="55"/>
      <c r="Q10" s="55"/>
      <c r="R10" s="55"/>
      <c r="S10" s="55"/>
      <c r="T10" s="55"/>
      <c r="U10" s="55"/>
      <c r="V10" s="55"/>
      <c r="W10" s="55"/>
      <c r="X10" s="55"/>
      <c r="Y10" s="55"/>
      <c r="Z10" s="55"/>
      <c r="AA10" s="55"/>
      <c r="AB10" s="55"/>
      <c r="AC10" s="55"/>
      <c r="AD10" s="55"/>
      <c r="AE10" s="55"/>
    </row>
    <row r="11" spans="1:34" s="58" customFormat="1" ht="15">
      <c r="B11" s="34"/>
      <c r="C11" s="34"/>
      <c r="D11" s="33">
        <v>1</v>
      </c>
      <c r="E11" s="23"/>
      <c r="F11" s="19"/>
      <c r="G11" s="19"/>
      <c r="H11" s="19"/>
      <c r="I11" s="19"/>
      <c r="J11" s="24"/>
      <c r="K11" s="24"/>
      <c r="L11" s="57"/>
      <c r="M11" s="57"/>
      <c r="N11" s="57"/>
      <c r="O11" s="57"/>
      <c r="P11" s="57"/>
      <c r="Q11" s="57"/>
      <c r="R11" s="57"/>
      <c r="S11" s="57"/>
      <c r="T11" s="57"/>
      <c r="U11" s="57"/>
      <c r="V11" s="57"/>
      <c r="W11" s="57"/>
      <c r="X11" s="57"/>
      <c r="Y11" s="57"/>
      <c r="Z11" s="57"/>
      <c r="AA11" s="57"/>
      <c r="AB11" s="57"/>
      <c r="AC11" s="57"/>
      <c r="AD11" s="57"/>
      <c r="AE11" s="57"/>
      <c r="AF11" s="30"/>
      <c r="AG11" s="30"/>
      <c r="AH11" s="30"/>
    </row>
    <row r="12" spans="1:34" s="22" customFormat="1" ht="15">
      <c r="A12" s="22">
        <v>2</v>
      </c>
      <c r="B12" s="34">
        <v>1.2</v>
      </c>
      <c r="C12" s="34" t="s">
        <v>39</v>
      </c>
      <c r="D12" s="33">
        <v>1</v>
      </c>
      <c r="E12" s="23"/>
      <c r="F12" s="19"/>
      <c r="G12" s="19"/>
      <c r="H12" s="19"/>
      <c r="I12" s="19"/>
      <c r="J12" s="24"/>
      <c r="K12" s="24"/>
      <c r="L12" s="57"/>
      <c r="M12" s="57"/>
      <c r="N12" s="57"/>
      <c r="O12" s="57"/>
      <c r="P12" s="57"/>
      <c r="Q12" s="57"/>
      <c r="R12" s="57"/>
      <c r="S12" s="57"/>
      <c r="T12" s="57"/>
      <c r="U12" s="57"/>
      <c r="V12" s="57"/>
      <c r="W12" s="57"/>
      <c r="X12" s="57"/>
      <c r="Y12" s="57"/>
      <c r="Z12" s="57"/>
      <c r="AA12" s="57"/>
      <c r="AB12" s="57"/>
      <c r="AC12" s="57"/>
      <c r="AD12" s="57"/>
      <c r="AE12" s="57"/>
      <c r="AF12" s="30"/>
      <c r="AG12" s="30"/>
      <c r="AH12" s="30"/>
    </row>
    <row r="13" spans="1:34" ht="15">
      <c r="B13" s="34"/>
      <c r="C13" s="37" t="s">
        <v>117</v>
      </c>
      <c r="D13" s="33">
        <v>1</v>
      </c>
      <c r="E13" s="29"/>
      <c r="F13" s="52"/>
      <c r="G13" s="52"/>
      <c r="H13" s="52"/>
      <c r="I13" s="52"/>
      <c r="J13" s="61"/>
      <c r="K13" s="61"/>
    </row>
    <row r="14" spans="1:34" ht="42.75">
      <c r="A14" s="51">
        <v>3</v>
      </c>
      <c r="B14" s="20" t="s">
        <v>40</v>
      </c>
      <c r="C14" s="25" t="s">
        <v>118</v>
      </c>
      <c r="D14" s="33">
        <v>1</v>
      </c>
      <c r="E14" s="20" t="s">
        <v>32</v>
      </c>
      <c r="F14" s="59">
        <v>150000</v>
      </c>
      <c r="G14" s="59"/>
      <c r="H14" s="59"/>
      <c r="I14" s="59"/>
      <c r="J14" s="60">
        <v>18000</v>
      </c>
      <c r="K14" s="61">
        <f>F14+J14</f>
        <v>168000</v>
      </c>
    </row>
    <row r="15" spans="1:34" ht="15">
      <c r="B15" s="20"/>
      <c r="C15" s="37" t="s">
        <v>55</v>
      </c>
      <c r="D15" s="33">
        <v>1</v>
      </c>
      <c r="E15" s="29"/>
      <c r="F15" s="59">
        <v>75000</v>
      </c>
      <c r="G15" s="59"/>
      <c r="H15" s="59"/>
      <c r="I15" s="59"/>
      <c r="J15" s="60">
        <v>9000</v>
      </c>
      <c r="K15" s="61">
        <f>F15+J15</f>
        <v>84000</v>
      </c>
    </row>
    <row r="16" spans="1:34" ht="15">
      <c r="A16" s="51">
        <v>3</v>
      </c>
      <c r="B16" s="20" t="s">
        <v>41</v>
      </c>
      <c r="C16" s="38" t="s">
        <v>56</v>
      </c>
      <c r="D16" s="33">
        <v>1</v>
      </c>
      <c r="E16" s="20" t="s">
        <v>32</v>
      </c>
      <c r="F16" s="59">
        <v>75000</v>
      </c>
      <c r="G16" s="59"/>
      <c r="H16" s="59"/>
      <c r="I16" s="59"/>
      <c r="J16" s="60">
        <v>9000</v>
      </c>
      <c r="K16" s="61">
        <f>F16+J16</f>
        <v>84000</v>
      </c>
    </row>
    <row r="17" spans="1:20" ht="15">
      <c r="A17" s="51">
        <v>3</v>
      </c>
      <c r="B17" s="20" t="s">
        <v>42</v>
      </c>
      <c r="C17" s="38" t="s">
        <v>53</v>
      </c>
      <c r="D17" s="33">
        <v>1</v>
      </c>
      <c r="E17" s="20" t="s">
        <v>32</v>
      </c>
      <c r="F17" s="59">
        <v>50000</v>
      </c>
      <c r="G17" s="59"/>
      <c r="H17" s="59"/>
      <c r="I17" s="59"/>
      <c r="J17" s="60">
        <v>6000</v>
      </c>
      <c r="K17" s="61">
        <f>F17+J17</f>
        <v>56000</v>
      </c>
    </row>
    <row r="18" spans="1:20" ht="15">
      <c r="A18" s="51">
        <v>3</v>
      </c>
      <c r="B18" s="20" t="s">
        <v>43</v>
      </c>
      <c r="C18" s="38" t="s">
        <v>54</v>
      </c>
      <c r="D18" s="33">
        <v>1</v>
      </c>
      <c r="E18" s="20" t="s">
        <v>32</v>
      </c>
      <c r="F18" s="59">
        <v>50000</v>
      </c>
      <c r="G18" s="59"/>
      <c r="H18" s="59"/>
      <c r="I18" s="59"/>
      <c r="J18" s="60">
        <v>6000</v>
      </c>
      <c r="K18" s="61">
        <f>F18+J18</f>
        <v>56000</v>
      </c>
    </row>
    <row r="19" spans="1:20" ht="15">
      <c r="B19" s="20"/>
      <c r="C19" s="37" t="s">
        <v>57</v>
      </c>
      <c r="D19" s="33">
        <v>1</v>
      </c>
      <c r="E19" s="29"/>
      <c r="F19" s="52"/>
      <c r="G19" s="52"/>
      <c r="H19" s="52"/>
      <c r="I19" s="52"/>
      <c r="J19" s="61"/>
      <c r="K19" s="61"/>
    </row>
    <row r="20" spans="1:20" ht="15">
      <c r="A20" s="51">
        <v>3</v>
      </c>
      <c r="B20" s="20" t="s">
        <v>44</v>
      </c>
      <c r="C20" s="38" t="s">
        <v>119</v>
      </c>
      <c r="D20" s="33">
        <v>1</v>
      </c>
      <c r="E20" s="20" t="s">
        <v>32</v>
      </c>
      <c r="F20" s="59">
        <v>25000</v>
      </c>
      <c r="G20" s="59"/>
      <c r="H20" s="59"/>
      <c r="I20" s="59"/>
      <c r="J20" s="60">
        <v>3000</v>
      </c>
      <c r="K20" s="61">
        <f t="shared" ref="K20:K28" si="0">F20+J20</f>
        <v>28000</v>
      </c>
    </row>
    <row r="21" spans="1:20" ht="15">
      <c r="A21" s="51">
        <v>3</v>
      </c>
      <c r="B21" s="20" t="s">
        <v>45</v>
      </c>
      <c r="C21" s="38" t="s">
        <v>120</v>
      </c>
      <c r="D21" s="33">
        <v>1</v>
      </c>
      <c r="E21" s="20" t="s">
        <v>32</v>
      </c>
      <c r="F21" s="59"/>
      <c r="G21" s="59"/>
      <c r="H21" s="59"/>
      <c r="I21" s="59"/>
      <c r="J21" s="60"/>
      <c r="K21" s="61">
        <f t="shared" si="0"/>
        <v>0</v>
      </c>
    </row>
    <row r="22" spans="1:20" ht="15">
      <c r="A22" s="51">
        <v>3</v>
      </c>
      <c r="B22" s="20" t="s">
        <v>46</v>
      </c>
      <c r="C22" s="38" t="s">
        <v>97</v>
      </c>
      <c r="D22" s="33">
        <v>1</v>
      </c>
      <c r="E22" s="20" t="s">
        <v>32</v>
      </c>
      <c r="F22" s="59"/>
      <c r="G22" s="59"/>
      <c r="H22" s="59"/>
      <c r="I22" s="59"/>
      <c r="J22" s="60"/>
      <c r="K22" s="61">
        <f t="shared" si="0"/>
        <v>0</v>
      </c>
    </row>
    <row r="23" spans="1:20" ht="15">
      <c r="A23" s="51">
        <v>3</v>
      </c>
      <c r="B23" s="20" t="s">
        <v>47</v>
      </c>
      <c r="C23" s="38" t="s">
        <v>121</v>
      </c>
      <c r="D23" s="33">
        <v>1</v>
      </c>
      <c r="E23" s="20" t="s">
        <v>32</v>
      </c>
      <c r="F23" s="59"/>
      <c r="G23" s="59"/>
      <c r="H23" s="59"/>
      <c r="I23" s="59"/>
      <c r="J23" s="60"/>
      <c r="K23" s="61">
        <f t="shared" si="0"/>
        <v>0</v>
      </c>
    </row>
    <row r="24" spans="1:20" ht="15">
      <c r="A24" s="51">
        <v>3</v>
      </c>
      <c r="B24" s="20" t="s">
        <v>48</v>
      </c>
      <c r="C24" s="38" t="s">
        <v>122</v>
      </c>
      <c r="D24" s="33">
        <v>1</v>
      </c>
      <c r="E24" s="20" t="s">
        <v>32</v>
      </c>
      <c r="F24" s="59"/>
      <c r="G24" s="59"/>
      <c r="H24" s="59"/>
      <c r="I24" s="59"/>
      <c r="J24" s="60"/>
      <c r="K24" s="61">
        <f t="shared" si="0"/>
        <v>0</v>
      </c>
    </row>
    <row r="25" spans="1:20" ht="15">
      <c r="A25" s="51">
        <v>3</v>
      </c>
      <c r="B25" s="20" t="s">
        <v>49</v>
      </c>
      <c r="C25" s="38" t="s">
        <v>58</v>
      </c>
      <c r="D25" s="33">
        <v>1</v>
      </c>
      <c r="E25" s="20" t="s">
        <v>32</v>
      </c>
      <c r="F25" s="59"/>
      <c r="G25" s="59"/>
      <c r="H25" s="59"/>
      <c r="I25" s="59"/>
      <c r="J25" s="60"/>
      <c r="K25" s="61">
        <f t="shared" si="0"/>
        <v>0</v>
      </c>
    </row>
    <row r="26" spans="1:20" ht="15">
      <c r="A26" s="51">
        <v>3</v>
      </c>
      <c r="B26" s="20" t="s">
        <v>50</v>
      </c>
      <c r="C26" s="38" t="s">
        <v>123</v>
      </c>
      <c r="D26" s="33">
        <v>1</v>
      </c>
      <c r="E26" s="20" t="s">
        <v>32</v>
      </c>
      <c r="F26" s="59"/>
      <c r="G26" s="59"/>
      <c r="H26" s="59"/>
      <c r="I26" s="59"/>
      <c r="J26" s="60"/>
      <c r="K26" s="61">
        <f t="shared" si="0"/>
        <v>0</v>
      </c>
    </row>
    <row r="27" spans="1:20" ht="15">
      <c r="A27" s="51">
        <v>3</v>
      </c>
      <c r="B27" s="20" t="s">
        <v>51</v>
      </c>
      <c r="C27" s="38" t="s">
        <v>59</v>
      </c>
      <c r="D27" s="33">
        <v>1</v>
      </c>
      <c r="E27" s="20" t="s">
        <v>32</v>
      </c>
      <c r="F27" s="59"/>
      <c r="G27" s="59"/>
      <c r="H27" s="59"/>
      <c r="I27" s="59"/>
      <c r="J27" s="60"/>
      <c r="K27" s="61">
        <f t="shared" si="0"/>
        <v>0</v>
      </c>
    </row>
    <row r="28" spans="1:20" ht="15">
      <c r="A28" s="51">
        <v>3</v>
      </c>
      <c r="B28" s="20" t="s">
        <v>52</v>
      </c>
      <c r="C28" s="38" t="s">
        <v>60</v>
      </c>
      <c r="D28" s="33">
        <v>1</v>
      </c>
      <c r="E28" s="20" t="s">
        <v>32</v>
      </c>
      <c r="F28" s="59"/>
      <c r="G28" s="59"/>
      <c r="H28" s="59"/>
      <c r="I28" s="59"/>
      <c r="J28" s="60"/>
      <c r="K28" s="61">
        <f t="shared" si="0"/>
        <v>0</v>
      </c>
    </row>
    <row r="29" spans="1:20" s="55" customFormat="1" ht="15">
      <c r="B29" s="20"/>
      <c r="C29" s="33" t="s">
        <v>124</v>
      </c>
      <c r="D29" s="33">
        <v>1</v>
      </c>
      <c r="E29" s="29"/>
      <c r="F29" s="54">
        <f>SUM(F14:F28)</f>
        <v>425000</v>
      </c>
      <c r="G29" s="54"/>
      <c r="H29" s="54"/>
      <c r="I29" s="54"/>
      <c r="J29" s="53">
        <f>SUM(J14:J28)</f>
        <v>51000</v>
      </c>
      <c r="K29" s="53">
        <f xml:space="preserve"> SUM(K14:K28)</f>
        <v>476000</v>
      </c>
    </row>
    <row r="30" spans="1:20" s="62" customFormat="1" ht="20.100000000000001" customHeight="1">
      <c r="B30" s="20"/>
      <c r="C30" s="33"/>
      <c r="D30" s="33">
        <v>1</v>
      </c>
      <c r="E30" s="29"/>
      <c r="F30" s="21"/>
      <c r="G30" s="21"/>
      <c r="H30" s="21"/>
      <c r="I30" s="21"/>
      <c r="J30" s="28"/>
      <c r="K30" s="24"/>
      <c r="L30" s="22"/>
      <c r="M30" s="22"/>
      <c r="N30" s="22"/>
      <c r="O30" s="22"/>
      <c r="P30" s="22"/>
      <c r="Q30" s="22"/>
      <c r="R30" s="22"/>
      <c r="S30" s="22"/>
      <c r="T30" s="22"/>
    </row>
    <row r="31" spans="1:20" s="22" customFormat="1" ht="20.100000000000001" customHeight="1">
      <c r="A31" s="22">
        <v>2</v>
      </c>
      <c r="B31" s="20">
        <v>1.3</v>
      </c>
      <c r="C31" s="33" t="s">
        <v>144</v>
      </c>
      <c r="D31" s="33">
        <v>1</v>
      </c>
      <c r="E31" s="29"/>
      <c r="F31" s="21"/>
      <c r="G31" s="21"/>
      <c r="H31" s="21"/>
      <c r="I31" s="21"/>
      <c r="J31" s="28"/>
      <c r="K31" s="24"/>
    </row>
    <row r="32" spans="1:20" ht="57">
      <c r="A32" s="51">
        <v>3</v>
      </c>
      <c r="B32" s="20" t="s">
        <v>61</v>
      </c>
      <c r="C32" s="26" t="s">
        <v>125</v>
      </c>
      <c r="D32" s="33">
        <v>1</v>
      </c>
      <c r="E32" s="20" t="s">
        <v>32</v>
      </c>
      <c r="F32" s="59">
        <v>78000</v>
      </c>
      <c r="G32" s="59"/>
      <c r="H32" s="59"/>
      <c r="I32" s="59"/>
      <c r="J32" s="60">
        <v>9360</v>
      </c>
      <c r="K32" s="61">
        <f>F32+J32</f>
        <v>87360</v>
      </c>
    </row>
    <row r="33" spans="1:220" ht="42.75">
      <c r="A33" s="51">
        <v>3</v>
      </c>
      <c r="B33" s="20" t="s">
        <v>62</v>
      </c>
      <c r="C33" s="26" t="s">
        <v>126</v>
      </c>
      <c r="D33" s="33">
        <v>1</v>
      </c>
      <c r="E33" s="20" t="s">
        <v>32</v>
      </c>
      <c r="F33" s="59">
        <v>50000</v>
      </c>
      <c r="G33" s="59"/>
      <c r="H33" s="59"/>
      <c r="I33" s="59"/>
      <c r="J33" s="60">
        <v>6000</v>
      </c>
      <c r="K33" s="61">
        <f>F33+J33</f>
        <v>56000</v>
      </c>
    </row>
    <row r="34" spans="1:220" ht="28.5">
      <c r="A34" s="51">
        <v>3</v>
      </c>
      <c r="B34" s="20" t="s">
        <v>63</v>
      </c>
      <c r="C34" s="26" t="s">
        <v>98</v>
      </c>
      <c r="D34" s="33">
        <v>1</v>
      </c>
      <c r="E34" s="20" t="s">
        <v>32</v>
      </c>
      <c r="F34" s="59">
        <v>22000</v>
      </c>
      <c r="G34" s="59"/>
      <c r="H34" s="59"/>
      <c r="I34" s="59"/>
      <c r="J34" s="60">
        <v>2640</v>
      </c>
      <c r="K34" s="61">
        <f>F34+J34</f>
        <v>24640</v>
      </c>
    </row>
    <row r="35" spans="1:220" ht="28.5">
      <c r="A35" s="51">
        <v>3</v>
      </c>
      <c r="B35" s="20" t="s">
        <v>64</v>
      </c>
      <c r="C35" s="26" t="s">
        <v>127</v>
      </c>
      <c r="D35" s="33">
        <v>1</v>
      </c>
      <c r="E35" s="20" t="s">
        <v>32</v>
      </c>
      <c r="F35" s="63">
        <v>20000</v>
      </c>
      <c r="G35" s="63"/>
      <c r="H35" s="63"/>
      <c r="I35" s="63"/>
      <c r="J35" s="60">
        <v>2400</v>
      </c>
      <c r="K35" s="61">
        <f>F35+J35</f>
        <v>22400</v>
      </c>
    </row>
    <row r="36" spans="1:220" ht="42.75">
      <c r="A36" s="51">
        <v>3</v>
      </c>
      <c r="B36" s="20" t="s">
        <v>65</v>
      </c>
      <c r="C36" s="38" t="s">
        <v>128</v>
      </c>
      <c r="D36" s="33">
        <v>1</v>
      </c>
      <c r="E36" s="20" t="s">
        <v>32</v>
      </c>
      <c r="F36" s="63">
        <v>10000</v>
      </c>
      <c r="G36" s="63"/>
      <c r="H36" s="63"/>
      <c r="I36" s="63"/>
      <c r="J36" s="60">
        <v>1200</v>
      </c>
      <c r="K36" s="61">
        <f>F36+J36</f>
        <v>11200</v>
      </c>
    </row>
    <row r="37" spans="1:220" s="55" customFormat="1" ht="15">
      <c r="B37" s="20"/>
      <c r="C37" s="33" t="s">
        <v>129</v>
      </c>
      <c r="D37" s="33">
        <v>1</v>
      </c>
      <c r="E37" s="64"/>
      <c r="F37" s="65">
        <f>SUM(F32:F35)</f>
        <v>170000</v>
      </c>
      <c r="G37" s="65"/>
      <c r="H37" s="65"/>
      <c r="I37" s="65"/>
      <c r="J37" s="66">
        <f>SUM(J32:J35)</f>
        <v>20400</v>
      </c>
      <c r="K37" s="53">
        <f>SUM(K32:K35)</f>
        <v>190400</v>
      </c>
    </row>
    <row r="38" spans="1:220" s="62" customFormat="1" ht="15">
      <c r="B38" s="20"/>
      <c r="C38" s="33"/>
      <c r="D38" s="33">
        <v>1</v>
      </c>
      <c r="E38" s="33"/>
      <c r="F38" s="67"/>
      <c r="G38" s="67"/>
      <c r="H38" s="67"/>
      <c r="I38" s="67"/>
      <c r="J38" s="28"/>
      <c r="K38" s="24"/>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row>
    <row r="39" spans="1:220" s="22" customFormat="1" ht="30">
      <c r="A39" s="22">
        <v>2</v>
      </c>
      <c r="B39" s="20">
        <v>1.4</v>
      </c>
      <c r="C39" s="33" t="s">
        <v>145</v>
      </c>
      <c r="D39" s="33">
        <v>1</v>
      </c>
      <c r="E39" s="33"/>
      <c r="F39" s="67"/>
      <c r="G39" s="67"/>
      <c r="H39" s="67"/>
      <c r="I39" s="67"/>
      <c r="J39" s="28"/>
      <c r="K39" s="24"/>
    </row>
    <row r="40" spans="1:220" ht="15">
      <c r="A40" s="51">
        <v>3</v>
      </c>
      <c r="B40" s="20" t="s">
        <v>66</v>
      </c>
      <c r="C40" s="38" t="s">
        <v>130</v>
      </c>
      <c r="D40" s="33">
        <v>1</v>
      </c>
      <c r="E40" s="20" t="s">
        <v>32</v>
      </c>
      <c r="F40" s="63">
        <v>51500</v>
      </c>
      <c r="G40" s="63"/>
      <c r="H40" s="63"/>
      <c r="I40" s="63"/>
      <c r="J40" s="90">
        <v>6180</v>
      </c>
      <c r="K40" s="93">
        <f>F40+J40</f>
        <v>57680</v>
      </c>
    </row>
    <row r="41" spans="1:220" s="68" customFormat="1" ht="20.100000000000001" customHeight="1" thickBot="1">
      <c r="A41" s="55"/>
      <c r="B41" s="20"/>
      <c r="C41" s="33" t="s">
        <v>131</v>
      </c>
      <c r="D41" s="33">
        <v>1</v>
      </c>
      <c r="E41" s="64"/>
      <c r="F41" s="65">
        <f>F40</f>
        <v>51500</v>
      </c>
      <c r="G41" s="65"/>
      <c r="H41" s="65"/>
      <c r="I41" s="65"/>
      <c r="J41" s="66">
        <f>J40</f>
        <v>6180</v>
      </c>
      <c r="K41" s="66">
        <f>K40</f>
        <v>57680</v>
      </c>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row>
    <row r="42" spans="1:220" s="22" customFormat="1" ht="15">
      <c r="B42" s="20"/>
      <c r="C42" s="33"/>
      <c r="D42" s="33">
        <v>1</v>
      </c>
      <c r="E42" s="64"/>
      <c r="F42" s="69"/>
      <c r="G42" s="69"/>
      <c r="H42" s="69"/>
      <c r="I42" s="69"/>
      <c r="J42" s="31"/>
      <c r="K42" s="94"/>
    </row>
    <row r="43" spans="1:220" s="22" customFormat="1" ht="30">
      <c r="A43" s="22">
        <v>2</v>
      </c>
      <c r="B43" s="20">
        <v>1.5</v>
      </c>
      <c r="C43" s="33" t="s">
        <v>93</v>
      </c>
      <c r="D43" s="33">
        <v>1</v>
      </c>
      <c r="E43" s="64"/>
      <c r="F43" s="69"/>
      <c r="G43" s="69"/>
      <c r="H43" s="69"/>
      <c r="I43" s="69"/>
      <c r="J43" s="31"/>
      <c r="K43" s="94"/>
    </row>
    <row r="44" spans="1:220" ht="71.25">
      <c r="A44" s="51">
        <v>3</v>
      </c>
      <c r="B44" s="20" t="s">
        <v>67</v>
      </c>
      <c r="C44" s="38" t="s">
        <v>132</v>
      </c>
      <c r="D44" s="33">
        <v>1</v>
      </c>
      <c r="E44" s="20" t="s">
        <v>32</v>
      </c>
      <c r="F44" s="63">
        <v>42500</v>
      </c>
      <c r="G44" s="63"/>
      <c r="H44" s="63"/>
      <c r="I44" s="63"/>
      <c r="J44" s="90">
        <v>5100</v>
      </c>
      <c r="K44" s="93">
        <f>F44+J44</f>
        <v>47600</v>
      </c>
    </row>
    <row r="45" spans="1:220" s="55" customFormat="1" ht="15">
      <c r="B45" s="20"/>
      <c r="C45" s="33" t="s">
        <v>133</v>
      </c>
      <c r="D45" s="33">
        <v>1</v>
      </c>
      <c r="E45" s="64"/>
      <c r="F45" s="65">
        <f>F44</f>
        <v>42500</v>
      </c>
      <c r="G45" s="65"/>
      <c r="H45" s="65"/>
      <c r="I45" s="65"/>
      <c r="J45" s="66">
        <f>J44</f>
        <v>5100</v>
      </c>
      <c r="K45" s="66">
        <f>K44</f>
        <v>47600</v>
      </c>
    </row>
    <row r="46" spans="1:220" s="70" customFormat="1" ht="15">
      <c r="B46" s="20"/>
      <c r="C46" s="39"/>
      <c r="D46" s="33">
        <v>1</v>
      </c>
      <c r="E46" s="64"/>
      <c r="F46" s="69"/>
      <c r="G46" s="69"/>
      <c r="H46" s="69"/>
      <c r="I46" s="69"/>
      <c r="J46" s="31"/>
      <c r="K46" s="94"/>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22"/>
      <c r="DK46" s="22"/>
      <c r="DL46" s="22"/>
      <c r="DM46" s="22"/>
      <c r="DN46" s="22"/>
      <c r="DO46" s="22"/>
      <c r="DP46" s="22"/>
      <c r="DQ46" s="22"/>
      <c r="DR46" s="22"/>
      <c r="DS46" s="22"/>
      <c r="DT46" s="22"/>
      <c r="DU46" s="22"/>
      <c r="DV46" s="22"/>
      <c r="DW46" s="22"/>
      <c r="DX46" s="22"/>
      <c r="DY46" s="22"/>
      <c r="DZ46" s="22"/>
      <c r="EA46" s="22"/>
      <c r="EB46" s="22"/>
      <c r="EC46" s="22"/>
      <c r="ED46" s="22"/>
      <c r="EE46" s="22"/>
      <c r="EF46" s="22"/>
      <c r="EG46" s="22"/>
      <c r="EH46" s="22"/>
      <c r="EI46" s="22"/>
      <c r="EJ46" s="22"/>
      <c r="EK46" s="22"/>
      <c r="EL46" s="22"/>
      <c r="EM46" s="22"/>
      <c r="EN46" s="22"/>
      <c r="EO46" s="22"/>
      <c r="EP46" s="22"/>
      <c r="EQ46" s="22"/>
      <c r="ER46" s="22"/>
      <c r="ES46" s="22"/>
      <c r="ET46" s="22"/>
      <c r="EU46" s="22"/>
      <c r="EV46" s="22"/>
      <c r="EW46" s="22"/>
      <c r="EX46" s="22"/>
      <c r="EY46" s="22"/>
      <c r="EZ46" s="22"/>
      <c r="FA46" s="22"/>
      <c r="FB46" s="22"/>
      <c r="FC46" s="22"/>
      <c r="FD46" s="22"/>
      <c r="FE46" s="22"/>
      <c r="FF46" s="22"/>
      <c r="FG46" s="22"/>
      <c r="FH46" s="22"/>
      <c r="FI46" s="22"/>
      <c r="FJ46" s="22"/>
      <c r="FK46" s="22"/>
      <c r="FL46" s="22"/>
      <c r="FM46" s="22"/>
      <c r="FN46" s="22"/>
      <c r="FO46" s="22"/>
      <c r="FP46" s="22"/>
      <c r="FQ46" s="22"/>
      <c r="FR46" s="22"/>
      <c r="FS46" s="22"/>
      <c r="FT46" s="22"/>
      <c r="FU46" s="22"/>
      <c r="FV46" s="22"/>
      <c r="FW46" s="22"/>
      <c r="FX46" s="22"/>
      <c r="FY46" s="22"/>
      <c r="FZ46" s="22"/>
      <c r="GA46" s="22"/>
      <c r="GB46" s="22"/>
      <c r="GC46" s="22"/>
      <c r="GD46" s="22"/>
      <c r="GE46" s="22"/>
      <c r="GF46" s="22"/>
      <c r="GG46" s="22"/>
      <c r="GH46" s="22"/>
      <c r="GI46" s="22"/>
      <c r="GJ46" s="22"/>
      <c r="GK46" s="22"/>
      <c r="GL46" s="22"/>
      <c r="GM46" s="22"/>
      <c r="GN46" s="22"/>
      <c r="GO46" s="22"/>
      <c r="GP46" s="22"/>
      <c r="GQ46" s="22"/>
      <c r="GR46" s="22"/>
      <c r="GS46" s="22"/>
      <c r="GT46" s="22"/>
      <c r="GU46" s="22"/>
      <c r="GV46" s="22"/>
      <c r="GW46" s="22"/>
      <c r="GX46" s="22"/>
      <c r="GY46" s="22"/>
      <c r="GZ46" s="22"/>
      <c r="HA46" s="22"/>
      <c r="HB46" s="22"/>
      <c r="HC46" s="22"/>
      <c r="HD46" s="22"/>
      <c r="HE46" s="22"/>
      <c r="HF46" s="22"/>
      <c r="HG46" s="22"/>
      <c r="HH46" s="22"/>
      <c r="HI46" s="22"/>
      <c r="HJ46" s="22"/>
      <c r="HK46" s="22"/>
      <c r="HL46" s="22"/>
    </row>
    <row r="47" spans="1:220" s="22" customFormat="1" ht="15">
      <c r="A47" s="22">
        <v>2</v>
      </c>
      <c r="B47" s="20">
        <v>1.6</v>
      </c>
      <c r="C47" s="39" t="s">
        <v>146</v>
      </c>
      <c r="D47" s="33">
        <v>1</v>
      </c>
      <c r="E47" s="64"/>
      <c r="F47" s="69"/>
      <c r="G47" s="69"/>
      <c r="H47" s="69"/>
      <c r="I47" s="69"/>
      <c r="J47" s="31"/>
      <c r="K47" s="94"/>
    </row>
    <row r="48" spans="1:220" ht="20.100000000000001" customHeight="1">
      <c r="A48" s="51">
        <v>3</v>
      </c>
      <c r="B48" s="20" t="s">
        <v>68</v>
      </c>
      <c r="C48" s="38" t="s">
        <v>134</v>
      </c>
      <c r="D48" s="33">
        <v>1</v>
      </c>
      <c r="E48" s="20" t="s">
        <v>32</v>
      </c>
      <c r="F48" s="71">
        <v>17100</v>
      </c>
      <c r="G48" s="71"/>
      <c r="H48" s="71"/>
      <c r="I48" s="71"/>
      <c r="J48" s="71">
        <v>2052</v>
      </c>
      <c r="K48" s="61">
        <f>F48+J48</f>
        <v>19152</v>
      </c>
    </row>
    <row r="49" spans="1:11" s="55" customFormat="1" ht="19.5" customHeight="1">
      <c r="B49" s="20"/>
      <c r="C49" s="33" t="s">
        <v>135</v>
      </c>
      <c r="D49" s="33">
        <v>1</v>
      </c>
      <c r="E49" s="29"/>
      <c r="F49" s="54">
        <f>F48</f>
        <v>17100</v>
      </c>
      <c r="G49" s="54"/>
      <c r="H49" s="54"/>
      <c r="I49" s="54"/>
      <c r="J49" s="53">
        <f>J48</f>
        <v>2052</v>
      </c>
      <c r="K49" s="53">
        <f>K48</f>
        <v>19152</v>
      </c>
    </row>
    <row r="50" spans="1:11" s="70" customFormat="1" ht="19.5" customHeight="1">
      <c r="B50" s="20"/>
      <c r="C50" s="33"/>
      <c r="D50" s="33">
        <v>1</v>
      </c>
      <c r="E50" s="29"/>
      <c r="F50" s="21"/>
      <c r="G50" s="21"/>
      <c r="H50" s="21"/>
      <c r="I50" s="21"/>
      <c r="J50" s="28"/>
      <c r="K50" s="24"/>
    </row>
    <row r="51" spans="1:11" s="22" customFormat="1" ht="19.5" customHeight="1">
      <c r="A51" s="22">
        <v>2</v>
      </c>
      <c r="B51" s="20">
        <v>1.7</v>
      </c>
      <c r="C51" s="33" t="s">
        <v>94</v>
      </c>
      <c r="D51" s="33">
        <v>1</v>
      </c>
      <c r="E51" s="29"/>
      <c r="F51" s="21"/>
      <c r="G51" s="21"/>
      <c r="H51" s="21"/>
      <c r="I51" s="21"/>
      <c r="J51" s="28"/>
      <c r="K51" s="24"/>
    </row>
    <row r="52" spans="1:11" ht="20.100000000000001" customHeight="1">
      <c r="A52" s="51">
        <v>3</v>
      </c>
      <c r="B52" s="20" t="s">
        <v>69</v>
      </c>
      <c r="C52" s="38" t="s">
        <v>134</v>
      </c>
      <c r="D52" s="33">
        <v>1</v>
      </c>
      <c r="E52" s="20" t="s">
        <v>32</v>
      </c>
      <c r="F52" s="59">
        <v>25650</v>
      </c>
      <c r="G52" s="59"/>
      <c r="H52" s="59"/>
      <c r="I52" s="59"/>
      <c r="J52" s="60">
        <v>3078</v>
      </c>
      <c r="K52" s="61">
        <f>F52+J52</f>
        <v>28728</v>
      </c>
    </row>
    <row r="53" spans="1:11" s="68" customFormat="1" ht="20.100000000000001" customHeight="1" thickBot="1">
      <c r="A53" s="55"/>
      <c r="B53" s="20"/>
      <c r="C53" s="33" t="s">
        <v>136</v>
      </c>
      <c r="D53" s="33">
        <v>1</v>
      </c>
      <c r="E53" s="29"/>
      <c r="F53" s="54">
        <f>F52</f>
        <v>25650</v>
      </c>
      <c r="G53" s="54"/>
      <c r="H53" s="54"/>
      <c r="I53" s="54"/>
      <c r="J53" s="53">
        <f>J52</f>
        <v>3078</v>
      </c>
      <c r="K53" s="53">
        <f>K52</f>
        <v>28728</v>
      </c>
    </row>
    <row r="54" spans="1:11" s="22" customFormat="1" ht="20.100000000000001" customHeight="1">
      <c r="A54" s="22">
        <v>2</v>
      </c>
      <c r="B54" s="20">
        <v>1.8</v>
      </c>
      <c r="C54" s="33" t="s">
        <v>95</v>
      </c>
      <c r="D54" s="33">
        <v>1</v>
      </c>
      <c r="E54" s="29"/>
      <c r="F54" s="21"/>
      <c r="G54" s="21"/>
      <c r="H54" s="21"/>
      <c r="I54" s="21"/>
      <c r="J54" s="28"/>
      <c r="K54" s="24"/>
    </row>
    <row r="55" spans="1:11" ht="20.100000000000001" customHeight="1">
      <c r="A55" s="51">
        <v>3</v>
      </c>
      <c r="B55" s="20" t="s">
        <v>70</v>
      </c>
      <c r="C55" s="27" t="s">
        <v>71</v>
      </c>
      <c r="D55" s="33">
        <v>1</v>
      </c>
      <c r="E55" s="20" t="s">
        <v>32</v>
      </c>
      <c r="F55" s="59">
        <v>8000</v>
      </c>
      <c r="G55" s="59"/>
      <c r="H55" s="59"/>
      <c r="I55" s="59"/>
      <c r="J55" s="60">
        <v>960</v>
      </c>
      <c r="K55" s="61">
        <f>F55+J55</f>
        <v>8960</v>
      </c>
    </row>
    <row r="56" spans="1:11" ht="20.100000000000001" customHeight="1">
      <c r="A56" s="51">
        <v>3</v>
      </c>
      <c r="B56" s="20" t="s">
        <v>72</v>
      </c>
      <c r="C56" s="27" t="s">
        <v>73</v>
      </c>
      <c r="D56" s="33">
        <v>1</v>
      </c>
      <c r="E56" s="20" t="s">
        <v>32</v>
      </c>
      <c r="F56" s="59">
        <v>4000</v>
      </c>
      <c r="G56" s="59"/>
      <c r="H56" s="59"/>
      <c r="I56" s="59"/>
      <c r="J56" s="60">
        <v>480</v>
      </c>
      <c r="K56" s="61">
        <f>F56+J56</f>
        <v>4480</v>
      </c>
    </row>
    <row r="57" spans="1:11" ht="20.100000000000001" customHeight="1">
      <c r="A57" s="51">
        <v>3</v>
      </c>
      <c r="B57" s="20" t="s">
        <v>74</v>
      </c>
      <c r="C57" s="27" t="s">
        <v>75</v>
      </c>
      <c r="D57" s="33">
        <v>1</v>
      </c>
      <c r="E57" s="20" t="s">
        <v>32</v>
      </c>
      <c r="F57" s="59">
        <v>4000</v>
      </c>
      <c r="G57" s="59"/>
      <c r="H57" s="59"/>
      <c r="I57" s="59"/>
      <c r="J57" s="60">
        <v>480</v>
      </c>
      <c r="K57" s="61">
        <f>F57+J57</f>
        <v>4480</v>
      </c>
    </row>
    <row r="58" spans="1:11" ht="20.100000000000001" customHeight="1">
      <c r="A58" s="51">
        <v>3</v>
      </c>
      <c r="B58" s="20" t="s">
        <v>76</v>
      </c>
      <c r="C58" s="27" t="s">
        <v>77</v>
      </c>
      <c r="D58" s="33">
        <v>1</v>
      </c>
      <c r="E58" s="20" t="s">
        <v>32</v>
      </c>
      <c r="F58" s="59">
        <v>2000</v>
      </c>
      <c r="G58" s="59"/>
      <c r="H58" s="59"/>
      <c r="I58" s="59"/>
      <c r="J58" s="60">
        <v>240</v>
      </c>
      <c r="K58" s="61">
        <f>F58+J58</f>
        <v>2240</v>
      </c>
    </row>
    <row r="59" spans="1:11" ht="20.100000000000001" customHeight="1">
      <c r="A59" s="51">
        <v>3</v>
      </c>
      <c r="B59" s="20" t="s">
        <v>78</v>
      </c>
      <c r="C59" s="27" t="s">
        <v>99</v>
      </c>
      <c r="D59" s="33">
        <v>1</v>
      </c>
      <c r="E59" s="20" t="s">
        <v>32</v>
      </c>
      <c r="F59" s="59">
        <v>2000</v>
      </c>
      <c r="G59" s="59"/>
      <c r="H59" s="59"/>
      <c r="I59" s="59"/>
      <c r="J59" s="60">
        <v>240</v>
      </c>
      <c r="K59" s="61">
        <f>F59+J59</f>
        <v>2240</v>
      </c>
    </row>
    <row r="60" spans="1:11" s="68" customFormat="1" ht="20.100000000000001" customHeight="1" thickBot="1">
      <c r="A60" s="55"/>
      <c r="B60" s="20"/>
      <c r="C60" s="33" t="s">
        <v>137</v>
      </c>
      <c r="D60" s="33">
        <v>1</v>
      </c>
      <c r="E60" s="29"/>
      <c r="F60" s="54">
        <f>SUM(F55:F59)</f>
        <v>20000</v>
      </c>
      <c r="G60" s="54"/>
      <c r="H60" s="54"/>
      <c r="I60" s="54"/>
      <c r="J60" s="53">
        <f>SUM(J55:J59)</f>
        <v>2400</v>
      </c>
      <c r="K60" s="53">
        <f>SUM(K55:K59)</f>
        <v>22400</v>
      </c>
    </row>
    <row r="61" spans="1:11" s="22" customFormat="1" ht="20.100000000000001" customHeight="1">
      <c r="B61" s="20"/>
      <c r="C61" s="33"/>
      <c r="D61" s="33">
        <v>1</v>
      </c>
      <c r="E61" s="29"/>
      <c r="F61" s="21"/>
      <c r="G61" s="21"/>
      <c r="H61" s="21"/>
      <c r="I61" s="21"/>
      <c r="J61" s="28"/>
      <c r="K61" s="24"/>
    </row>
    <row r="62" spans="1:11" s="22" customFormat="1" ht="20.100000000000001" customHeight="1">
      <c r="A62" s="22">
        <v>2</v>
      </c>
      <c r="B62" s="20">
        <v>1.9</v>
      </c>
      <c r="C62" s="33" t="s">
        <v>147</v>
      </c>
      <c r="D62" s="33">
        <v>1</v>
      </c>
      <c r="E62" s="29"/>
      <c r="F62" s="21"/>
      <c r="G62" s="21"/>
      <c r="H62" s="21"/>
      <c r="I62" s="21"/>
      <c r="J62" s="28"/>
      <c r="K62" s="24"/>
    </row>
    <row r="63" spans="1:11" ht="15">
      <c r="A63" s="51">
        <v>3</v>
      </c>
      <c r="B63" s="20" t="s">
        <v>79</v>
      </c>
      <c r="C63" s="26" t="s">
        <v>138</v>
      </c>
      <c r="D63" s="33">
        <v>1</v>
      </c>
      <c r="E63" s="20" t="s">
        <v>32</v>
      </c>
      <c r="F63" s="59">
        <v>1500</v>
      </c>
      <c r="G63" s="59"/>
      <c r="H63" s="59"/>
      <c r="I63" s="59"/>
      <c r="J63" s="60">
        <v>180</v>
      </c>
      <c r="K63" s="61">
        <f t="shared" ref="K63:K69" si="1">F63+J63</f>
        <v>1680</v>
      </c>
    </row>
    <row r="64" spans="1:11" ht="15">
      <c r="A64" s="51">
        <v>3</v>
      </c>
      <c r="B64" s="20" t="s">
        <v>80</v>
      </c>
      <c r="C64" s="26" t="s">
        <v>139</v>
      </c>
      <c r="D64" s="33">
        <v>1</v>
      </c>
      <c r="E64" s="20" t="s">
        <v>32</v>
      </c>
      <c r="F64" s="59">
        <v>1500</v>
      </c>
      <c r="G64" s="59"/>
      <c r="H64" s="59"/>
      <c r="I64" s="59"/>
      <c r="J64" s="60">
        <v>180</v>
      </c>
      <c r="K64" s="61">
        <f t="shared" si="1"/>
        <v>1680</v>
      </c>
    </row>
    <row r="65" spans="1:20" ht="15">
      <c r="A65" s="51">
        <v>3</v>
      </c>
      <c r="B65" s="20" t="s">
        <v>81</v>
      </c>
      <c r="C65" s="26" t="s">
        <v>82</v>
      </c>
      <c r="D65" s="33">
        <v>1</v>
      </c>
      <c r="E65" s="20" t="s">
        <v>32</v>
      </c>
      <c r="F65" s="59">
        <v>1500</v>
      </c>
      <c r="G65" s="59"/>
      <c r="H65" s="59"/>
      <c r="I65" s="59"/>
      <c r="J65" s="60">
        <v>180</v>
      </c>
      <c r="K65" s="61">
        <f t="shared" si="1"/>
        <v>1680</v>
      </c>
    </row>
    <row r="66" spans="1:20" ht="15">
      <c r="A66" s="51">
        <v>3</v>
      </c>
      <c r="B66" s="20" t="s">
        <v>83</v>
      </c>
      <c r="C66" s="26" t="s">
        <v>140</v>
      </c>
      <c r="D66" s="33">
        <v>1</v>
      </c>
      <c r="E66" s="20" t="s">
        <v>32</v>
      </c>
      <c r="F66" s="59">
        <v>1500</v>
      </c>
      <c r="G66" s="59"/>
      <c r="H66" s="59"/>
      <c r="I66" s="59"/>
      <c r="J66" s="60">
        <v>180</v>
      </c>
      <c r="K66" s="61">
        <f t="shared" si="1"/>
        <v>1680</v>
      </c>
    </row>
    <row r="67" spans="1:20" ht="15">
      <c r="A67" s="51">
        <v>3</v>
      </c>
      <c r="B67" s="20" t="s">
        <v>84</v>
      </c>
      <c r="C67" s="38" t="s">
        <v>85</v>
      </c>
      <c r="D67" s="33">
        <v>1</v>
      </c>
      <c r="E67" s="20" t="s">
        <v>32</v>
      </c>
      <c r="F67" s="59">
        <v>1500</v>
      </c>
      <c r="G67" s="59"/>
      <c r="H67" s="59"/>
      <c r="I67" s="59"/>
      <c r="J67" s="60">
        <v>180</v>
      </c>
      <c r="K67" s="61">
        <f t="shared" si="1"/>
        <v>1680</v>
      </c>
    </row>
    <row r="68" spans="1:20" ht="15">
      <c r="A68" s="51">
        <v>3</v>
      </c>
      <c r="B68" s="20" t="s">
        <v>86</v>
      </c>
      <c r="C68" s="38" t="s">
        <v>87</v>
      </c>
      <c r="D68" s="33">
        <v>1</v>
      </c>
      <c r="E68" s="20" t="s">
        <v>32</v>
      </c>
      <c r="F68" s="59">
        <v>1500</v>
      </c>
      <c r="G68" s="59"/>
      <c r="H68" s="59"/>
      <c r="I68" s="59"/>
      <c r="J68" s="60">
        <v>180</v>
      </c>
      <c r="K68" s="61">
        <f t="shared" si="1"/>
        <v>1680</v>
      </c>
    </row>
    <row r="69" spans="1:20" ht="15">
      <c r="A69" s="51">
        <v>3</v>
      </c>
      <c r="B69" s="20" t="s">
        <v>88</v>
      </c>
      <c r="C69" s="38" t="s">
        <v>89</v>
      </c>
      <c r="D69" s="33">
        <v>1</v>
      </c>
      <c r="E69" s="20" t="s">
        <v>32</v>
      </c>
      <c r="F69" s="59">
        <v>1000</v>
      </c>
      <c r="G69" s="59"/>
      <c r="H69" s="59"/>
      <c r="I69" s="59"/>
      <c r="J69" s="60">
        <v>120</v>
      </c>
      <c r="K69" s="61">
        <f t="shared" si="1"/>
        <v>1120</v>
      </c>
    </row>
    <row r="70" spans="1:20" s="68" customFormat="1" ht="15.75" thickBot="1">
      <c r="A70" s="55"/>
      <c r="B70" s="20"/>
      <c r="C70" s="33" t="s">
        <v>141</v>
      </c>
      <c r="D70" s="33">
        <v>1</v>
      </c>
      <c r="E70" s="29"/>
      <c r="F70" s="54">
        <f>SUM(F63:F68)</f>
        <v>9000</v>
      </c>
      <c r="G70" s="54"/>
      <c r="H70" s="54"/>
      <c r="I70" s="54"/>
      <c r="J70" s="53">
        <f>SUM(J63:J68)</f>
        <v>1080</v>
      </c>
      <c r="K70" s="53">
        <f>SUM(K63:K68)</f>
        <v>10080</v>
      </c>
      <c r="L70" s="56"/>
      <c r="M70" s="56"/>
      <c r="N70" s="56"/>
      <c r="O70" s="56"/>
      <c r="P70" s="56"/>
      <c r="Q70" s="56"/>
      <c r="R70" s="56"/>
      <c r="S70" s="56"/>
      <c r="T70" s="56"/>
    </row>
    <row r="71" spans="1:20" s="22" customFormat="1" ht="15">
      <c r="B71" s="20"/>
      <c r="C71" s="33"/>
      <c r="D71" s="33">
        <v>1</v>
      </c>
      <c r="E71" s="29"/>
      <c r="F71" s="21"/>
      <c r="G71" s="21"/>
      <c r="H71" s="21"/>
      <c r="I71" s="21"/>
      <c r="J71" s="28"/>
      <c r="K71" s="24"/>
    </row>
    <row r="72" spans="1:20" s="22" customFormat="1" ht="15">
      <c r="A72" s="22">
        <v>2</v>
      </c>
      <c r="B72" s="95">
        <v>1.1000000000000001</v>
      </c>
      <c r="C72" s="33" t="s">
        <v>148</v>
      </c>
      <c r="D72" s="33">
        <v>1</v>
      </c>
      <c r="E72" s="29"/>
      <c r="F72" s="21"/>
      <c r="G72" s="21"/>
      <c r="H72" s="21"/>
      <c r="I72" s="21"/>
      <c r="J72" s="28"/>
      <c r="K72" s="24"/>
    </row>
    <row r="73" spans="1:20" ht="15">
      <c r="A73" s="51">
        <v>3</v>
      </c>
      <c r="B73" s="20" t="s">
        <v>142</v>
      </c>
      <c r="C73" s="72"/>
      <c r="D73" s="33">
        <v>1</v>
      </c>
      <c r="E73" s="20" t="s">
        <v>32</v>
      </c>
      <c r="F73" s="59"/>
      <c r="G73" s="59"/>
      <c r="H73" s="59"/>
      <c r="I73" s="59"/>
      <c r="J73" s="60"/>
      <c r="K73" s="61">
        <f>F73+J73</f>
        <v>0</v>
      </c>
    </row>
    <row r="74" spans="1:20" ht="15">
      <c r="B74" s="85"/>
      <c r="C74" s="33" t="s">
        <v>143</v>
      </c>
      <c r="D74" s="33"/>
      <c r="E74" s="29"/>
      <c r="F74" s="54">
        <f>F73</f>
        <v>0</v>
      </c>
      <c r="G74" s="54"/>
      <c r="H74" s="54"/>
      <c r="I74" s="54"/>
      <c r="J74" s="53">
        <f>J73</f>
        <v>0</v>
      </c>
      <c r="K74" s="53">
        <f>K73</f>
        <v>0</v>
      </c>
    </row>
    <row r="75" spans="1:20" ht="15">
      <c r="B75" s="73"/>
      <c r="C75" s="74"/>
      <c r="D75" s="74"/>
      <c r="E75" s="75"/>
      <c r="F75" s="76"/>
      <c r="G75" s="76"/>
      <c r="H75" s="76"/>
      <c r="I75" s="76"/>
      <c r="J75" s="91"/>
      <c r="K75" s="91"/>
    </row>
    <row r="76" spans="1:20" ht="15">
      <c r="B76" s="84"/>
      <c r="C76" s="84"/>
      <c r="D76" s="84"/>
      <c r="E76" s="84"/>
      <c r="F76" s="84"/>
      <c r="G76" s="84"/>
      <c r="H76" s="84"/>
      <c r="I76" s="84"/>
      <c r="J76" s="91"/>
      <c r="K76" s="91"/>
    </row>
    <row r="77" spans="1:20" ht="15">
      <c r="B77" s="74"/>
      <c r="C77" s="77"/>
      <c r="D77" s="77"/>
      <c r="E77" s="75"/>
      <c r="F77" s="76"/>
      <c r="G77" s="76"/>
      <c r="H77" s="76"/>
      <c r="I77" s="76"/>
      <c r="J77" s="91"/>
      <c r="K77" s="91"/>
    </row>
    <row r="78" spans="1:20" ht="15">
      <c r="B78" s="78"/>
      <c r="C78" s="75"/>
      <c r="D78" s="75"/>
      <c r="E78" s="75"/>
      <c r="F78" s="76"/>
      <c r="G78" s="76"/>
      <c r="H78" s="76"/>
      <c r="I78" s="76"/>
      <c r="J78" s="91"/>
      <c r="K78" s="91"/>
    </row>
    <row r="79" spans="1:20" ht="15">
      <c r="B79" s="78"/>
      <c r="C79" s="79"/>
      <c r="D79" s="79"/>
      <c r="E79" s="75"/>
      <c r="F79" s="76"/>
      <c r="G79" s="76"/>
      <c r="H79" s="76"/>
      <c r="I79" s="76"/>
      <c r="J79" s="91"/>
      <c r="K79" s="91"/>
    </row>
    <row r="80" spans="1:20" ht="15">
      <c r="B80" s="78"/>
      <c r="C80" s="79"/>
      <c r="D80" s="79"/>
      <c r="E80" s="75"/>
      <c r="F80" s="76"/>
      <c r="G80" s="76"/>
      <c r="H80" s="76"/>
      <c r="I80" s="76"/>
      <c r="J80" s="91"/>
      <c r="K80" s="91"/>
    </row>
    <row r="81" spans="2:11" ht="15">
      <c r="B81" s="78"/>
      <c r="C81" s="79"/>
      <c r="D81" s="79"/>
      <c r="E81" s="75"/>
      <c r="F81" s="76"/>
      <c r="G81" s="76"/>
      <c r="H81" s="76"/>
      <c r="I81" s="76"/>
      <c r="J81" s="91"/>
      <c r="K81" s="91"/>
    </row>
    <row r="82" spans="2:11" ht="15">
      <c r="B82" s="80"/>
      <c r="C82" s="55"/>
      <c r="D82" s="55"/>
      <c r="E82" s="75"/>
      <c r="F82" s="76"/>
      <c r="G82" s="76"/>
      <c r="H82" s="76"/>
      <c r="I82" s="76"/>
      <c r="J82" s="91"/>
      <c r="K82" s="91"/>
    </row>
    <row r="83" spans="2:11" ht="15">
      <c r="B83" s="80"/>
      <c r="C83" s="55"/>
      <c r="D83" s="55"/>
      <c r="E83" s="75"/>
      <c r="F83" s="76"/>
      <c r="G83" s="76"/>
      <c r="H83" s="76"/>
      <c r="I83" s="76"/>
      <c r="J83" s="91"/>
      <c r="K83" s="91"/>
    </row>
    <row r="84" spans="2:11" ht="31.5" customHeight="1"/>
    <row r="87" spans="2:11" ht="15"/>
    <row r="88" spans="2:11" ht="30.75" customHeight="1"/>
    <row r="91" spans="2:11" ht="15"/>
    <row r="92" spans="2:11" ht="15"/>
    <row r="93" spans="2:11" ht="50.25" customHeight="1"/>
    <row r="96" spans="2:11" ht="15"/>
    <row r="97" ht="15"/>
    <row r="101" ht="15"/>
    <row r="102" ht="15"/>
    <row r="127" ht="28.5" customHeight="1"/>
    <row r="129" ht="108.75" customHeight="1"/>
  </sheetData>
  <customSheetViews>
    <customSheetView guid="{53C20C87-9586-4DC0-9554-7E86BC372B26}" scale="80" showPageBreaks="1" printArea="1" hiddenRows="1" hiddenColumns="1" view="pageBreakPreview">
      <selection activeCell="L11" sqref="L11"/>
      <rowBreaks count="3" manualBreakCount="3">
        <brk id="25" min="1" max="9" man="1"/>
        <brk id="40" min="1" max="9" man="1"/>
        <brk id="55" min="1" max="9" man="1"/>
      </rowBreaks>
      <pageMargins left="0.70866141732283505" right="0.70866141732283505" top="0.74803149606299202" bottom="0.74803149606299202" header="0.31496062992126" footer="0.31496062992126"/>
      <pageSetup paperSize="9" scale="67" orientation="portrait" verticalDpi="1200" r:id="rId1"/>
      <headerFooter>
        <oddHeader>&amp;L&amp;8Bangalore Water Supply and Sewerage Project (II)&amp;R&amp;8Cost Estimates</oddHeader>
        <oddFooter>&amp;C&amp;8Contract No. W1&amp;R&amp;8&amp;P</oddFooter>
      </headerFooter>
    </customSheetView>
  </customSheetViews>
  <printOptions horizontalCentered="1"/>
  <pageMargins left="0.94488188976377963" right="0.94488188976377963" top="0.74803149606299213" bottom="0.74803149606299213" header="0.31496062992125984" footer="0.31496062992125984"/>
  <pageSetup paperSize="9" scale="80" fitToHeight="3" orientation="landscape" useFirstPageNumber="1" r:id="rId2"/>
  <headerFooter scaleWithDoc="0" alignWithMargins="0">
    <oddHeader>&amp;L&amp;"Arial,Regular"&amp;9Bengaluru Water Supply and Sewerage Project (III)</oddHeader>
    <oddFooter xml:space="preserve">&amp;L&amp;"Arial,Regular"&amp;9Contract No. CP-07&amp;R&amp;"Arial,Regular"&amp;9Page No. - &amp;P </oddFooter>
  </headerFooter>
</worksheet>
</file>

<file path=xl/worksheets/sheet4.xml><?xml version="1.0" encoding="utf-8"?>
<worksheet xmlns="http://schemas.openxmlformats.org/spreadsheetml/2006/main" xmlns:r="http://schemas.openxmlformats.org/officeDocument/2006/relationships">
  <dimension ref="A1:S127"/>
  <sheetViews>
    <sheetView topLeftCell="D1" workbookViewId="0">
      <selection sqref="A1:XFD1048576"/>
    </sheetView>
  </sheetViews>
  <sheetFormatPr defaultColWidth="10.42578125" defaultRowHeight="20.100000000000001" customHeight="1"/>
  <cols>
    <col min="1" max="1" width="10.42578125" style="86"/>
    <col min="2" max="2" width="10.28515625" style="86" customWidth="1"/>
    <col min="3" max="3" width="49.7109375" style="86" customWidth="1"/>
    <col min="4" max="4" width="16.5703125" style="86" customWidth="1"/>
    <col min="5" max="5" width="21.7109375" style="86" customWidth="1"/>
    <col min="6" max="9" width="18.7109375" style="121" customWidth="1"/>
    <col min="10" max="10" width="19.28515625" style="121" customWidth="1"/>
    <col min="11" max="11" width="19.42578125" style="121" customWidth="1"/>
    <col min="12" max="16384" width="10.42578125" style="86"/>
  </cols>
  <sheetData>
    <row r="1" spans="1:19" s="49" customFormat="1" ht="15.75">
      <c r="B1" s="196" t="s">
        <v>151</v>
      </c>
      <c r="C1" s="196"/>
      <c r="D1" s="196"/>
      <c r="E1" s="196"/>
      <c r="F1" s="196"/>
      <c r="G1" s="196"/>
      <c r="H1" s="196"/>
      <c r="I1" s="196"/>
      <c r="J1" s="196"/>
      <c r="K1" s="196"/>
    </row>
    <row r="2" spans="1:19" s="49" customFormat="1" ht="15.75">
      <c r="B2" s="45"/>
      <c r="C2" s="46" t="s">
        <v>152</v>
      </c>
      <c r="D2" s="46"/>
      <c r="E2" s="197"/>
      <c r="F2" s="197"/>
      <c r="G2" s="197"/>
      <c r="H2" s="197"/>
      <c r="I2" s="197"/>
      <c r="J2" s="197"/>
      <c r="K2" s="197"/>
      <c r="L2" s="47"/>
      <c r="M2" s="47"/>
      <c r="N2" s="47"/>
      <c r="O2" s="47"/>
      <c r="P2" s="47"/>
      <c r="Q2" s="47"/>
      <c r="R2" s="47"/>
      <c r="S2" s="48"/>
    </row>
    <row r="3" spans="1:19" s="49" customFormat="1" ht="15">
      <c r="A3" s="49" t="s">
        <v>3</v>
      </c>
      <c r="B3" s="102" t="s">
        <v>150</v>
      </c>
      <c r="C3" s="33" t="s">
        <v>0</v>
      </c>
      <c r="D3" s="33" t="s">
        <v>153</v>
      </c>
      <c r="E3" s="33" t="s">
        <v>1</v>
      </c>
      <c r="F3" s="61" t="s">
        <v>154</v>
      </c>
      <c r="G3" s="61" t="s">
        <v>90</v>
      </c>
      <c r="H3" s="61" t="s">
        <v>91</v>
      </c>
      <c r="I3" s="61" t="s">
        <v>92</v>
      </c>
      <c r="J3" s="61" t="s">
        <v>155</v>
      </c>
      <c r="K3" s="53" t="s">
        <v>156</v>
      </c>
    </row>
    <row r="4" spans="1:19" s="49" customFormat="1" ht="15">
      <c r="A4" s="49">
        <v>2</v>
      </c>
      <c r="B4" s="34">
        <v>2.1</v>
      </c>
      <c r="C4" s="33" t="s">
        <v>310</v>
      </c>
      <c r="D4" s="33">
        <v>1</v>
      </c>
      <c r="E4" s="33"/>
      <c r="F4" s="61"/>
      <c r="G4" s="61"/>
      <c r="H4" s="61"/>
      <c r="I4" s="61"/>
      <c r="J4" s="61"/>
      <c r="K4" s="53"/>
    </row>
    <row r="5" spans="1:19" ht="15">
      <c r="B5" s="33"/>
      <c r="C5" s="37" t="s">
        <v>117</v>
      </c>
      <c r="D5" s="33">
        <v>1</v>
      </c>
      <c r="E5" s="96"/>
      <c r="F5" s="61"/>
      <c r="G5" s="61"/>
      <c r="H5" s="61"/>
      <c r="I5" s="61"/>
      <c r="J5" s="61"/>
      <c r="K5" s="118"/>
    </row>
    <row r="6" spans="1:19" ht="85.5">
      <c r="A6" s="86">
        <v>3</v>
      </c>
      <c r="B6" s="39" t="s">
        <v>157</v>
      </c>
      <c r="C6" s="25" t="s">
        <v>158</v>
      </c>
      <c r="D6" s="33">
        <v>1</v>
      </c>
      <c r="E6" s="20" t="s">
        <v>32</v>
      </c>
      <c r="F6" s="60">
        <v>17127783</v>
      </c>
      <c r="G6" s="60">
        <v>0</v>
      </c>
      <c r="H6" s="60">
        <v>0</v>
      </c>
      <c r="I6" s="60">
        <v>0</v>
      </c>
      <c r="J6" s="60">
        <v>2055334</v>
      </c>
      <c r="K6" s="118">
        <f>F6+J6</f>
        <v>19183117</v>
      </c>
    </row>
    <row r="7" spans="1:19" ht="15">
      <c r="B7" s="39"/>
      <c r="C7" s="37" t="s">
        <v>159</v>
      </c>
      <c r="D7" s="33">
        <v>1</v>
      </c>
      <c r="E7" s="96"/>
      <c r="F7" s="61"/>
      <c r="G7" s="60">
        <v>0</v>
      </c>
      <c r="H7" s="60">
        <v>0</v>
      </c>
      <c r="I7" s="60">
        <v>0</v>
      </c>
      <c r="J7" s="61"/>
      <c r="K7" s="118"/>
    </row>
    <row r="8" spans="1:19" ht="28.5">
      <c r="A8" s="86">
        <v>3</v>
      </c>
      <c r="B8" s="39" t="s">
        <v>160</v>
      </c>
      <c r="C8" s="38" t="s">
        <v>161</v>
      </c>
      <c r="D8" s="33">
        <v>1</v>
      </c>
      <c r="E8" s="20" t="s">
        <v>32</v>
      </c>
      <c r="F8" s="60">
        <v>1864024</v>
      </c>
      <c r="G8" s="60">
        <v>0</v>
      </c>
      <c r="H8" s="60">
        <v>0</v>
      </c>
      <c r="I8" s="60">
        <v>0</v>
      </c>
      <c r="J8" s="60">
        <v>223683</v>
      </c>
      <c r="K8" s="118">
        <f t="shared" ref="K8:K71" si="0">F8+J8</f>
        <v>2087707</v>
      </c>
    </row>
    <row r="9" spans="1:19" ht="15">
      <c r="A9" s="86">
        <v>3</v>
      </c>
      <c r="B9" s="39" t="s">
        <v>162</v>
      </c>
      <c r="C9" s="38" t="s">
        <v>54</v>
      </c>
      <c r="D9" s="33">
        <v>1</v>
      </c>
      <c r="E9" s="20" t="s">
        <v>32</v>
      </c>
      <c r="F9" s="60">
        <v>1299816</v>
      </c>
      <c r="G9" s="60">
        <v>0</v>
      </c>
      <c r="H9" s="60">
        <v>0</v>
      </c>
      <c r="I9" s="60">
        <v>0</v>
      </c>
      <c r="J9" s="60">
        <v>155978</v>
      </c>
      <c r="K9" s="118">
        <f t="shared" si="0"/>
        <v>1455794</v>
      </c>
    </row>
    <row r="10" spans="1:19" ht="15">
      <c r="B10" s="39"/>
      <c r="C10" s="38"/>
      <c r="D10" s="33">
        <v>1</v>
      </c>
      <c r="E10" s="96"/>
      <c r="F10" s="61"/>
      <c r="G10" s="60">
        <v>0</v>
      </c>
      <c r="H10" s="60">
        <v>0</v>
      </c>
      <c r="I10" s="60">
        <v>0</v>
      </c>
      <c r="J10" s="61"/>
      <c r="K10" s="118">
        <f t="shared" si="0"/>
        <v>0</v>
      </c>
    </row>
    <row r="11" spans="1:19" ht="15">
      <c r="A11" s="86">
        <v>3</v>
      </c>
      <c r="B11" s="20" t="s">
        <v>163</v>
      </c>
      <c r="C11" s="37" t="s">
        <v>57</v>
      </c>
      <c r="D11" s="33">
        <v>1</v>
      </c>
      <c r="E11" s="96"/>
      <c r="F11" s="61"/>
      <c r="G11" s="60">
        <v>0</v>
      </c>
      <c r="H11" s="60">
        <v>0</v>
      </c>
      <c r="I11" s="60">
        <v>0</v>
      </c>
      <c r="J11" s="61"/>
      <c r="K11" s="118">
        <f t="shared" si="0"/>
        <v>0</v>
      </c>
    </row>
    <row r="12" spans="1:19" ht="28.5">
      <c r="A12" s="86">
        <v>4</v>
      </c>
      <c r="B12" s="20" t="s">
        <v>164</v>
      </c>
      <c r="C12" s="38" t="s">
        <v>119</v>
      </c>
      <c r="D12" s="33">
        <v>1</v>
      </c>
      <c r="E12" s="20" t="s">
        <v>32</v>
      </c>
      <c r="F12" s="60">
        <v>2282240</v>
      </c>
      <c r="G12" s="60">
        <v>0</v>
      </c>
      <c r="H12" s="60">
        <v>0</v>
      </c>
      <c r="I12" s="60">
        <v>0</v>
      </c>
      <c r="J12" s="60">
        <v>273869</v>
      </c>
      <c r="K12" s="118">
        <f t="shared" si="0"/>
        <v>2556109</v>
      </c>
      <c r="M12" s="97"/>
    </row>
    <row r="13" spans="1:19" ht="15">
      <c r="A13" s="86">
        <v>4</v>
      </c>
      <c r="B13" s="20" t="s">
        <v>165</v>
      </c>
      <c r="C13" s="38" t="s">
        <v>120</v>
      </c>
      <c r="D13" s="33">
        <v>1</v>
      </c>
      <c r="E13" s="20" t="s">
        <v>32</v>
      </c>
      <c r="F13" s="60"/>
      <c r="G13" s="60">
        <v>0</v>
      </c>
      <c r="H13" s="60">
        <v>0</v>
      </c>
      <c r="I13" s="60">
        <v>0</v>
      </c>
      <c r="J13" s="60"/>
      <c r="K13" s="118">
        <f t="shared" si="0"/>
        <v>0</v>
      </c>
    </row>
    <row r="14" spans="1:19" ht="15">
      <c r="A14" s="86">
        <v>4</v>
      </c>
      <c r="B14" s="20" t="s">
        <v>166</v>
      </c>
      <c r="C14" s="38" t="s">
        <v>97</v>
      </c>
      <c r="D14" s="33">
        <v>1</v>
      </c>
      <c r="E14" s="20" t="s">
        <v>32</v>
      </c>
      <c r="F14" s="60"/>
      <c r="G14" s="60">
        <v>0</v>
      </c>
      <c r="H14" s="60">
        <v>0</v>
      </c>
      <c r="I14" s="60">
        <v>0</v>
      </c>
      <c r="J14" s="60"/>
      <c r="K14" s="118">
        <f t="shared" si="0"/>
        <v>0</v>
      </c>
    </row>
    <row r="15" spans="1:19" ht="15">
      <c r="A15" s="86">
        <v>4</v>
      </c>
      <c r="B15" s="20" t="s">
        <v>167</v>
      </c>
      <c r="C15" s="38" t="s">
        <v>121</v>
      </c>
      <c r="D15" s="33">
        <v>1</v>
      </c>
      <c r="E15" s="20" t="s">
        <v>32</v>
      </c>
      <c r="F15" s="60">
        <v>3456922</v>
      </c>
      <c r="G15" s="60">
        <v>0</v>
      </c>
      <c r="H15" s="60">
        <v>0</v>
      </c>
      <c r="I15" s="60">
        <v>0</v>
      </c>
      <c r="J15" s="60">
        <v>414831</v>
      </c>
      <c r="K15" s="118">
        <f t="shared" si="0"/>
        <v>3871753</v>
      </c>
    </row>
    <row r="16" spans="1:19" ht="28.5">
      <c r="A16" s="86">
        <v>4</v>
      </c>
      <c r="B16" s="20" t="s">
        <v>168</v>
      </c>
      <c r="C16" s="38" t="s">
        <v>122</v>
      </c>
      <c r="D16" s="33">
        <v>1</v>
      </c>
      <c r="E16" s="20" t="s">
        <v>32</v>
      </c>
      <c r="F16" s="60"/>
      <c r="G16" s="60">
        <v>0</v>
      </c>
      <c r="H16" s="60">
        <v>0</v>
      </c>
      <c r="I16" s="60">
        <v>0</v>
      </c>
      <c r="J16" s="60"/>
      <c r="K16" s="118">
        <f t="shared" si="0"/>
        <v>0</v>
      </c>
    </row>
    <row r="17" spans="1:11" ht="15">
      <c r="A17" s="86">
        <v>4</v>
      </c>
      <c r="B17" s="20" t="s">
        <v>169</v>
      </c>
      <c r="C17" s="38" t="s">
        <v>58</v>
      </c>
      <c r="D17" s="33">
        <v>1</v>
      </c>
      <c r="E17" s="20" t="s">
        <v>32</v>
      </c>
      <c r="F17" s="60"/>
      <c r="G17" s="60">
        <v>0</v>
      </c>
      <c r="H17" s="60">
        <v>0</v>
      </c>
      <c r="I17" s="60">
        <v>0</v>
      </c>
      <c r="J17" s="60"/>
      <c r="K17" s="118">
        <f t="shared" si="0"/>
        <v>0</v>
      </c>
    </row>
    <row r="18" spans="1:11" ht="28.5">
      <c r="A18" s="86">
        <v>4</v>
      </c>
      <c r="B18" s="20" t="s">
        <v>170</v>
      </c>
      <c r="C18" s="38" t="s">
        <v>123</v>
      </c>
      <c r="D18" s="33">
        <v>1</v>
      </c>
      <c r="E18" s="20" t="s">
        <v>32</v>
      </c>
      <c r="F18" s="60"/>
      <c r="G18" s="60">
        <v>0</v>
      </c>
      <c r="H18" s="60">
        <v>0</v>
      </c>
      <c r="I18" s="60">
        <v>0</v>
      </c>
      <c r="J18" s="60"/>
      <c r="K18" s="118">
        <f t="shared" si="0"/>
        <v>0</v>
      </c>
    </row>
    <row r="19" spans="1:11" ht="28.5">
      <c r="A19" s="86">
        <v>4</v>
      </c>
      <c r="B19" s="20" t="s">
        <v>171</v>
      </c>
      <c r="C19" s="38" t="s">
        <v>59</v>
      </c>
      <c r="D19" s="33">
        <v>1</v>
      </c>
      <c r="E19" s="20" t="s">
        <v>32</v>
      </c>
      <c r="F19" s="60"/>
      <c r="G19" s="60">
        <v>0</v>
      </c>
      <c r="H19" s="60">
        <v>0</v>
      </c>
      <c r="I19" s="60">
        <v>0</v>
      </c>
      <c r="J19" s="60"/>
      <c r="K19" s="118">
        <f t="shared" si="0"/>
        <v>0</v>
      </c>
    </row>
    <row r="20" spans="1:11" ht="15">
      <c r="A20" s="86">
        <v>4</v>
      </c>
      <c r="B20" s="20" t="s">
        <v>172</v>
      </c>
      <c r="C20" s="38" t="s">
        <v>60</v>
      </c>
      <c r="D20" s="33">
        <v>1</v>
      </c>
      <c r="E20" s="20" t="s">
        <v>32</v>
      </c>
      <c r="F20" s="60"/>
      <c r="G20" s="60">
        <v>0</v>
      </c>
      <c r="H20" s="60">
        <v>0</v>
      </c>
      <c r="I20" s="60">
        <v>0</v>
      </c>
      <c r="J20" s="60"/>
      <c r="K20" s="118">
        <f t="shared" si="0"/>
        <v>0</v>
      </c>
    </row>
    <row r="21" spans="1:11" ht="15">
      <c r="B21" s="20"/>
      <c r="C21" s="38"/>
      <c r="D21" s="33">
        <v>1</v>
      </c>
      <c r="E21" s="96"/>
      <c r="F21" s="61"/>
      <c r="G21" s="60">
        <v>0</v>
      </c>
      <c r="H21" s="60">
        <v>0</v>
      </c>
      <c r="I21" s="60">
        <v>0</v>
      </c>
      <c r="J21" s="61"/>
      <c r="K21" s="118"/>
    </row>
    <row r="22" spans="1:11" ht="45">
      <c r="A22" s="86">
        <v>3</v>
      </c>
      <c r="B22" s="34" t="s">
        <v>173</v>
      </c>
      <c r="C22" s="13" t="s">
        <v>174</v>
      </c>
      <c r="D22" s="33">
        <v>1</v>
      </c>
      <c r="E22" s="98"/>
      <c r="F22" s="61"/>
      <c r="G22" s="60">
        <v>0</v>
      </c>
      <c r="H22" s="60">
        <v>0</v>
      </c>
      <c r="I22" s="60">
        <v>0</v>
      </c>
      <c r="J22" s="61"/>
      <c r="K22" s="118"/>
    </row>
    <row r="23" spans="1:11" ht="15">
      <c r="B23" s="20" t="s">
        <v>175</v>
      </c>
      <c r="C23" s="99"/>
      <c r="D23" s="33">
        <v>1</v>
      </c>
      <c r="E23" s="20" t="s">
        <v>32</v>
      </c>
      <c r="F23" s="60"/>
      <c r="G23" s="60">
        <v>0</v>
      </c>
      <c r="H23" s="60">
        <v>0</v>
      </c>
      <c r="I23" s="60">
        <v>0</v>
      </c>
      <c r="J23" s="60"/>
      <c r="K23" s="118">
        <f t="shared" si="0"/>
        <v>0</v>
      </c>
    </row>
    <row r="24" spans="1:11" ht="15">
      <c r="B24" s="20" t="s">
        <v>176</v>
      </c>
      <c r="C24" s="99"/>
      <c r="D24" s="33">
        <v>1</v>
      </c>
      <c r="E24" s="20" t="s">
        <v>32</v>
      </c>
      <c r="F24" s="60"/>
      <c r="G24" s="60">
        <v>0</v>
      </c>
      <c r="H24" s="60">
        <v>0</v>
      </c>
      <c r="I24" s="60">
        <v>0</v>
      </c>
      <c r="J24" s="60"/>
      <c r="K24" s="118">
        <f t="shared" si="0"/>
        <v>0</v>
      </c>
    </row>
    <row r="25" spans="1:11" ht="15">
      <c r="B25" s="20" t="s">
        <v>177</v>
      </c>
      <c r="C25" s="99"/>
      <c r="D25" s="33">
        <v>1</v>
      </c>
      <c r="E25" s="20" t="s">
        <v>32</v>
      </c>
      <c r="F25" s="60"/>
      <c r="G25" s="60">
        <v>0</v>
      </c>
      <c r="H25" s="60">
        <v>0</v>
      </c>
      <c r="I25" s="60">
        <v>0</v>
      </c>
      <c r="J25" s="60"/>
      <c r="K25" s="118">
        <f t="shared" si="0"/>
        <v>0</v>
      </c>
    </row>
    <row r="26" spans="1:11" ht="15">
      <c r="B26" s="20" t="s">
        <v>178</v>
      </c>
      <c r="C26" s="99"/>
      <c r="D26" s="33">
        <v>1</v>
      </c>
      <c r="E26" s="20" t="s">
        <v>32</v>
      </c>
      <c r="F26" s="60"/>
      <c r="G26" s="60">
        <v>0</v>
      </c>
      <c r="H26" s="60">
        <v>0</v>
      </c>
      <c r="I26" s="60">
        <v>0</v>
      </c>
      <c r="J26" s="60"/>
      <c r="K26" s="118">
        <f t="shared" si="0"/>
        <v>0</v>
      </c>
    </row>
    <row r="27" spans="1:11" ht="15">
      <c r="B27" s="20" t="s">
        <v>179</v>
      </c>
      <c r="C27" s="99"/>
      <c r="D27" s="33">
        <v>1</v>
      </c>
      <c r="E27" s="20" t="s">
        <v>32</v>
      </c>
      <c r="F27" s="60"/>
      <c r="G27" s="60">
        <v>0</v>
      </c>
      <c r="H27" s="60">
        <v>0</v>
      </c>
      <c r="I27" s="60">
        <v>0</v>
      </c>
      <c r="J27" s="60"/>
      <c r="K27" s="118">
        <f t="shared" si="0"/>
        <v>0</v>
      </c>
    </row>
    <row r="28" spans="1:11" s="100" customFormat="1" ht="15.75" thickBot="1">
      <c r="A28" s="80"/>
      <c r="B28" s="39"/>
      <c r="C28" s="34" t="s">
        <v>180</v>
      </c>
      <c r="D28" s="33">
        <v>1</v>
      </c>
      <c r="E28" s="98"/>
      <c r="F28" s="88">
        <f>SUM(F6:F27)</f>
        <v>26030785</v>
      </c>
      <c r="G28" s="60">
        <v>0</v>
      </c>
      <c r="H28" s="60">
        <v>0</v>
      </c>
      <c r="I28" s="60">
        <v>0</v>
      </c>
      <c r="J28" s="88">
        <f>SUM(J6:J27)</f>
        <v>3123695</v>
      </c>
      <c r="K28" s="88">
        <f>SUM(K6:K27)</f>
        <v>29154480</v>
      </c>
    </row>
    <row r="29" spans="1:11" s="101" customFormat="1" ht="15">
      <c r="B29" s="39"/>
      <c r="C29" s="34"/>
      <c r="D29" s="33">
        <v>1</v>
      </c>
      <c r="E29" s="98"/>
      <c r="F29" s="116"/>
      <c r="G29" s="60">
        <v>0</v>
      </c>
      <c r="H29" s="60">
        <v>0</v>
      </c>
      <c r="I29" s="60">
        <v>0</v>
      </c>
      <c r="J29" s="116"/>
      <c r="K29" s="122"/>
    </row>
    <row r="30" spans="1:11" ht="15">
      <c r="B30" s="198">
        <v>2.2000000000000002</v>
      </c>
      <c r="C30" s="37" t="s">
        <v>181</v>
      </c>
      <c r="D30" s="33">
        <v>1</v>
      </c>
      <c r="E30" s="96"/>
      <c r="F30" s="61"/>
      <c r="G30" s="60">
        <v>0</v>
      </c>
      <c r="H30" s="60">
        <v>0</v>
      </c>
      <c r="I30" s="60">
        <v>0</v>
      </c>
      <c r="J30" s="61"/>
      <c r="K30" s="118"/>
    </row>
    <row r="31" spans="1:11" ht="31.5" customHeight="1">
      <c r="A31" s="86">
        <v>2</v>
      </c>
      <c r="B31" s="198"/>
      <c r="C31" s="103" t="s">
        <v>182</v>
      </c>
      <c r="D31" s="33">
        <v>1</v>
      </c>
      <c r="E31" s="29"/>
      <c r="F31" s="61"/>
      <c r="G31" s="60">
        <v>0</v>
      </c>
      <c r="H31" s="60">
        <v>0</v>
      </c>
      <c r="I31" s="60">
        <v>0</v>
      </c>
      <c r="J31" s="61"/>
      <c r="K31" s="118"/>
    </row>
    <row r="32" spans="1:11" ht="46.5" customHeight="1">
      <c r="A32" s="86">
        <v>3</v>
      </c>
      <c r="B32" s="20" t="s">
        <v>183</v>
      </c>
      <c r="C32" s="26" t="s">
        <v>184</v>
      </c>
      <c r="D32" s="33">
        <v>1</v>
      </c>
      <c r="E32" s="20" t="s">
        <v>32</v>
      </c>
      <c r="F32" s="117">
        <v>381395</v>
      </c>
      <c r="G32" s="60">
        <v>0</v>
      </c>
      <c r="H32" s="60">
        <v>0</v>
      </c>
      <c r="I32" s="60">
        <v>0</v>
      </c>
      <c r="J32" s="117">
        <v>45768</v>
      </c>
      <c r="K32" s="118">
        <f t="shared" si="0"/>
        <v>427163</v>
      </c>
    </row>
    <row r="33" spans="1:19" ht="33.75" customHeight="1">
      <c r="A33" s="86">
        <v>3</v>
      </c>
      <c r="B33" s="20" t="s">
        <v>185</v>
      </c>
      <c r="C33" s="26" t="s">
        <v>126</v>
      </c>
      <c r="D33" s="33">
        <v>1</v>
      </c>
      <c r="E33" s="20" t="s">
        <v>32</v>
      </c>
      <c r="F33" s="117">
        <v>95277</v>
      </c>
      <c r="G33" s="60">
        <v>0</v>
      </c>
      <c r="H33" s="60">
        <v>0</v>
      </c>
      <c r="I33" s="60">
        <v>0</v>
      </c>
      <c r="J33" s="117">
        <v>11434</v>
      </c>
      <c r="K33" s="118">
        <f t="shared" si="0"/>
        <v>106711</v>
      </c>
    </row>
    <row r="34" spans="1:19" ht="31.5" customHeight="1">
      <c r="A34" s="86">
        <v>3</v>
      </c>
      <c r="B34" s="20" t="s">
        <v>186</v>
      </c>
      <c r="C34" s="26" t="s">
        <v>98</v>
      </c>
      <c r="D34" s="33">
        <v>1</v>
      </c>
      <c r="E34" s="20" t="s">
        <v>32</v>
      </c>
      <c r="F34" s="117">
        <v>54836</v>
      </c>
      <c r="G34" s="60">
        <v>0</v>
      </c>
      <c r="H34" s="60">
        <v>0</v>
      </c>
      <c r="I34" s="60">
        <v>0</v>
      </c>
      <c r="J34" s="117">
        <v>6581</v>
      </c>
      <c r="K34" s="118">
        <f t="shared" si="0"/>
        <v>61417</v>
      </c>
    </row>
    <row r="35" spans="1:19" ht="29.25" customHeight="1">
      <c r="A35" s="86">
        <v>3</v>
      </c>
      <c r="B35" s="20" t="s">
        <v>187</v>
      </c>
      <c r="C35" s="26" t="s">
        <v>188</v>
      </c>
      <c r="D35" s="33">
        <v>1</v>
      </c>
      <c r="E35" s="20" t="s">
        <v>32</v>
      </c>
      <c r="F35" s="117">
        <v>17741</v>
      </c>
      <c r="G35" s="60">
        <v>0</v>
      </c>
      <c r="H35" s="60">
        <v>0</v>
      </c>
      <c r="I35" s="60">
        <v>0</v>
      </c>
      <c r="J35" s="117">
        <v>2129</v>
      </c>
      <c r="K35" s="118">
        <f t="shared" si="0"/>
        <v>19870</v>
      </c>
    </row>
    <row r="36" spans="1:19" ht="25.5" customHeight="1">
      <c r="A36" s="86">
        <v>3</v>
      </c>
      <c r="B36" s="20" t="s">
        <v>189</v>
      </c>
      <c r="C36" s="38" t="s">
        <v>190</v>
      </c>
      <c r="D36" s="33">
        <v>1</v>
      </c>
      <c r="E36" s="20" t="s">
        <v>32</v>
      </c>
      <c r="F36" s="117">
        <v>5645</v>
      </c>
      <c r="G36" s="60">
        <v>0</v>
      </c>
      <c r="H36" s="60">
        <v>0</v>
      </c>
      <c r="I36" s="60">
        <v>0</v>
      </c>
      <c r="J36" s="117">
        <v>678</v>
      </c>
      <c r="K36" s="118">
        <f t="shared" si="0"/>
        <v>6323</v>
      </c>
    </row>
    <row r="37" spans="1:19" ht="47.25" customHeight="1">
      <c r="A37" s="86">
        <v>3</v>
      </c>
      <c r="B37" s="20" t="s">
        <v>191</v>
      </c>
      <c r="C37" s="38" t="s">
        <v>192</v>
      </c>
      <c r="D37" s="33">
        <v>1</v>
      </c>
      <c r="E37" s="20" t="s">
        <v>32</v>
      </c>
      <c r="F37" s="117">
        <v>18185</v>
      </c>
      <c r="G37" s="60">
        <v>0</v>
      </c>
      <c r="H37" s="60">
        <v>0</v>
      </c>
      <c r="I37" s="60">
        <v>0</v>
      </c>
      <c r="J37" s="117">
        <v>2183</v>
      </c>
      <c r="K37" s="118">
        <f t="shared" si="0"/>
        <v>20368</v>
      </c>
    </row>
    <row r="38" spans="1:19" ht="29.25" customHeight="1">
      <c r="A38" s="86">
        <v>3</v>
      </c>
      <c r="B38" s="20" t="s">
        <v>193</v>
      </c>
      <c r="C38" s="13" t="s">
        <v>194</v>
      </c>
      <c r="D38" s="33">
        <v>1</v>
      </c>
      <c r="E38" s="38"/>
      <c r="F38" s="118"/>
      <c r="G38" s="60">
        <v>0</v>
      </c>
      <c r="H38" s="60">
        <v>0</v>
      </c>
      <c r="I38" s="60">
        <v>0</v>
      </c>
      <c r="J38" s="118"/>
      <c r="K38" s="118"/>
    </row>
    <row r="39" spans="1:19" ht="20.100000000000001" customHeight="1">
      <c r="B39" s="85" t="s">
        <v>195</v>
      </c>
      <c r="C39" s="99"/>
      <c r="D39" s="33">
        <v>1</v>
      </c>
      <c r="E39" s="20" t="s">
        <v>32</v>
      </c>
      <c r="F39" s="117"/>
      <c r="G39" s="60">
        <v>0</v>
      </c>
      <c r="H39" s="60">
        <v>0</v>
      </c>
      <c r="I39" s="60">
        <v>0</v>
      </c>
      <c r="J39" s="117"/>
      <c r="K39" s="118">
        <f t="shared" si="0"/>
        <v>0</v>
      </c>
    </row>
    <row r="40" spans="1:19" ht="20.100000000000001" customHeight="1">
      <c r="B40" s="85" t="s">
        <v>196</v>
      </c>
      <c r="C40" s="104"/>
      <c r="D40" s="33">
        <v>1</v>
      </c>
      <c r="E40" s="20" t="s">
        <v>32</v>
      </c>
      <c r="F40" s="117"/>
      <c r="G40" s="60">
        <v>0</v>
      </c>
      <c r="H40" s="60">
        <v>0</v>
      </c>
      <c r="I40" s="60">
        <v>0</v>
      </c>
      <c r="J40" s="117"/>
      <c r="K40" s="118">
        <f t="shared" si="0"/>
        <v>0</v>
      </c>
    </row>
    <row r="41" spans="1:19" ht="20.100000000000001" customHeight="1">
      <c r="B41" s="85" t="s">
        <v>197</v>
      </c>
      <c r="C41" s="104"/>
      <c r="D41" s="33">
        <v>1</v>
      </c>
      <c r="E41" s="20" t="s">
        <v>32</v>
      </c>
      <c r="F41" s="117"/>
      <c r="G41" s="60">
        <v>0</v>
      </c>
      <c r="H41" s="60">
        <v>0</v>
      </c>
      <c r="I41" s="60">
        <v>0</v>
      </c>
      <c r="J41" s="117"/>
      <c r="K41" s="118">
        <f t="shared" si="0"/>
        <v>0</v>
      </c>
    </row>
    <row r="42" spans="1:19" ht="20.100000000000001" customHeight="1">
      <c r="B42" s="85" t="s">
        <v>198</v>
      </c>
      <c r="C42" s="104"/>
      <c r="D42" s="33">
        <v>1</v>
      </c>
      <c r="E42" s="20" t="s">
        <v>32</v>
      </c>
      <c r="F42" s="117"/>
      <c r="G42" s="60">
        <v>0</v>
      </c>
      <c r="H42" s="60">
        <v>0</v>
      </c>
      <c r="I42" s="60">
        <v>0</v>
      </c>
      <c r="J42" s="117"/>
      <c r="K42" s="118">
        <f t="shared" si="0"/>
        <v>0</v>
      </c>
    </row>
    <row r="43" spans="1:19" s="100" customFormat="1" ht="20.100000000000001" customHeight="1" thickBot="1">
      <c r="A43" s="80"/>
      <c r="B43" s="20"/>
      <c r="C43" s="33" t="s">
        <v>199</v>
      </c>
      <c r="D43" s="33">
        <v>1</v>
      </c>
      <c r="E43" s="98"/>
      <c r="F43" s="88">
        <f>SUM(F32:F42)</f>
        <v>573079</v>
      </c>
      <c r="G43" s="60">
        <v>0</v>
      </c>
      <c r="H43" s="60">
        <v>0</v>
      </c>
      <c r="I43" s="60">
        <v>0</v>
      </c>
      <c r="J43" s="88">
        <f>SUM(J32:J42)</f>
        <v>68773</v>
      </c>
      <c r="K43" s="88">
        <f>SUM(K32:K42)</f>
        <v>641852</v>
      </c>
    </row>
    <row r="44" spans="1:19" s="101" customFormat="1" ht="13.5" customHeight="1">
      <c r="B44" s="20"/>
      <c r="C44" s="33"/>
      <c r="D44" s="33">
        <v>1</v>
      </c>
      <c r="E44" s="98"/>
      <c r="F44" s="116"/>
      <c r="G44" s="60">
        <v>0</v>
      </c>
      <c r="H44" s="60">
        <v>0</v>
      </c>
      <c r="I44" s="60">
        <v>0</v>
      </c>
      <c r="J44" s="116"/>
      <c r="K44" s="122"/>
    </row>
    <row r="45" spans="1:19" s="51" customFormat="1" ht="20.100000000000001" customHeight="1">
      <c r="A45" s="51">
        <v>2</v>
      </c>
      <c r="B45" s="34">
        <v>2.2999999999999998</v>
      </c>
      <c r="C45" s="105" t="s">
        <v>200</v>
      </c>
      <c r="D45" s="33">
        <v>1</v>
      </c>
      <c r="E45" s="29"/>
      <c r="F45" s="61"/>
      <c r="G45" s="60">
        <v>0</v>
      </c>
      <c r="H45" s="60">
        <v>0</v>
      </c>
      <c r="I45" s="60">
        <v>0</v>
      </c>
      <c r="J45" s="61"/>
      <c r="K45" s="118"/>
      <c r="L45" s="106"/>
      <c r="M45" s="107"/>
      <c r="N45" s="107"/>
      <c r="O45" s="107"/>
      <c r="P45" s="108"/>
      <c r="Q45" s="106">
        <f t="shared" ref="Q45:Q87" si="1">J45+K45</f>
        <v>0</v>
      </c>
      <c r="R45" s="106">
        <f t="shared" ref="R45:R87" si="2">L45+M45</f>
        <v>0</v>
      </c>
      <c r="S45" s="106">
        <f t="shared" ref="S45:S87" si="3">N45+O45+P45</f>
        <v>0</v>
      </c>
    </row>
    <row r="46" spans="1:19" s="51" customFormat="1" ht="31.5" customHeight="1">
      <c r="A46" s="51">
        <v>3</v>
      </c>
      <c r="B46" s="34" t="s">
        <v>201</v>
      </c>
      <c r="C46" s="105" t="s">
        <v>202</v>
      </c>
      <c r="D46" s="33">
        <v>1</v>
      </c>
      <c r="E46" s="96"/>
      <c r="F46" s="61"/>
      <c r="G46" s="60">
        <v>0</v>
      </c>
      <c r="H46" s="60">
        <v>0</v>
      </c>
      <c r="I46" s="60">
        <v>0</v>
      </c>
      <c r="J46" s="61"/>
      <c r="K46" s="118"/>
      <c r="L46" s="52"/>
      <c r="M46" s="54"/>
      <c r="N46" s="54"/>
      <c r="O46" s="54"/>
      <c r="P46" s="109"/>
      <c r="Q46" s="52">
        <f t="shared" si="1"/>
        <v>0</v>
      </c>
      <c r="R46" s="52">
        <f t="shared" si="2"/>
        <v>0</v>
      </c>
      <c r="S46" s="52">
        <f t="shared" si="3"/>
        <v>0</v>
      </c>
    </row>
    <row r="47" spans="1:19" s="51" customFormat="1" ht="28.5">
      <c r="A47" s="51">
        <v>4</v>
      </c>
      <c r="B47" s="20" t="s">
        <v>203</v>
      </c>
      <c r="C47" s="38" t="s">
        <v>204</v>
      </c>
      <c r="D47" s="33">
        <v>1</v>
      </c>
      <c r="E47" s="20" t="s">
        <v>32</v>
      </c>
      <c r="F47" s="60">
        <v>456</v>
      </c>
      <c r="G47" s="60">
        <v>0</v>
      </c>
      <c r="H47" s="60">
        <v>0</v>
      </c>
      <c r="I47" s="60">
        <v>0</v>
      </c>
      <c r="J47" s="60">
        <v>55</v>
      </c>
      <c r="K47" s="118">
        <f t="shared" si="0"/>
        <v>511</v>
      </c>
      <c r="L47" s="54"/>
      <c r="M47" s="54"/>
      <c r="N47" s="54"/>
      <c r="O47" s="54"/>
      <c r="P47" s="109"/>
      <c r="Q47" s="52">
        <f t="shared" si="1"/>
        <v>566</v>
      </c>
      <c r="R47" s="52">
        <f t="shared" si="2"/>
        <v>0</v>
      </c>
      <c r="S47" s="52">
        <f t="shared" si="3"/>
        <v>0</v>
      </c>
    </row>
    <row r="48" spans="1:19" s="51" customFormat="1" ht="42.75">
      <c r="A48" s="51">
        <v>4</v>
      </c>
      <c r="B48" s="20" t="s">
        <v>205</v>
      </c>
      <c r="C48" s="38" t="s">
        <v>206</v>
      </c>
      <c r="D48" s="33">
        <v>1</v>
      </c>
      <c r="E48" s="20" t="s">
        <v>32</v>
      </c>
      <c r="F48" s="60">
        <v>501</v>
      </c>
      <c r="G48" s="60">
        <v>0</v>
      </c>
      <c r="H48" s="60">
        <v>0</v>
      </c>
      <c r="I48" s="60">
        <v>0</v>
      </c>
      <c r="J48" s="60">
        <v>61</v>
      </c>
      <c r="K48" s="118">
        <f t="shared" si="0"/>
        <v>562</v>
      </c>
      <c r="L48" s="54"/>
      <c r="M48" s="54"/>
      <c r="N48" s="54"/>
      <c r="O48" s="54"/>
      <c r="P48" s="109"/>
      <c r="Q48" s="52">
        <f t="shared" si="1"/>
        <v>623</v>
      </c>
      <c r="R48" s="52">
        <f t="shared" si="2"/>
        <v>0</v>
      </c>
      <c r="S48" s="52">
        <f t="shared" si="3"/>
        <v>0</v>
      </c>
    </row>
    <row r="49" spans="1:19" s="51" customFormat="1" ht="42.75">
      <c r="A49" s="51">
        <v>4</v>
      </c>
      <c r="B49" s="20" t="s">
        <v>207</v>
      </c>
      <c r="C49" s="38" t="s">
        <v>208</v>
      </c>
      <c r="D49" s="33">
        <v>1</v>
      </c>
      <c r="E49" s="20" t="s">
        <v>32</v>
      </c>
      <c r="F49" s="60">
        <v>410</v>
      </c>
      <c r="G49" s="60">
        <v>0</v>
      </c>
      <c r="H49" s="60">
        <v>0</v>
      </c>
      <c r="I49" s="60">
        <v>0</v>
      </c>
      <c r="J49" s="60">
        <v>50</v>
      </c>
      <c r="K49" s="118">
        <f t="shared" si="0"/>
        <v>460</v>
      </c>
      <c r="L49" s="54"/>
      <c r="M49" s="54"/>
      <c r="N49" s="54"/>
      <c r="O49" s="54"/>
      <c r="P49" s="109"/>
      <c r="Q49" s="52">
        <f t="shared" si="1"/>
        <v>510</v>
      </c>
      <c r="R49" s="52">
        <f t="shared" si="2"/>
        <v>0</v>
      </c>
      <c r="S49" s="52">
        <f t="shared" si="3"/>
        <v>0</v>
      </c>
    </row>
    <row r="50" spans="1:19" s="51" customFormat="1" ht="42.75">
      <c r="A50" s="51">
        <v>4</v>
      </c>
      <c r="B50" s="20" t="s">
        <v>209</v>
      </c>
      <c r="C50" s="38" t="s">
        <v>210</v>
      </c>
      <c r="D50" s="33">
        <v>1</v>
      </c>
      <c r="E50" s="20" t="s">
        <v>32</v>
      </c>
      <c r="F50" s="60">
        <v>1822</v>
      </c>
      <c r="G50" s="60">
        <v>0</v>
      </c>
      <c r="H50" s="60">
        <v>0</v>
      </c>
      <c r="I50" s="60">
        <v>0</v>
      </c>
      <c r="J50" s="60">
        <v>219</v>
      </c>
      <c r="K50" s="118">
        <f t="shared" si="0"/>
        <v>2041</v>
      </c>
      <c r="L50" s="54"/>
      <c r="M50" s="54"/>
      <c r="N50" s="54"/>
      <c r="O50" s="54"/>
      <c r="P50" s="109"/>
      <c r="Q50" s="52">
        <f t="shared" si="1"/>
        <v>2260</v>
      </c>
      <c r="R50" s="52">
        <f t="shared" si="2"/>
        <v>0</v>
      </c>
      <c r="S50" s="52">
        <f t="shared" si="3"/>
        <v>0</v>
      </c>
    </row>
    <row r="51" spans="1:19" s="51" customFormat="1" ht="57">
      <c r="A51" s="51">
        <v>4</v>
      </c>
      <c r="B51" s="20" t="s">
        <v>211</v>
      </c>
      <c r="C51" s="38" t="s">
        <v>212</v>
      </c>
      <c r="D51" s="33">
        <v>1</v>
      </c>
      <c r="E51" s="20" t="s">
        <v>32</v>
      </c>
      <c r="F51" s="60">
        <v>1366</v>
      </c>
      <c r="G51" s="60">
        <v>0</v>
      </c>
      <c r="H51" s="60">
        <v>0</v>
      </c>
      <c r="I51" s="60">
        <v>0</v>
      </c>
      <c r="J51" s="60">
        <v>164</v>
      </c>
      <c r="K51" s="118">
        <f t="shared" si="0"/>
        <v>1530</v>
      </c>
      <c r="L51" s="54"/>
      <c r="M51" s="54"/>
      <c r="N51" s="54"/>
      <c r="O51" s="54"/>
      <c r="P51" s="109"/>
      <c r="Q51" s="52">
        <f t="shared" si="1"/>
        <v>1694</v>
      </c>
      <c r="R51" s="52">
        <f t="shared" si="2"/>
        <v>0</v>
      </c>
      <c r="S51" s="52">
        <f t="shared" si="3"/>
        <v>0</v>
      </c>
    </row>
    <row r="52" spans="1:19" s="51" customFormat="1" ht="42.75">
      <c r="A52" s="51">
        <v>4</v>
      </c>
      <c r="B52" s="20" t="s">
        <v>213</v>
      </c>
      <c r="C52" s="38" t="s">
        <v>214</v>
      </c>
      <c r="D52" s="33">
        <v>1</v>
      </c>
      <c r="E52" s="20" t="s">
        <v>32</v>
      </c>
      <c r="F52" s="60"/>
      <c r="G52" s="60">
        <v>0</v>
      </c>
      <c r="H52" s="60">
        <v>0</v>
      </c>
      <c r="I52" s="60">
        <v>0</v>
      </c>
      <c r="J52" s="60"/>
      <c r="K52" s="118">
        <f t="shared" si="0"/>
        <v>0</v>
      </c>
      <c r="L52" s="54"/>
      <c r="M52" s="54"/>
      <c r="N52" s="54"/>
      <c r="O52" s="54"/>
      <c r="P52" s="109"/>
      <c r="Q52" s="52"/>
      <c r="R52" s="52"/>
      <c r="S52" s="52"/>
    </row>
    <row r="53" spans="1:19" s="51" customFormat="1" ht="15">
      <c r="A53" s="51">
        <v>4</v>
      </c>
      <c r="B53" s="20" t="s">
        <v>215</v>
      </c>
      <c r="C53" s="38" t="s">
        <v>216</v>
      </c>
      <c r="D53" s="33">
        <v>1</v>
      </c>
      <c r="E53" s="20" t="s">
        <v>32</v>
      </c>
      <c r="F53" s="60"/>
      <c r="G53" s="60">
        <v>0</v>
      </c>
      <c r="H53" s="60">
        <v>0</v>
      </c>
      <c r="I53" s="60">
        <v>0</v>
      </c>
      <c r="J53" s="60"/>
      <c r="K53" s="118">
        <f t="shared" si="0"/>
        <v>0</v>
      </c>
      <c r="L53" s="54"/>
      <c r="M53" s="54"/>
      <c r="N53" s="54"/>
      <c r="O53" s="54"/>
      <c r="P53" s="109"/>
      <c r="Q53" s="52">
        <f t="shared" si="1"/>
        <v>0</v>
      </c>
      <c r="R53" s="52">
        <f t="shared" si="2"/>
        <v>0</v>
      </c>
      <c r="S53" s="52">
        <f t="shared" si="3"/>
        <v>0</v>
      </c>
    </row>
    <row r="54" spans="1:19" s="51" customFormat="1" ht="45">
      <c r="A54" s="51">
        <v>3</v>
      </c>
      <c r="B54" s="34" t="s">
        <v>217</v>
      </c>
      <c r="C54" s="37" t="s">
        <v>218</v>
      </c>
      <c r="D54" s="33">
        <v>1</v>
      </c>
      <c r="E54" s="29"/>
      <c r="F54" s="61"/>
      <c r="G54" s="60">
        <v>0</v>
      </c>
      <c r="H54" s="60">
        <v>0</v>
      </c>
      <c r="I54" s="60">
        <v>0</v>
      </c>
      <c r="J54" s="61"/>
      <c r="K54" s="118"/>
      <c r="L54" s="54"/>
      <c r="M54" s="54"/>
      <c r="N54" s="54"/>
      <c r="O54" s="54"/>
      <c r="P54" s="109"/>
      <c r="Q54" s="52">
        <f t="shared" si="1"/>
        <v>0</v>
      </c>
      <c r="R54" s="52">
        <f t="shared" si="2"/>
        <v>0</v>
      </c>
      <c r="S54" s="52">
        <f t="shared" si="3"/>
        <v>0</v>
      </c>
    </row>
    <row r="55" spans="1:19" s="51" customFormat="1" ht="28.5">
      <c r="A55" s="51">
        <v>4</v>
      </c>
      <c r="B55" s="20" t="s">
        <v>219</v>
      </c>
      <c r="C55" s="38" t="s">
        <v>220</v>
      </c>
      <c r="D55" s="33">
        <v>1</v>
      </c>
      <c r="E55" s="20" t="s">
        <v>32</v>
      </c>
      <c r="F55" s="60">
        <v>0</v>
      </c>
      <c r="G55" s="60">
        <v>0</v>
      </c>
      <c r="H55" s="60">
        <v>0</v>
      </c>
      <c r="I55" s="60">
        <v>0</v>
      </c>
      <c r="J55" s="60">
        <v>0</v>
      </c>
      <c r="K55" s="118">
        <f t="shared" si="0"/>
        <v>0</v>
      </c>
      <c r="L55" s="54"/>
      <c r="M55" s="54"/>
      <c r="N55" s="54"/>
      <c r="O55" s="54"/>
      <c r="P55" s="109"/>
      <c r="Q55" s="52">
        <f t="shared" si="1"/>
        <v>0</v>
      </c>
      <c r="R55" s="52">
        <f t="shared" si="2"/>
        <v>0</v>
      </c>
      <c r="S55" s="52">
        <f t="shared" si="3"/>
        <v>0</v>
      </c>
    </row>
    <row r="56" spans="1:19" s="51" customFormat="1" ht="28.5">
      <c r="A56" s="51">
        <v>4</v>
      </c>
      <c r="B56" s="20" t="s">
        <v>221</v>
      </c>
      <c r="C56" s="38" t="s">
        <v>222</v>
      </c>
      <c r="D56" s="33">
        <v>1</v>
      </c>
      <c r="E56" s="20" t="s">
        <v>32</v>
      </c>
      <c r="F56" s="60">
        <v>23902</v>
      </c>
      <c r="G56" s="60">
        <v>0</v>
      </c>
      <c r="H56" s="60">
        <v>0</v>
      </c>
      <c r="I56" s="60">
        <v>0</v>
      </c>
      <c r="J56" s="60">
        <v>2869</v>
      </c>
      <c r="K56" s="118">
        <f t="shared" si="0"/>
        <v>26771</v>
      </c>
      <c r="L56" s="54"/>
      <c r="M56" s="54"/>
      <c r="N56" s="54"/>
      <c r="O56" s="54"/>
      <c r="P56" s="109"/>
      <c r="Q56" s="52">
        <f t="shared" si="1"/>
        <v>29640</v>
      </c>
      <c r="R56" s="52">
        <f t="shared" si="2"/>
        <v>0</v>
      </c>
      <c r="S56" s="52">
        <f t="shared" si="3"/>
        <v>0</v>
      </c>
    </row>
    <row r="57" spans="1:19" s="51" customFormat="1" ht="15">
      <c r="A57" s="51">
        <v>4</v>
      </c>
      <c r="B57" s="20" t="s">
        <v>223</v>
      </c>
      <c r="C57" s="38" t="s">
        <v>224</v>
      </c>
      <c r="D57" s="33">
        <v>1</v>
      </c>
      <c r="E57" s="20" t="s">
        <v>32</v>
      </c>
      <c r="F57" s="60">
        <v>11951</v>
      </c>
      <c r="G57" s="60">
        <v>0</v>
      </c>
      <c r="H57" s="60">
        <v>0</v>
      </c>
      <c r="I57" s="60">
        <v>0</v>
      </c>
      <c r="J57" s="60">
        <v>1435</v>
      </c>
      <c r="K57" s="118">
        <f t="shared" si="0"/>
        <v>13386</v>
      </c>
      <c r="L57" s="54"/>
      <c r="M57" s="54"/>
      <c r="N57" s="54"/>
      <c r="O57" s="54"/>
      <c r="P57" s="109"/>
      <c r="Q57" s="52">
        <f t="shared" si="1"/>
        <v>14821</v>
      </c>
      <c r="R57" s="52">
        <f t="shared" si="2"/>
        <v>0</v>
      </c>
      <c r="S57" s="52">
        <f t="shared" si="3"/>
        <v>0</v>
      </c>
    </row>
    <row r="58" spans="1:19" s="51" customFormat="1" ht="15">
      <c r="A58" s="51">
        <v>4</v>
      </c>
      <c r="B58" s="20" t="s">
        <v>225</v>
      </c>
      <c r="C58" s="38" t="s">
        <v>226</v>
      </c>
      <c r="D58" s="33">
        <v>1</v>
      </c>
      <c r="E58" s="20" t="s">
        <v>32</v>
      </c>
      <c r="F58" s="60"/>
      <c r="G58" s="60">
        <v>0</v>
      </c>
      <c r="H58" s="60">
        <v>0</v>
      </c>
      <c r="I58" s="60">
        <v>0</v>
      </c>
      <c r="J58" s="60"/>
      <c r="K58" s="118">
        <f t="shared" si="0"/>
        <v>0</v>
      </c>
      <c r="L58" s="54"/>
      <c r="M58" s="54"/>
      <c r="N58" s="54"/>
      <c r="O58" s="54"/>
      <c r="P58" s="109"/>
      <c r="Q58" s="52">
        <f t="shared" si="1"/>
        <v>0</v>
      </c>
      <c r="R58" s="52">
        <f t="shared" si="2"/>
        <v>0</v>
      </c>
      <c r="S58" s="52">
        <f t="shared" si="3"/>
        <v>0</v>
      </c>
    </row>
    <row r="59" spans="1:19" s="51" customFormat="1" ht="15">
      <c r="A59" s="51">
        <v>4</v>
      </c>
      <c r="B59" s="20" t="s">
        <v>227</v>
      </c>
      <c r="C59" s="38" t="s">
        <v>228</v>
      </c>
      <c r="D59" s="33">
        <v>1</v>
      </c>
      <c r="E59" s="20" t="s">
        <v>32</v>
      </c>
      <c r="F59" s="60">
        <v>14341</v>
      </c>
      <c r="G59" s="60">
        <v>0</v>
      </c>
      <c r="H59" s="60">
        <v>0</v>
      </c>
      <c r="I59" s="60">
        <v>0</v>
      </c>
      <c r="J59" s="60">
        <v>1721</v>
      </c>
      <c r="K59" s="118">
        <f t="shared" si="0"/>
        <v>16062</v>
      </c>
      <c r="L59" s="54"/>
      <c r="M59" s="54"/>
      <c r="N59" s="54"/>
      <c r="O59" s="54"/>
      <c r="P59" s="109"/>
      <c r="Q59" s="52">
        <f t="shared" si="1"/>
        <v>17783</v>
      </c>
      <c r="R59" s="52">
        <f t="shared" si="2"/>
        <v>0</v>
      </c>
      <c r="S59" s="52">
        <f t="shared" si="3"/>
        <v>0</v>
      </c>
    </row>
    <row r="60" spans="1:19" s="51" customFormat="1" ht="28.5">
      <c r="A60" s="51">
        <v>4</v>
      </c>
      <c r="B60" s="20" t="s">
        <v>229</v>
      </c>
      <c r="C60" s="38" t="s">
        <v>230</v>
      </c>
      <c r="D60" s="33">
        <v>1</v>
      </c>
      <c r="E60" s="20" t="s">
        <v>32</v>
      </c>
      <c r="F60" s="60"/>
      <c r="G60" s="60">
        <v>0</v>
      </c>
      <c r="H60" s="60">
        <v>0</v>
      </c>
      <c r="I60" s="60">
        <v>0</v>
      </c>
      <c r="J60" s="60"/>
      <c r="K60" s="118">
        <f t="shared" si="0"/>
        <v>0</v>
      </c>
      <c r="L60" s="54"/>
      <c r="M60" s="54"/>
      <c r="N60" s="54"/>
      <c r="O60" s="54"/>
      <c r="P60" s="109"/>
      <c r="Q60" s="52">
        <f t="shared" si="1"/>
        <v>0</v>
      </c>
      <c r="R60" s="52">
        <f t="shared" si="2"/>
        <v>0</v>
      </c>
      <c r="S60" s="52">
        <f t="shared" si="3"/>
        <v>0</v>
      </c>
    </row>
    <row r="61" spans="1:19" s="51" customFormat="1" ht="28.5">
      <c r="A61" s="51">
        <v>4</v>
      </c>
      <c r="B61" s="20" t="s">
        <v>231</v>
      </c>
      <c r="C61" s="38" t="s">
        <v>232</v>
      </c>
      <c r="D61" s="33">
        <v>1</v>
      </c>
      <c r="E61" s="20" t="s">
        <v>32</v>
      </c>
      <c r="F61" s="60"/>
      <c r="G61" s="60">
        <v>0</v>
      </c>
      <c r="H61" s="60">
        <v>0</v>
      </c>
      <c r="I61" s="60">
        <v>0</v>
      </c>
      <c r="J61" s="60"/>
      <c r="K61" s="118">
        <f t="shared" si="0"/>
        <v>0</v>
      </c>
      <c r="L61" s="54"/>
      <c r="M61" s="54"/>
      <c r="N61" s="54"/>
      <c r="O61" s="54"/>
      <c r="P61" s="109"/>
      <c r="Q61" s="52">
        <f t="shared" si="1"/>
        <v>0</v>
      </c>
      <c r="R61" s="52">
        <f t="shared" si="2"/>
        <v>0</v>
      </c>
      <c r="S61" s="52">
        <f t="shared" si="3"/>
        <v>0</v>
      </c>
    </row>
    <row r="62" spans="1:19" s="51" customFormat="1" ht="15">
      <c r="A62" s="51">
        <v>4</v>
      </c>
      <c r="B62" s="20" t="s">
        <v>233</v>
      </c>
      <c r="C62" s="38" t="s">
        <v>234</v>
      </c>
      <c r="D62" s="33">
        <v>1</v>
      </c>
      <c r="E62" s="20" t="s">
        <v>32</v>
      </c>
      <c r="F62" s="60">
        <v>2391</v>
      </c>
      <c r="G62" s="60">
        <v>0</v>
      </c>
      <c r="H62" s="60">
        <v>0</v>
      </c>
      <c r="I62" s="60">
        <v>0</v>
      </c>
      <c r="J62" s="60">
        <v>287</v>
      </c>
      <c r="K62" s="118">
        <f t="shared" si="0"/>
        <v>2678</v>
      </c>
      <c r="L62" s="54"/>
      <c r="M62" s="54"/>
      <c r="N62" s="54"/>
      <c r="O62" s="54"/>
      <c r="P62" s="109"/>
      <c r="Q62" s="52">
        <f t="shared" si="1"/>
        <v>2965</v>
      </c>
      <c r="R62" s="52">
        <f t="shared" si="2"/>
        <v>0</v>
      </c>
      <c r="S62" s="52">
        <f t="shared" si="3"/>
        <v>0</v>
      </c>
    </row>
    <row r="63" spans="1:19" s="51" customFormat="1" ht="15">
      <c r="A63" s="51">
        <v>4</v>
      </c>
      <c r="B63" s="20" t="s">
        <v>235</v>
      </c>
      <c r="C63" s="38" t="s">
        <v>236</v>
      </c>
      <c r="D63" s="33">
        <v>1</v>
      </c>
      <c r="E63" s="20" t="s">
        <v>32</v>
      </c>
      <c r="F63" s="60">
        <v>1594</v>
      </c>
      <c r="G63" s="60">
        <v>0</v>
      </c>
      <c r="H63" s="60">
        <v>0</v>
      </c>
      <c r="I63" s="60">
        <v>0</v>
      </c>
      <c r="J63" s="60">
        <v>192</v>
      </c>
      <c r="K63" s="118">
        <f t="shared" si="0"/>
        <v>1786</v>
      </c>
      <c r="L63" s="54"/>
      <c r="M63" s="54"/>
      <c r="N63" s="54"/>
      <c r="O63" s="54"/>
      <c r="P63" s="109"/>
      <c r="Q63" s="52">
        <f t="shared" si="1"/>
        <v>1978</v>
      </c>
      <c r="R63" s="52">
        <f t="shared" si="2"/>
        <v>0</v>
      </c>
      <c r="S63" s="52">
        <f t="shared" si="3"/>
        <v>0</v>
      </c>
    </row>
    <row r="64" spans="1:19" s="51" customFormat="1" ht="15">
      <c r="A64" s="51">
        <v>4</v>
      </c>
      <c r="B64" s="20" t="s">
        <v>237</v>
      </c>
      <c r="C64" s="38" t="s">
        <v>238</v>
      </c>
      <c r="D64" s="33">
        <v>1</v>
      </c>
      <c r="E64" s="20" t="s">
        <v>32</v>
      </c>
      <c r="F64" s="60">
        <v>15935</v>
      </c>
      <c r="G64" s="60">
        <v>0</v>
      </c>
      <c r="H64" s="60">
        <v>0</v>
      </c>
      <c r="I64" s="60">
        <v>0</v>
      </c>
      <c r="J64" s="60">
        <v>1913</v>
      </c>
      <c r="K64" s="118">
        <f t="shared" si="0"/>
        <v>17848</v>
      </c>
      <c r="L64" s="54"/>
      <c r="M64" s="54"/>
      <c r="N64" s="54"/>
      <c r="O64" s="54"/>
      <c r="P64" s="109"/>
      <c r="Q64" s="52"/>
      <c r="R64" s="52"/>
      <c r="S64" s="52"/>
    </row>
    <row r="65" spans="1:19" s="51" customFormat="1" ht="15">
      <c r="A65" s="51">
        <v>4</v>
      </c>
      <c r="B65" s="20" t="s">
        <v>239</v>
      </c>
      <c r="C65" s="38" t="s">
        <v>240</v>
      </c>
      <c r="D65" s="33">
        <v>1</v>
      </c>
      <c r="E65" s="20" t="s">
        <v>32</v>
      </c>
      <c r="F65" s="60">
        <v>9561</v>
      </c>
      <c r="G65" s="60">
        <v>0</v>
      </c>
      <c r="H65" s="60">
        <v>0</v>
      </c>
      <c r="I65" s="60">
        <v>0</v>
      </c>
      <c r="J65" s="60">
        <v>1148</v>
      </c>
      <c r="K65" s="118">
        <f t="shared" si="0"/>
        <v>10709</v>
      </c>
      <c r="L65" s="54"/>
      <c r="M65" s="54"/>
      <c r="N65" s="54"/>
      <c r="O65" s="54"/>
      <c r="P65" s="109"/>
      <c r="Q65" s="52"/>
      <c r="R65" s="52"/>
      <c r="S65" s="52"/>
    </row>
    <row r="66" spans="1:19" s="51" customFormat="1" ht="60">
      <c r="A66" s="51">
        <v>3</v>
      </c>
      <c r="B66" s="34" t="s">
        <v>241</v>
      </c>
      <c r="C66" s="37" t="s">
        <v>242</v>
      </c>
      <c r="D66" s="33">
        <v>1</v>
      </c>
      <c r="E66" s="96"/>
      <c r="F66" s="61"/>
      <c r="G66" s="60">
        <v>0</v>
      </c>
      <c r="H66" s="60">
        <v>0</v>
      </c>
      <c r="I66" s="60">
        <v>0</v>
      </c>
      <c r="J66" s="61"/>
      <c r="K66" s="118"/>
      <c r="L66" s="52"/>
      <c r="M66" s="54"/>
      <c r="N66" s="54"/>
      <c r="O66" s="54"/>
      <c r="P66" s="109"/>
      <c r="Q66" s="52">
        <f t="shared" si="1"/>
        <v>0</v>
      </c>
      <c r="R66" s="52">
        <f t="shared" si="2"/>
        <v>0</v>
      </c>
      <c r="S66" s="52">
        <f t="shared" si="3"/>
        <v>0</v>
      </c>
    </row>
    <row r="67" spans="1:19" s="51" customFormat="1" ht="15">
      <c r="A67" s="51">
        <v>4</v>
      </c>
      <c r="B67" s="20" t="s">
        <v>243</v>
      </c>
      <c r="C67" s="110" t="s">
        <v>244</v>
      </c>
      <c r="D67" s="33">
        <v>1</v>
      </c>
      <c r="E67" s="20" t="s">
        <v>32</v>
      </c>
      <c r="F67" s="60">
        <v>11473</v>
      </c>
      <c r="G67" s="60">
        <v>0</v>
      </c>
      <c r="H67" s="60">
        <v>0</v>
      </c>
      <c r="I67" s="60">
        <v>0</v>
      </c>
      <c r="J67" s="60">
        <v>1377</v>
      </c>
      <c r="K67" s="118">
        <f t="shared" si="0"/>
        <v>12850</v>
      </c>
      <c r="L67" s="54"/>
      <c r="M67" s="54"/>
      <c r="N67" s="54"/>
      <c r="O67" s="54"/>
      <c r="P67" s="109"/>
      <c r="Q67" s="52">
        <f t="shared" si="1"/>
        <v>14227</v>
      </c>
      <c r="R67" s="52">
        <f t="shared" si="2"/>
        <v>0</v>
      </c>
      <c r="S67" s="52">
        <f t="shared" si="3"/>
        <v>0</v>
      </c>
    </row>
    <row r="68" spans="1:19" s="51" customFormat="1" ht="15">
      <c r="A68" s="51">
        <v>4</v>
      </c>
      <c r="B68" s="20" t="s">
        <v>245</v>
      </c>
      <c r="C68" s="110" t="s">
        <v>246</v>
      </c>
      <c r="D68" s="33">
        <v>1</v>
      </c>
      <c r="E68" s="20" t="s">
        <v>32</v>
      </c>
      <c r="F68" s="60">
        <v>6556</v>
      </c>
      <c r="G68" s="60">
        <v>0</v>
      </c>
      <c r="H68" s="60">
        <v>0</v>
      </c>
      <c r="I68" s="60">
        <v>0</v>
      </c>
      <c r="J68" s="60">
        <v>787</v>
      </c>
      <c r="K68" s="118">
        <f t="shared" si="0"/>
        <v>7343</v>
      </c>
      <c r="L68" s="54"/>
      <c r="M68" s="54"/>
      <c r="N68" s="54"/>
      <c r="O68" s="54"/>
      <c r="P68" s="109"/>
      <c r="Q68" s="52">
        <f t="shared" si="1"/>
        <v>8130</v>
      </c>
      <c r="R68" s="52">
        <f t="shared" si="2"/>
        <v>0</v>
      </c>
      <c r="S68" s="52">
        <f t="shared" si="3"/>
        <v>0</v>
      </c>
    </row>
    <row r="69" spans="1:19" s="51" customFormat="1" ht="28.5">
      <c r="A69" s="51">
        <v>4</v>
      </c>
      <c r="B69" s="20" t="s">
        <v>247</v>
      </c>
      <c r="C69" s="110" t="s">
        <v>248</v>
      </c>
      <c r="D69" s="33">
        <v>1</v>
      </c>
      <c r="E69" s="20" t="s">
        <v>32</v>
      </c>
      <c r="F69" s="60">
        <v>4917</v>
      </c>
      <c r="G69" s="60">
        <v>0</v>
      </c>
      <c r="H69" s="60">
        <v>0</v>
      </c>
      <c r="I69" s="60">
        <v>0</v>
      </c>
      <c r="J69" s="60">
        <v>591</v>
      </c>
      <c r="K69" s="118">
        <f t="shared" si="0"/>
        <v>5508</v>
      </c>
      <c r="L69" s="54"/>
      <c r="M69" s="54"/>
      <c r="N69" s="54"/>
      <c r="O69" s="54"/>
      <c r="P69" s="109"/>
      <c r="Q69" s="52">
        <f t="shared" si="1"/>
        <v>6099</v>
      </c>
      <c r="R69" s="52">
        <f t="shared" si="2"/>
        <v>0</v>
      </c>
      <c r="S69" s="52">
        <f t="shared" si="3"/>
        <v>0</v>
      </c>
    </row>
    <row r="70" spans="1:19" s="51" customFormat="1" ht="42.75">
      <c r="A70" s="51">
        <v>4</v>
      </c>
      <c r="B70" s="20" t="s">
        <v>249</v>
      </c>
      <c r="C70" s="110" t="s">
        <v>250</v>
      </c>
      <c r="D70" s="33">
        <v>1</v>
      </c>
      <c r="E70" s="20" t="s">
        <v>32</v>
      </c>
      <c r="F70" s="60">
        <v>5464</v>
      </c>
      <c r="G70" s="60">
        <v>0</v>
      </c>
      <c r="H70" s="60">
        <v>0</v>
      </c>
      <c r="I70" s="60">
        <v>0</v>
      </c>
      <c r="J70" s="60">
        <v>656</v>
      </c>
      <c r="K70" s="118">
        <f t="shared" si="0"/>
        <v>6120</v>
      </c>
      <c r="L70" s="54"/>
      <c r="M70" s="54"/>
      <c r="N70" s="54"/>
      <c r="O70" s="54"/>
      <c r="P70" s="109"/>
      <c r="Q70" s="52">
        <f t="shared" si="1"/>
        <v>6776</v>
      </c>
      <c r="R70" s="52">
        <f t="shared" si="2"/>
        <v>0</v>
      </c>
      <c r="S70" s="52">
        <f t="shared" si="3"/>
        <v>0</v>
      </c>
    </row>
    <row r="71" spans="1:19" s="51" customFormat="1" ht="28.5">
      <c r="A71" s="51">
        <v>4</v>
      </c>
      <c r="B71" s="20" t="s">
        <v>251</v>
      </c>
      <c r="C71" s="110" t="s">
        <v>252</v>
      </c>
      <c r="D71" s="33">
        <v>1</v>
      </c>
      <c r="E71" s="20" t="s">
        <v>32</v>
      </c>
      <c r="F71" s="60">
        <v>26224</v>
      </c>
      <c r="G71" s="60">
        <v>0</v>
      </c>
      <c r="H71" s="60">
        <v>0</v>
      </c>
      <c r="I71" s="60">
        <v>0</v>
      </c>
      <c r="J71" s="60">
        <v>3147</v>
      </c>
      <c r="K71" s="118">
        <f t="shared" si="0"/>
        <v>29371</v>
      </c>
      <c r="L71" s="54"/>
      <c r="M71" s="54"/>
      <c r="N71" s="54"/>
      <c r="O71" s="54"/>
      <c r="P71" s="109"/>
      <c r="Q71" s="52">
        <f t="shared" si="1"/>
        <v>32518</v>
      </c>
      <c r="R71" s="52">
        <f t="shared" si="2"/>
        <v>0</v>
      </c>
      <c r="S71" s="52">
        <f t="shared" si="3"/>
        <v>0</v>
      </c>
    </row>
    <row r="72" spans="1:19" s="44" customFormat="1" ht="60">
      <c r="A72" s="44">
        <v>3</v>
      </c>
      <c r="B72" s="34" t="s">
        <v>253</v>
      </c>
      <c r="C72" s="37" t="s">
        <v>254</v>
      </c>
      <c r="D72" s="33">
        <v>1</v>
      </c>
      <c r="E72" s="29"/>
      <c r="F72" s="61"/>
      <c r="G72" s="60">
        <v>0</v>
      </c>
      <c r="H72" s="60">
        <v>0</v>
      </c>
      <c r="I72" s="60">
        <v>0</v>
      </c>
      <c r="J72" s="61"/>
      <c r="K72" s="118"/>
      <c r="L72" s="54"/>
      <c r="M72" s="54"/>
      <c r="N72" s="54"/>
      <c r="O72" s="54"/>
      <c r="P72" s="111"/>
      <c r="Q72" s="54">
        <f t="shared" si="1"/>
        <v>0</v>
      </c>
      <c r="R72" s="54">
        <f t="shared" si="2"/>
        <v>0</v>
      </c>
      <c r="S72" s="54">
        <f t="shared" si="3"/>
        <v>0</v>
      </c>
    </row>
    <row r="73" spans="1:19" s="51" customFormat="1" ht="15">
      <c r="A73" s="51">
        <v>4</v>
      </c>
      <c r="B73" s="20" t="s">
        <v>255</v>
      </c>
      <c r="C73" s="110" t="s">
        <v>256</v>
      </c>
      <c r="D73" s="33">
        <v>1</v>
      </c>
      <c r="E73" s="20" t="s">
        <v>32</v>
      </c>
      <c r="F73" s="60">
        <v>11837</v>
      </c>
      <c r="G73" s="60">
        <v>0</v>
      </c>
      <c r="H73" s="60">
        <v>0</v>
      </c>
      <c r="I73" s="60">
        <v>0</v>
      </c>
      <c r="J73" s="60">
        <v>1421</v>
      </c>
      <c r="K73" s="118">
        <f t="shared" ref="K73:K112" si="4">F73+J73</f>
        <v>13258</v>
      </c>
      <c r="L73" s="54"/>
      <c r="M73" s="54"/>
      <c r="N73" s="54"/>
      <c r="O73" s="54"/>
      <c r="P73" s="109"/>
      <c r="Q73" s="52">
        <f t="shared" si="1"/>
        <v>14679</v>
      </c>
      <c r="R73" s="52">
        <f t="shared" si="2"/>
        <v>0</v>
      </c>
      <c r="S73" s="52">
        <f t="shared" si="3"/>
        <v>0</v>
      </c>
    </row>
    <row r="74" spans="1:19" s="51" customFormat="1" ht="15">
      <c r="A74" s="51">
        <v>4</v>
      </c>
      <c r="B74" s="20" t="s">
        <v>257</v>
      </c>
      <c r="C74" s="110" t="s">
        <v>258</v>
      </c>
      <c r="D74" s="33">
        <v>1</v>
      </c>
      <c r="E74" s="20" t="s">
        <v>32</v>
      </c>
      <c r="F74" s="60">
        <v>2550</v>
      </c>
      <c r="G74" s="60">
        <v>0</v>
      </c>
      <c r="H74" s="60">
        <v>0</v>
      </c>
      <c r="I74" s="60">
        <v>0</v>
      </c>
      <c r="J74" s="60">
        <v>306</v>
      </c>
      <c r="K74" s="118">
        <f t="shared" si="4"/>
        <v>2856</v>
      </c>
      <c r="L74" s="54"/>
      <c r="M74" s="54"/>
      <c r="N74" s="54"/>
      <c r="O74" s="54"/>
      <c r="P74" s="109"/>
      <c r="Q74" s="52">
        <f t="shared" si="1"/>
        <v>3162</v>
      </c>
      <c r="R74" s="52">
        <f t="shared" si="2"/>
        <v>0</v>
      </c>
      <c r="S74" s="52">
        <f t="shared" si="3"/>
        <v>0</v>
      </c>
    </row>
    <row r="75" spans="1:19" s="51" customFormat="1" ht="28.5">
      <c r="A75" s="51">
        <v>4</v>
      </c>
      <c r="B75" s="20" t="s">
        <v>259</v>
      </c>
      <c r="C75" s="110" t="s">
        <v>260</v>
      </c>
      <c r="D75" s="33">
        <v>1</v>
      </c>
      <c r="E75" s="20" t="s">
        <v>32</v>
      </c>
      <c r="F75" s="60">
        <v>2914</v>
      </c>
      <c r="G75" s="60">
        <v>0</v>
      </c>
      <c r="H75" s="60">
        <v>0</v>
      </c>
      <c r="I75" s="60">
        <v>0</v>
      </c>
      <c r="J75" s="60">
        <v>350</v>
      </c>
      <c r="K75" s="118">
        <f>F75+J75</f>
        <v>3264</v>
      </c>
      <c r="L75" s="54"/>
      <c r="M75" s="54"/>
      <c r="N75" s="54"/>
      <c r="O75" s="54"/>
      <c r="P75" s="109"/>
      <c r="Q75" s="52">
        <f t="shared" si="1"/>
        <v>3614</v>
      </c>
      <c r="R75" s="52">
        <f t="shared" si="2"/>
        <v>0</v>
      </c>
      <c r="S75" s="52">
        <f t="shared" si="3"/>
        <v>0</v>
      </c>
    </row>
    <row r="76" spans="1:19" s="51" customFormat="1" ht="15">
      <c r="A76" s="51">
        <v>4</v>
      </c>
      <c r="B76" s="20" t="s">
        <v>261</v>
      </c>
      <c r="C76" s="110" t="s">
        <v>262</v>
      </c>
      <c r="D76" s="33">
        <v>1</v>
      </c>
      <c r="E76" s="20" t="s">
        <v>32</v>
      </c>
      <c r="F76" s="60">
        <v>911</v>
      </c>
      <c r="G76" s="60">
        <v>0</v>
      </c>
      <c r="H76" s="60">
        <v>0</v>
      </c>
      <c r="I76" s="60">
        <v>0</v>
      </c>
      <c r="J76" s="60">
        <v>110</v>
      </c>
      <c r="K76" s="118">
        <f>F76+J76</f>
        <v>1021</v>
      </c>
      <c r="L76" s="54"/>
      <c r="M76" s="54"/>
      <c r="N76" s="54"/>
      <c r="O76" s="54"/>
      <c r="P76" s="109"/>
      <c r="Q76" s="52"/>
      <c r="R76" s="52"/>
      <c r="S76" s="52"/>
    </row>
    <row r="77" spans="1:19" s="51" customFormat="1" ht="60">
      <c r="A77" s="51">
        <v>3</v>
      </c>
      <c r="B77" s="34" t="s">
        <v>263</v>
      </c>
      <c r="C77" s="37" t="s">
        <v>264</v>
      </c>
      <c r="D77" s="33">
        <v>1</v>
      </c>
      <c r="E77" s="29"/>
      <c r="F77" s="61"/>
      <c r="G77" s="60">
        <v>0</v>
      </c>
      <c r="H77" s="60">
        <v>0</v>
      </c>
      <c r="I77" s="60">
        <v>0</v>
      </c>
      <c r="J77" s="61"/>
      <c r="K77" s="118"/>
      <c r="L77" s="54"/>
      <c r="M77" s="54"/>
      <c r="N77" s="54"/>
      <c r="O77" s="54"/>
      <c r="P77" s="109"/>
      <c r="Q77" s="52"/>
      <c r="R77" s="52"/>
      <c r="S77" s="52"/>
    </row>
    <row r="78" spans="1:19" s="51" customFormat="1" ht="15">
      <c r="A78" s="51">
        <v>4</v>
      </c>
      <c r="B78" s="20" t="s">
        <v>265</v>
      </c>
      <c r="C78" s="110" t="s">
        <v>266</v>
      </c>
      <c r="D78" s="33">
        <v>1</v>
      </c>
      <c r="E78" s="20" t="s">
        <v>32</v>
      </c>
      <c r="F78" s="60">
        <v>7171</v>
      </c>
      <c r="G78" s="60">
        <v>0</v>
      </c>
      <c r="H78" s="60">
        <v>0</v>
      </c>
      <c r="I78" s="60">
        <v>0</v>
      </c>
      <c r="J78" s="60">
        <v>861</v>
      </c>
      <c r="K78" s="118">
        <f t="shared" si="4"/>
        <v>8032</v>
      </c>
      <c r="L78" s="52"/>
      <c r="M78" s="54"/>
      <c r="N78" s="54"/>
      <c r="O78" s="54"/>
      <c r="P78" s="109"/>
      <c r="Q78" s="52">
        <f t="shared" si="1"/>
        <v>8893</v>
      </c>
      <c r="R78" s="52">
        <f t="shared" si="2"/>
        <v>0</v>
      </c>
      <c r="S78" s="52">
        <f t="shared" si="3"/>
        <v>0</v>
      </c>
    </row>
    <row r="79" spans="1:19" s="51" customFormat="1" ht="15">
      <c r="A79" s="51">
        <v>4</v>
      </c>
      <c r="B79" s="20" t="s">
        <v>267</v>
      </c>
      <c r="C79" s="110" t="s">
        <v>268</v>
      </c>
      <c r="D79" s="33">
        <v>1</v>
      </c>
      <c r="E79" s="20" t="s">
        <v>32</v>
      </c>
      <c r="F79" s="60">
        <v>11951</v>
      </c>
      <c r="G79" s="60">
        <v>0</v>
      </c>
      <c r="H79" s="60">
        <v>0</v>
      </c>
      <c r="I79" s="60">
        <v>0</v>
      </c>
      <c r="J79" s="60">
        <v>1435</v>
      </c>
      <c r="K79" s="118">
        <f t="shared" si="4"/>
        <v>13386</v>
      </c>
      <c r="L79" s="52"/>
      <c r="M79" s="54"/>
      <c r="N79" s="54"/>
      <c r="O79" s="54"/>
      <c r="P79" s="109"/>
      <c r="Q79" s="52">
        <f t="shared" si="1"/>
        <v>14821</v>
      </c>
      <c r="R79" s="52">
        <f t="shared" si="2"/>
        <v>0</v>
      </c>
      <c r="S79" s="52">
        <f t="shared" si="3"/>
        <v>0</v>
      </c>
    </row>
    <row r="80" spans="1:19" s="51" customFormat="1" ht="28.5">
      <c r="A80" s="51">
        <v>4</v>
      </c>
      <c r="B80" s="20" t="s">
        <v>269</v>
      </c>
      <c r="C80" s="110" t="s">
        <v>270</v>
      </c>
      <c r="D80" s="33">
        <v>1</v>
      </c>
      <c r="E80" s="20" t="s">
        <v>32</v>
      </c>
      <c r="F80" s="60">
        <v>7649</v>
      </c>
      <c r="G80" s="60">
        <v>0</v>
      </c>
      <c r="H80" s="60">
        <v>0</v>
      </c>
      <c r="I80" s="60">
        <v>0</v>
      </c>
      <c r="J80" s="60">
        <v>918</v>
      </c>
      <c r="K80" s="118">
        <f t="shared" si="4"/>
        <v>8567</v>
      </c>
      <c r="L80" s="52"/>
      <c r="M80" s="54"/>
      <c r="N80" s="54"/>
      <c r="O80" s="54"/>
      <c r="P80" s="109"/>
      <c r="Q80" s="52">
        <f t="shared" si="1"/>
        <v>9485</v>
      </c>
      <c r="R80" s="52">
        <f t="shared" si="2"/>
        <v>0</v>
      </c>
      <c r="S80" s="52">
        <f t="shared" si="3"/>
        <v>0</v>
      </c>
    </row>
    <row r="81" spans="1:19" s="51" customFormat="1" ht="15">
      <c r="A81" s="51">
        <v>4</v>
      </c>
      <c r="B81" s="20" t="s">
        <v>271</v>
      </c>
      <c r="C81" s="110" t="s">
        <v>272</v>
      </c>
      <c r="D81" s="33">
        <v>1</v>
      </c>
      <c r="E81" s="20" t="s">
        <v>32</v>
      </c>
      <c r="F81" s="60">
        <v>4781</v>
      </c>
      <c r="G81" s="60">
        <v>0</v>
      </c>
      <c r="H81" s="60">
        <v>0</v>
      </c>
      <c r="I81" s="60">
        <v>0</v>
      </c>
      <c r="J81" s="60">
        <v>574</v>
      </c>
      <c r="K81" s="118">
        <f t="shared" si="4"/>
        <v>5355</v>
      </c>
      <c r="L81" s="52"/>
      <c r="M81" s="54"/>
      <c r="N81" s="54"/>
      <c r="O81" s="54"/>
      <c r="P81" s="109"/>
      <c r="Q81" s="52">
        <f t="shared" si="1"/>
        <v>5929</v>
      </c>
      <c r="R81" s="52">
        <f t="shared" si="2"/>
        <v>0</v>
      </c>
      <c r="S81" s="52">
        <f t="shared" si="3"/>
        <v>0</v>
      </c>
    </row>
    <row r="82" spans="1:19" s="51" customFormat="1" ht="15">
      <c r="A82" s="51">
        <v>4</v>
      </c>
      <c r="B82" s="20" t="s">
        <v>273</v>
      </c>
      <c r="C82" s="110" t="s">
        <v>274</v>
      </c>
      <c r="D82" s="33">
        <v>1</v>
      </c>
      <c r="E82" s="20" t="s">
        <v>32</v>
      </c>
      <c r="F82" s="60">
        <v>6693</v>
      </c>
      <c r="G82" s="60">
        <v>0</v>
      </c>
      <c r="H82" s="60">
        <v>0</v>
      </c>
      <c r="I82" s="60">
        <v>0</v>
      </c>
      <c r="J82" s="60">
        <v>804</v>
      </c>
      <c r="K82" s="118">
        <f t="shared" si="4"/>
        <v>7497</v>
      </c>
      <c r="L82" s="52"/>
      <c r="M82" s="54"/>
      <c r="N82" s="54"/>
      <c r="O82" s="54"/>
      <c r="P82" s="109"/>
      <c r="Q82" s="52">
        <f t="shared" si="1"/>
        <v>8301</v>
      </c>
      <c r="R82" s="52">
        <f t="shared" si="2"/>
        <v>0</v>
      </c>
      <c r="S82" s="52">
        <f t="shared" si="3"/>
        <v>0</v>
      </c>
    </row>
    <row r="83" spans="1:19" s="51" customFormat="1" ht="20.100000000000001" customHeight="1">
      <c r="A83" s="51">
        <v>4</v>
      </c>
      <c r="B83" s="20" t="s">
        <v>275</v>
      </c>
      <c r="C83" s="110" t="s">
        <v>276</v>
      </c>
      <c r="D83" s="33">
        <v>1</v>
      </c>
      <c r="E83" s="20" t="s">
        <v>32</v>
      </c>
      <c r="F83" s="60">
        <v>7171</v>
      </c>
      <c r="G83" s="60">
        <v>0</v>
      </c>
      <c r="H83" s="60">
        <v>0</v>
      </c>
      <c r="I83" s="60">
        <v>0</v>
      </c>
      <c r="J83" s="60">
        <v>861</v>
      </c>
      <c r="K83" s="118">
        <f t="shared" si="4"/>
        <v>8032</v>
      </c>
      <c r="L83" s="52"/>
      <c r="M83" s="54"/>
      <c r="N83" s="54"/>
      <c r="O83" s="54"/>
      <c r="P83" s="109"/>
      <c r="Q83" s="52">
        <f t="shared" si="1"/>
        <v>8893</v>
      </c>
      <c r="R83" s="52">
        <f t="shared" si="2"/>
        <v>0</v>
      </c>
      <c r="S83" s="52">
        <f t="shared" si="3"/>
        <v>0</v>
      </c>
    </row>
    <row r="84" spans="1:19" s="44" customFormat="1" ht="20.100000000000001" customHeight="1">
      <c r="A84" s="44">
        <v>3</v>
      </c>
      <c r="B84" s="34" t="s">
        <v>277</v>
      </c>
      <c r="C84" s="37" t="s">
        <v>278</v>
      </c>
      <c r="D84" s="33">
        <v>1</v>
      </c>
      <c r="E84" s="20" t="s">
        <v>32</v>
      </c>
      <c r="F84" s="60">
        <v>2391</v>
      </c>
      <c r="G84" s="60">
        <v>0</v>
      </c>
      <c r="H84" s="60">
        <v>0</v>
      </c>
      <c r="I84" s="60">
        <v>0</v>
      </c>
      <c r="J84" s="60">
        <v>287</v>
      </c>
      <c r="K84" s="118">
        <f t="shared" si="4"/>
        <v>2678</v>
      </c>
      <c r="L84" s="54"/>
      <c r="M84" s="54"/>
      <c r="N84" s="54"/>
      <c r="O84" s="54"/>
      <c r="P84" s="111"/>
      <c r="Q84" s="54">
        <f t="shared" si="1"/>
        <v>2965</v>
      </c>
      <c r="R84" s="54">
        <f t="shared" si="2"/>
        <v>0</v>
      </c>
      <c r="S84" s="54">
        <f t="shared" si="3"/>
        <v>0</v>
      </c>
    </row>
    <row r="85" spans="1:19" s="51" customFormat="1" ht="45">
      <c r="A85" s="51">
        <v>3</v>
      </c>
      <c r="B85" s="34" t="s">
        <v>279</v>
      </c>
      <c r="C85" s="37" t="s">
        <v>280</v>
      </c>
      <c r="D85" s="33">
        <v>1</v>
      </c>
      <c r="E85" s="96"/>
      <c r="F85" s="61"/>
      <c r="G85" s="60">
        <v>0</v>
      </c>
      <c r="H85" s="60">
        <v>0</v>
      </c>
      <c r="I85" s="60">
        <v>0</v>
      </c>
      <c r="J85" s="61"/>
      <c r="K85" s="118"/>
      <c r="L85" s="52"/>
      <c r="M85" s="54"/>
      <c r="N85" s="54"/>
      <c r="O85" s="54"/>
      <c r="P85" s="109"/>
      <c r="Q85" s="52">
        <f t="shared" si="1"/>
        <v>0</v>
      </c>
      <c r="R85" s="52">
        <f t="shared" si="2"/>
        <v>0</v>
      </c>
      <c r="S85" s="52">
        <f t="shared" si="3"/>
        <v>0</v>
      </c>
    </row>
    <row r="86" spans="1:19" s="51" customFormat="1" ht="15">
      <c r="B86" s="20" t="s">
        <v>281</v>
      </c>
      <c r="C86" s="59"/>
      <c r="D86" s="33">
        <v>1</v>
      </c>
      <c r="E86" s="20" t="s">
        <v>32</v>
      </c>
      <c r="F86" s="60"/>
      <c r="G86" s="60">
        <v>0</v>
      </c>
      <c r="H86" s="60">
        <v>0</v>
      </c>
      <c r="I86" s="60">
        <v>0</v>
      </c>
      <c r="J86" s="60"/>
      <c r="K86" s="118">
        <f t="shared" si="4"/>
        <v>0</v>
      </c>
      <c r="L86" s="52"/>
      <c r="M86" s="54"/>
      <c r="N86" s="54"/>
      <c r="O86" s="54"/>
      <c r="P86" s="109"/>
      <c r="Q86" s="52">
        <f t="shared" si="1"/>
        <v>0</v>
      </c>
      <c r="R86" s="52">
        <f t="shared" si="2"/>
        <v>0</v>
      </c>
      <c r="S86" s="52">
        <f t="shared" si="3"/>
        <v>0</v>
      </c>
    </row>
    <row r="87" spans="1:19" s="51" customFormat="1" ht="20.100000000000001" customHeight="1">
      <c r="B87" s="20" t="s">
        <v>282</v>
      </c>
      <c r="C87" s="59"/>
      <c r="D87" s="33">
        <v>1</v>
      </c>
      <c r="E87" s="20" t="s">
        <v>32</v>
      </c>
      <c r="F87" s="60"/>
      <c r="G87" s="60">
        <v>0</v>
      </c>
      <c r="H87" s="60">
        <v>0</v>
      </c>
      <c r="I87" s="60">
        <v>0</v>
      </c>
      <c r="J87" s="60"/>
      <c r="K87" s="118">
        <f t="shared" si="4"/>
        <v>0</v>
      </c>
      <c r="L87" s="52"/>
      <c r="M87" s="54"/>
      <c r="N87" s="54"/>
      <c r="O87" s="54"/>
      <c r="P87" s="109"/>
      <c r="Q87" s="52">
        <f t="shared" si="1"/>
        <v>0</v>
      </c>
      <c r="R87" s="52">
        <f t="shared" si="2"/>
        <v>0</v>
      </c>
      <c r="S87" s="52">
        <f t="shared" si="3"/>
        <v>0</v>
      </c>
    </row>
    <row r="88" spans="1:19" ht="20.100000000000001" customHeight="1">
      <c r="B88" s="20" t="s">
        <v>283</v>
      </c>
      <c r="C88" s="99"/>
      <c r="D88" s="33">
        <v>1</v>
      </c>
      <c r="E88" s="20" t="s">
        <v>32</v>
      </c>
      <c r="F88" s="60"/>
      <c r="G88" s="60">
        <v>0</v>
      </c>
      <c r="H88" s="60">
        <v>0</v>
      </c>
      <c r="I88" s="60">
        <v>0</v>
      </c>
      <c r="J88" s="60"/>
      <c r="K88" s="118">
        <f t="shared" si="4"/>
        <v>0</v>
      </c>
    </row>
    <row r="89" spans="1:19" s="100" customFormat="1" ht="15.75" thickBot="1">
      <c r="A89" s="80"/>
      <c r="B89" s="20"/>
      <c r="C89" s="34" t="s">
        <v>284</v>
      </c>
      <c r="D89" s="33">
        <v>1</v>
      </c>
      <c r="E89" s="20"/>
      <c r="F89" s="88">
        <f>SUM(F47:F88)</f>
        <v>204883</v>
      </c>
      <c r="G89" s="60">
        <v>0</v>
      </c>
      <c r="H89" s="60">
        <v>0</v>
      </c>
      <c r="I89" s="60">
        <v>0</v>
      </c>
      <c r="J89" s="88">
        <f>SUM(J47:J88)</f>
        <v>24599</v>
      </c>
      <c r="K89" s="88">
        <f>SUM(K47:K88)</f>
        <v>229482</v>
      </c>
    </row>
    <row r="90" spans="1:19" s="101" customFormat="1" ht="15">
      <c r="B90" s="20"/>
      <c r="C90" s="34"/>
      <c r="D90" s="33">
        <v>1</v>
      </c>
      <c r="E90" s="20"/>
      <c r="F90" s="116"/>
      <c r="G90" s="60">
        <v>0</v>
      </c>
      <c r="H90" s="60">
        <v>0</v>
      </c>
      <c r="I90" s="60">
        <v>0</v>
      </c>
      <c r="J90" s="116"/>
      <c r="K90" s="122"/>
    </row>
    <row r="91" spans="1:19" ht="30">
      <c r="A91" s="86">
        <v>2</v>
      </c>
      <c r="B91" s="33">
        <v>2.4</v>
      </c>
      <c r="C91" s="105" t="s">
        <v>285</v>
      </c>
      <c r="D91" s="33">
        <v>1</v>
      </c>
      <c r="E91" s="85"/>
      <c r="F91" s="118"/>
      <c r="G91" s="60">
        <v>0</v>
      </c>
      <c r="H91" s="60">
        <v>0</v>
      </c>
      <c r="I91" s="60">
        <v>0</v>
      </c>
      <c r="J91" s="118"/>
      <c r="K91" s="118"/>
    </row>
    <row r="92" spans="1:19" ht="20.100000000000001" customHeight="1">
      <c r="B92" s="33"/>
      <c r="C92" s="37"/>
      <c r="D92" s="33">
        <v>1</v>
      </c>
      <c r="E92" s="85"/>
      <c r="F92" s="118"/>
      <c r="G92" s="60">
        <v>0</v>
      </c>
      <c r="H92" s="60">
        <v>0</v>
      </c>
      <c r="I92" s="60">
        <v>0</v>
      </c>
      <c r="J92" s="118"/>
      <c r="K92" s="118"/>
    </row>
    <row r="93" spans="1:19" ht="20.100000000000001" customHeight="1">
      <c r="A93" s="86">
        <v>3</v>
      </c>
      <c r="B93" s="20" t="s">
        <v>286</v>
      </c>
      <c r="C93" s="110" t="s">
        <v>287</v>
      </c>
      <c r="D93" s="33">
        <v>1</v>
      </c>
      <c r="E93" s="20" t="s">
        <v>32</v>
      </c>
      <c r="F93" s="117">
        <v>13659</v>
      </c>
      <c r="G93" s="60">
        <v>0</v>
      </c>
      <c r="H93" s="60">
        <v>0</v>
      </c>
      <c r="I93" s="60">
        <v>0</v>
      </c>
      <c r="J93" s="117">
        <v>1639</v>
      </c>
      <c r="K93" s="118">
        <f t="shared" si="4"/>
        <v>15298</v>
      </c>
    </row>
    <row r="94" spans="1:19" ht="71.25">
      <c r="A94" s="86">
        <v>3</v>
      </c>
      <c r="B94" s="20" t="s">
        <v>288</v>
      </c>
      <c r="C94" s="110" t="s">
        <v>289</v>
      </c>
      <c r="D94" s="33">
        <v>1</v>
      </c>
      <c r="E94" s="20" t="s">
        <v>32</v>
      </c>
      <c r="F94" s="117">
        <v>3415</v>
      </c>
      <c r="G94" s="60">
        <v>0</v>
      </c>
      <c r="H94" s="60">
        <v>0</v>
      </c>
      <c r="I94" s="60">
        <v>0</v>
      </c>
      <c r="J94" s="117">
        <v>410</v>
      </c>
      <c r="K94" s="118">
        <f t="shared" si="4"/>
        <v>3825</v>
      </c>
    </row>
    <row r="95" spans="1:19" ht="15">
      <c r="A95" s="86">
        <v>3</v>
      </c>
      <c r="B95" s="20" t="s">
        <v>290</v>
      </c>
      <c r="C95" s="110" t="s">
        <v>291</v>
      </c>
      <c r="D95" s="33">
        <v>1</v>
      </c>
      <c r="E95" s="20" t="s">
        <v>32</v>
      </c>
      <c r="F95" s="117">
        <v>2277</v>
      </c>
      <c r="G95" s="60">
        <v>0</v>
      </c>
      <c r="H95" s="60">
        <v>0</v>
      </c>
      <c r="I95" s="60">
        <v>0</v>
      </c>
      <c r="J95" s="117">
        <v>274</v>
      </c>
      <c r="K95" s="118">
        <f t="shared" si="4"/>
        <v>2551</v>
      </c>
    </row>
    <row r="96" spans="1:19" ht="20.100000000000001" customHeight="1">
      <c r="A96" s="86">
        <v>3</v>
      </c>
      <c r="B96" s="20" t="s">
        <v>292</v>
      </c>
      <c r="C96" s="110" t="s">
        <v>293</v>
      </c>
      <c r="D96" s="33">
        <v>1</v>
      </c>
      <c r="E96" s="20" t="s">
        <v>32</v>
      </c>
      <c r="F96" s="117">
        <v>2277</v>
      </c>
      <c r="G96" s="60">
        <v>0</v>
      </c>
      <c r="H96" s="60">
        <v>0</v>
      </c>
      <c r="I96" s="60">
        <v>0</v>
      </c>
      <c r="J96" s="117">
        <v>274</v>
      </c>
      <c r="K96" s="118">
        <f t="shared" si="4"/>
        <v>2551</v>
      </c>
    </row>
    <row r="97" spans="1:11" ht="20.100000000000001" customHeight="1">
      <c r="A97" s="86">
        <v>3</v>
      </c>
      <c r="B97" s="20" t="s">
        <v>294</v>
      </c>
      <c r="C97" s="110" t="s">
        <v>295</v>
      </c>
      <c r="D97" s="33">
        <v>1</v>
      </c>
      <c r="E97" s="20" t="s">
        <v>32</v>
      </c>
      <c r="F97" s="117">
        <v>1139</v>
      </c>
      <c r="G97" s="60">
        <v>0</v>
      </c>
      <c r="H97" s="60">
        <v>0</v>
      </c>
      <c r="I97" s="60">
        <v>0</v>
      </c>
      <c r="J97" s="117">
        <v>137</v>
      </c>
      <c r="K97" s="118">
        <f t="shared" si="4"/>
        <v>1276</v>
      </c>
    </row>
    <row r="98" spans="1:11" ht="20.100000000000001" customHeight="1">
      <c r="B98" s="112"/>
      <c r="C98" s="113"/>
      <c r="D98" s="33">
        <v>1</v>
      </c>
      <c r="E98" s="20" t="s">
        <v>32</v>
      </c>
      <c r="F98" s="117"/>
      <c r="G98" s="60">
        <v>0</v>
      </c>
      <c r="H98" s="60">
        <v>0</v>
      </c>
      <c r="I98" s="60">
        <v>0</v>
      </c>
      <c r="J98" s="117"/>
      <c r="K98" s="118">
        <f t="shared" si="4"/>
        <v>0</v>
      </c>
    </row>
    <row r="99" spans="1:11" ht="15">
      <c r="B99" s="112"/>
      <c r="C99" s="113"/>
      <c r="D99" s="33">
        <v>1</v>
      </c>
      <c r="E99" s="20" t="s">
        <v>32</v>
      </c>
      <c r="F99" s="117"/>
      <c r="G99" s="60">
        <v>0</v>
      </c>
      <c r="H99" s="60">
        <v>0</v>
      </c>
      <c r="I99" s="60">
        <v>0</v>
      </c>
      <c r="J99" s="117"/>
      <c r="K99" s="118">
        <f t="shared" si="4"/>
        <v>0</v>
      </c>
    </row>
    <row r="100" spans="1:11" ht="15">
      <c r="B100" s="112"/>
      <c r="C100" s="113"/>
      <c r="D100" s="33">
        <v>1</v>
      </c>
      <c r="E100" s="20" t="s">
        <v>32</v>
      </c>
      <c r="F100" s="117"/>
      <c r="G100" s="60">
        <v>0</v>
      </c>
      <c r="H100" s="60">
        <v>0</v>
      </c>
      <c r="I100" s="60">
        <v>0</v>
      </c>
      <c r="J100" s="117"/>
      <c r="K100" s="118">
        <f t="shared" si="4"/>
        <v>0</v>
      </c>
    </row>
    <row r="101" spans="1:11" ht="20.100000000000001" customHeight="1">
      <c r="A101" s="86">
        <v>2</v>
      </c>
      <c r="B101" s="34" t="s">
        <v>296</v>
      </c>
      <c r="C101" s="37" t="s">
        <v>297</v>
      </c>
      <c r="D101" s="33">
        <v>1</v>
      </c>
      <c r="E101" s="85"/>
      <c r="F101" s="118"/>
      <c r="G101" s="60">
        <v>0</v>
      </c>
      <c r="H101" s="60">
        <v>0</v>
      </c>
      <c r="I101" s="60">
        <v>0</v>
      </c>
      <c r="J101" s="118"/>
      <c r="K101" s="118"/>
    </row>
    <row r="102" spans="1:11" ht="20.100000000000001" customHeight="1">
      <c r="B102" s="20" t="s">
        <v>298</v>
      </c>
      <c r="C102" s="99"/>
      <c r="D102" s="33">
        <v>1</v>
      </c>
      <c r="E102" s="20" t="s">
        <v>32</v>
      </c>
      <c r="F102" s="117"/>
      <c r="G102" s="60">
        <v>0</v>
      </c>
      <c r="H102" s="60">
        <v>0</v>
      </c>
      <c r="I102" s="60">
        <v>0</v>
      </c>
      <c r="J102" s="117"/>
      <c r="K102" s="118">
        <f t="shared" si="4"/>
        <v>0</v>
      </c>
    </row>
    <row r="103" spans="1:11" ht="20.100000000000001" customHeight="1">
      <c r="B103" s="20" t="s">
        <v>299</v>
      </c>
      <c r="C103" s="99"/>
      <c r="D103" s="33">
        <v>1</v>
      </c>
      <c r="E103" s="20" t="s">
        <v>32</v>
      </c>
      <c r="F103" s="117"/>
      <c r="G103" s="60">
        <v>0</v>
      </c>
      <c r="H103" s="60">
        <v>0</v>
      </c>
      <c r="I103" s="60">
        <v>0</v>
      </c>
      <c r="J103" s="117"/>
      <c r="K103" s="118">
        <f t="shared" si="4"/>
        <v>0</v>
      </c>
    </row>
    <row r="104" spans="1:11" s="100" customFormat="1" ht="20.100000000000001" customHeight="1" thickBot="1">
      <c r="A104" s="80"/>
      <c r="B104" s="20"/>
      <c r="C104" s="33" t="s">
        <v>300</v>
      </c>
      <c r="D104" s="33">
        <v>1</v>
      </c>
      <c r="E104" s="98"/>
      <c r="F104" s="88">
        <f>SUM(F93:F103)</f>
        <v>22767</v>
      </c>
      <c r="G104" s="60">
        <v>0</v>
      </c>
      <c r="H104" s="60">
        <v>0</v>
      </c>
      <c r="I104" s="60">
        <v>0</v>
      </c>
      <c r="J104" s="88">
        <f>SUM(J93:J103)</f>
        <v>2734</v>
      </c>
      <c r="K104" s="88">
        <f>SUM(K93:K103)</f>
        <v>25501</v>
      </c>
    </row>
    <row r="105" spans="1:11" s="101" customFormat="1" ht="20.100000000000001" customHeight="1">
      <c r="B105" s="20"/>
      <c r="C105" s="33"/>
      <c r="D105" s="33">
        <v>1</v>
      </c>
      <c r="E105" s="98"/>
      <c r="F105" s="116"/>
      <c r="G105" s="60">
        <v>0</v>
      </c>
      <c r="H105" s="60">
        <v>0</v>
      </c>
      <c r="I105" s="60">
        <v>0</v>
      </c>
      <c r="J105" s="116"/>
      <c r="K105" s="122"/>
    </row>
    <row r="106" spans="1:11" ht="20.100000000000001" customHeight="1">
      <c r="A106" s="86">
        <v>2</v>
      </c>
      <c r="B106" s="34">
        <v>2.5</v>
      </c>
      <c r="C106" s="37" t="s">
        <v>301</v>
      </c>
      <c r="D106" s="33">
        <v>1</v>
      </c>
      <c r="E106" s="85"/>
      <c r="F106" s="118"/>
      <c r="G106" s="60">
        <v>0</v>
      </c>
      <c r="H106" s="60">
        <v>0</v>
      </c>
      <c r="I106" s="60">
        <v>0</v>
      </c>
      <c r="J106" s="118"/>
      <c r="K106" s="118"/>
    </row>
    <row r="107" spans="1:11" ht="20.100000000000001" customHeight="1">
      <c r="A107" s="86">
        <v>3</v>
      </c>
      <c r="B107" s="20" t="s">
        <v>302</v>
      </c>
      <c r="C107" s="38" t="s">
        <v>303</v>
      </c>
      <c r="D107" s="33">
        <v>1</v>
      </c>
      <c r="E107" s="20" t="s">
        <v>32</v>
      </c>
      <c r="F107" s="117"/>
      <c r="G107" s="60">
        <v>0</v>
      </c>
      <c r="H107" s="60">
        <v>0</v>
      </c>
      <c r="I107" s="60">
        <v>0</v>
      </c>
      <c r="J107" s="117"/>
      <c r="K107" s="118">
        <f>F107+J107</f>
        <v>0</v>
      </c>
    </row>
    <row r="108" spans="1:11" ht="20.100000000000001" customHeight="1">
      <c r="B108" s="20" t="s">
        <v>304</v>
      </c>
      <c r="C108" s="99"/>
      <c r="D108" s="33">
        <v>1</v>
      </c>
      <c r="E108" s="20" t="s">
        <v>32</v>
      </c>
      <c r="F108" s="117"/>
      <c r="G108" s="60">
        <v>0</v>
      </c>
      <c r="H108" s="60">
        <v>0</v>
      </c>
      <c r="I108" s="60">
        <v>0</v>
      </c>
      <c r="J108" s="117"/>
      <c r="K108" s="118">
        <f>F108+J108</f>
        <v>0</v>
      </c>
    </row>
    <row r="109" spans="1:11" ht="20.100000000000001" customHeight="1">
      <c r="B109" s="20" t="s">
        <v>305</v>
      </c>
      <c r="C109" s="99"/>
      <c r="D109" s="33">
        <v>1</v>
      </c>
      <c r="E109" s="20" t="s">
        <v>32</v>
      </c>
      <c r="F109" s="117"/>
      <c r="G109" s="60">
        <v>0</v>
      </c>
      <c r="H109" s="60">
        <v>0</v>
      </c>
      <c r="I109" s="60">
        <v>0</v>
      </c>
      <c r="J109" s="117"/>
      <c r="K109" s="118">
        <f>F109+J109</f>
        <v>0</v>
      </c>
    </row>
    <row r="110" spans="1:11" s="100" customFormat="1" ht="20.100000000000001" customHeight="1" thickBot="1">
      <c r="A110" s="80"/>
      <c r="B110" s="20"/>
      <c r="C110" s="34" t="s">
        <v>306</v>
      </c>
      <c r="D110" s="33">
        <v>1</v>
      </c>
      <c r="E110" s="98"/>
      <c r="F110" s="88">
        <f>SUM(F107:F109)</f>
        <v>0</v>
      </c>
      <c r="G110" s="60">
        <v>0</v>
      </c>
      <c r="H110" s="60">
        <v>0</v>
      </c>
      <c r="I110" s="60">
        <v>0</v>
      </c>
      <c r="J110" s="88">
        <f>SUM(J107:J109)</f>
        <v>0</v>
      </c>
      <c r="K110" s="88">
        <f>SUM(K107:K109)</f>
        <v>0</v>
      </c>
    </row>
    <row r="111" spans="1:11" s="101" customFormat="1" ht="20.100000000000001" customHeight="1">
      <c r="B111" s="20"/>
      <c r="C111" s="34"/>
      <c r="D111" s="33">
        <v>1</v>
      </c>
      <c r="E111" s="98"/>
      <c r="F111" s="116"/>
      <c r="G111" s="60">
        <v>0</v>
      </c>
      <c r="H111" s="60">
        <v>0</v>
      </c>
      <c r="I111" s="60">
        <v>0</v>
      </c>
      <c r="J111" s="116"/>
      <c r="K111" s="122"/>
    </row>
    <row r="112" spans="1:11" ht="20.100000000000001" customHeight="1">
      <c r="A112" s="86">
        <v>2</v>
      </c>
      <c r="B112" s="34">
        <v>2.6</v>
      </c>
      <c r="C112" s="37" t="s">
        <v>307</v>
      </c>
      <c r="D112" s="33">
        <v>1</v>
      </c>
      <c r="E112" s="20" t="s">
        <v>32</v>
      </c>
      <c r="F112" s="117"/>
      <c r="G112" s="60">
        <v>0</v>
      </c>
      <c r="H112" s="60">
        <v>0</v>
      </c>
      <c r="I112" s="60">
        <v>0</v>
      </c>
      <c r="J112" s="117"/>
      <c r="K112" s="118">
        <f t="shared" si="4"/>
        <v>0</v>
      </c>
    </row>
    <row r="113" spans="1:11" s="100" customFormat="1" ht="20.100000000000001" customHeight="1" thickBot="1">
      <c r="A113" s="80"/>
      <c r="B113" s="20"/>
      <c r="C113" s="34" t="s">
        <v>308</v>
      </c>
      <c r="D113" s="34"/>
      <c r="E113" s="98"/>
      <c r="F113" s="88">
        <f>F112</f>
        <v>0</v>
      </c>
      <c r="G113" s="88"/>
      <c r="H113" s="88"/>
      <c r="I113" s="88"/>
      <c r="J113" s="88">
        <f>J112</f>
        <v>0</v>
      </c>
      <c r="K113" s="88">
        <f>K112</f>
        <v>0</v>
      </c>
    </row>
    <row r="114" spans="1:11" s="101" customFormat="1" ht="20.100000000000001" customHeight="1">
      <c r="B114" s="20"/>
      <c r="C114" s="34"/>
      <c r="D114" s="34"/>
      <c r="E114" s="98"/>
      <c r="F114" s="116"/>
      <c r="G114" s="116"/>
      <c r="H114" s="116"/>
      <c r="I114" s="116"/>
      <c r="J114" s="116"/>
      <c r="K114" s="122"/>
    </row>
    <row r="115" spans="1:11" ht="20.100000000000001" customHeight="1">
      <c r="B115" s="199" t="s">
        <v>309</v>
      </c>
      <c r="C115" s="199"/>
      <c r="D115" s="33"/>
      <c r="E115" s="98"/>
      <c r="F115" s="88">
        <f>F28+F43+F89+F104+F110+F113</f>
        <v>26831514</v>
      </c>
      <c r="G115" s="88"/>
      <c r="H115" s="88"/>
      <c r="I115" s="88"/>
      <c r="J115" s="88">
        <f>J28+J43+J89+J104+J110+J113</f>
        <v>3219801</v>
      </c>
      <c r="K115" s="88">
        <f>K28+K43+K89+K104+K110+K113</f>
        <v>30051315</v>
      </c>
    </row>
    <row r="116" spans="1:11" ht="20.100000000000001" customHeight="1">
      <c r="B116" s="78"/>
      <c r="C116" s="194"/>
      <c r="D116" s="194"/>
      <c r="E116" s="195"/>
      <c r="F116" s="195"/>
      <c r="G116" s="114"/>
      <c r="H116" s="114"/>
      <c r="I116" s="114"/>
      <c r="J116" s="120"/>
      <c r="K116" s="120"/>
    </row>
    <row r="117" spans="1:11" ht="20.100000000000001" customHeight="1">
      <c r="F117" s="119"/>
      <c r="G117" s="119"/>
      <c r="H117" s="119"/>
      <c r="I117" s="119"/>
      <c r="J117" s="119"/>
      <c r="K117" s="120"/>
    </row>
    <row r="118" spans="1:11" ht="20.100000000000001" customHeight="1">
      <c r="B118" s="78"/>
      <c r="C118" s="115" t="s">
        <v>20</v>
      </c>
      <c r="D118" s="115"/>
      <c r="E118" s="80"/>
      <c r="F118" s="120"/>
      <c r="G118" s="120"/>
      <c r="H118" s="120"/>
      <c r="I118" s="120"/>
      <c r="J118" s="120"/>
      <c r="K118" s="120"/>
    </row>
    <row r="119" spans="1:11" ht="20.100000000000001" customHeight="1">
      <c r="B119" s="78"/>
      <c r="C119" s="115" t="s">
        <v>21</v>
      </c>
      <c r="D119" s="115"/>
      <c r="E119" s="80"/>
      <c r="F119" s="120"/>
      <c r="G119" s="120"/>
      <c r="H119" s="120"/>
      <c r="I119" s="120"/>
      <c r="J119" s="120"/>
      <c r="K119" s="120"/>
    </row>
    <row r="120" spans="1:11" ht="20.100000000000001" customHeight="1">
      <c r="B120" s="78"/>
      <c r="C120" s="115" t="s">
        <v>22</v>
      </c>
      <c r="D120" s="115"/>
      <c r="E120" s="80"/>
      <c r="F120" s="120"/>
      <c r="G120" s="120"/>
      <c r="H120" s="120"/>
      <c r="I120" s="120"/>
      <c r="J120" s="120"/>
      <c r="K120" s="120"/>
    </row>
    <row r="121" spans="1:11" ht="20.100000000000001" customHeight="1">
      <c r="B121" s="78"/>
      <c r="E121" s="80"/>
      <c r="F121" s="120"/>
      <c r="G121" s="120"/>
      <c r="H121" s="120"/>
      <c r="I121" s="120"/>
      <c r="J121" s="120"/>
      <c r="K121" s="120"/>
    </row>
    <row r="122" spans="1:11" ht="20.100000000000001" customHeight="1">
      <c r="B122" s="78"/>
      <c r="E122" s="80"/>
      <c r="F122" s="120"/>
      <c r="G122" s="120"/>
      <c r="H122" s="120"/>
      <c r="I122" s="120"/>
      <c r="J122" s="120"/>
      <c r="K122" s="120"/>
    </row>
    <row r="123" spans="1:11" ht="20.100000000000001" customHeight="1">
      <c r="B123" s="78"/>
      <c r="C123" s="80"/>
      <c r="D123" s="80"/>
      <c r="E123" s="80"/>
      <c r="F123" s="120"/>
      <c r="G123" s="120"/>
      <c r="H123" s="120"/>
      <c r="I123" s="120"/>
      <c r="J123" s="120"/>
      <c r="K123" s="120"/>
    </row>
    <row r="124" spans="1:11" ht="20.100000000000001" customHeight="1">
      <c r="B124" s="78"/>
      <c r="C124" s="80"/>
      <c r="D124" s="80"/>
      <c r="E124" s="80"/>
      <c r="F124" s="120"/>
      <c r="G124" s="120"/>
      <c r="H124" s="120"/>
      <c r="I124" s="120"/>
      <c r="J124" s="120"/>
      <c r="K124" s="120"/>
    </row>
    <row r="125" spans="1:11" ht="15">
      <c r="B125" s="49"/>
    </row>
    <row r="126" spans="1:11" ht="20.100000000000001" customHeight="1">
      <c r="B126" s="49"/>
    </row>
    <row r="127" spans="1:11" ht="15">
      <c r="B127" s="49"/>
    </row>
  </sheetData>
  <mergeCells count="5">
    <mergeCell ref="C116:F116"/>
    <mergeCell ref="B1:K1"/>
    <mergeCell ref="E2:K2"/>
    <mergeCell ref="B30:B31"/>
    <mergeCell ref="B115:C115"/>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123"/>
  <sheetViews>
    <sheetView topLeftCell="A13" workbookViewId="0">
      <selection activeCell="A13" sqref="A1:XFD1048576"/>
    </sheetView>
  </sheetViews>
  <sheetFormatPr defaultColWidth="10.42578125" defaultRowHeight="20.100000000000001" customHeight="1"/>
  <cols>
    <col min="1" max="1" width="10.42578125" style="135"/>
    <col min="2" max="2" width="11.5703125" style="135" customWidth="1"/>
    <col min="3" max="3" width="56" style="148" customWidth="1"/>
    <col min="4" max="4" width="17.5703125" style="148" customWidth="1"/>
    <col min="5" max="6" width="11.5703125" style="126" customWidth="1"/>
    <col min="7" max="7" width="17.7109375" style="135" customWidth="1"/>
    <col min="8" max="9" width="20.28515625" style="135" customWidth="1"/>
    <col min="10" max="10" width="18.28515625" style="135" customWidth="1"/>
    <col min="11" max="11" width="22.5703125" style="135" customWidth="1"/>
    <col min="12" max="16384" width="10.42578125" style="135"/>
  </cols>
  <sheetData>
    <row r="1" spans="1:11" s="126" customFormat="1" ht="20.100000000000001" customHeight="1">
      <c r="B1" s="203" t="s">
        <v>311</v>
      </c>
      <c r="C1" s="204"/>
      <c r="D1" s="204"/>
      <c r="E1" s="204"/>
      <c r="F1" s="204"/>
      <c r="G1" s="204"/>
      <c r="H1" s="204"/>
      <c r="I1" s="204"/>
      <c r="J1" s="204"/>
      <c r="K1" s="205"/>
    </row>
    <row r="2" spans="1:11" s="128" customFormat="1" ht="20.100000000000001" customHeight="1">
      <c r="B2" s="127"/>
      <c r="C2" s="35" t="s">
        <v>102</v>
      </c>
      <c r="D2" s="35"/>
      <c r="E2" s="206"/>
      <c r="F2" s="206"/>
      <c r="G2" s="206"/>
      <c r="H2" s="206"/>
      <c r="I2" s="206"/>
      <c r="J2" s="206"/>
      <c r="K2" s="206"/>
    </row>
    <row r="3" spans="1:11" s="128" customFormat="1" ht="20.100000000000001" customHeight="1">
      <c r="B3" s="127"/>
      <c r="C3" s="127"/>
      <c r="D3" s="127"/>
      <c r="E3" s="129"/>
      <c r="F3" s="129"/>
      <c r="G3" s="129"/>
      <c r="H3" s="129"/>
      <c r="I3" s="129"/>
      <c r="J3" s="129"/>
      <c r="K3" s="127"/>
    </row>
    <row r="4" spans="1:11" s="131" customFormat="1" ht="39.75" customHeight="1">
      <c r="A4" s="131" t="s">
        <v>3</v>
      </c>
      <c r="B4" s="123" t="s">
        <v>150</v>
      </c>
      <c r="C4" s="124" t="s">
        <v>0</v>
      </c>
      <c r="D4" s="124" t="s">
        <v>153</v>
      </c>
      <c r="E4" s="124" t="s">
        <v>1</v>
      </c>
      <c r="F4" s="124" t="s">
        <v>446</v>
      </c>
      <c r="G4" s="19" t="s">
        <v>90</v>
      </c>
      <c r="H4" s="19" t="s">
        <v>91</v>
      </c>
      <c r="I4" s="19" t="s">
        <v>92</v>
      </c>
      <c r="J4" s="19" t="s">
        <v>9</v>
      </c>
      <c r="K4" s="19" t="s">
        <v>312</v>
      </c>
    </row>
    <row r="5" spans="1:11" s="128" customFormat="1" ht="20.100000000000001" customHeight="1">
      <c r="B5" s="132"/>
      <c r="C5" s="133"/>
      <c r="D5" s="133"/>
      <c r="E5" s="133" t="s">
        <v>313</v>
      </c>
      <c r="F5" s="133"/>
      <c r="G5" s="130" t="s">
        <v>314</v>
      </c>
      <c r="H5" s="130" t="s">
        <v>315</v>
      </c>
      <c r="I5" s="130"/>
      <c r="J5" s="130" t="s">
        <v>316</v>
      </c>
      <c r="K5" s="130" t="s">
        <v>317</v>
      </c>
    </row>
    <row r="6" spans="1:11" ht="45">
      <c r="A6" s="135">
        <v>2</v>
      </c>
      <c r="B6" s="125">
        <v>3.1</v>
      </c>
      <c r="C6" s="103" t="s">
        <v>318</v>
      </c>
      <c r="D6" s="103">
        <v>1</v>
      </c>
      <c r="E6" s="29"/>
      <c r="F6" s="29">
        <v>0</v>
      </c>
      <c r="G6" s="136">
        <v>0</v>
      </c>
      <c r="H6" s="136">
        <v>0</v>
      </c>
      <c r="I6" s="136">
        <v>0</v>
      </c>
      <c r="J6" s="137">
        <v>0</v>
      </c>
      <c r="K6" s="21">
        <f>G6+H6+J6</f>
        <v>0</v>
      </c>
    </row>
    <row r="7" spans="1:11" ht="85.5">
      <c r="A7" s="135">
        <v>3</v>
      </c>
      <c r="B7" s="20" t="s">
        <v>319</v>
      </c>
      <c r="C7" s="26" t="s">
        <v>184</v>
      </c>
      <c r="D7" s="103">
        <v>1</v>
      </c>
      <c r="E7" s="96" t="s">
        <v>32</v>
      </c>
      <c r="F7" s="29">
        <v>0</v>
      </c>
      <c r="G7" s="136">
        <v>0</v>
      </c>
      <c r="H7" s="136">
        <v>0</v>
      </c>
      <c r="I7" s="136">
        <v>0</v>
      </c>
      <c r="J7" s="137">
        <v>0</v>
      </c>
      <c r="K7" s="21">
        <f>G7+H7+J7</f>
        <v>0</v>
      </c>
    </row>
    <row r="8" spans="1:11" ht="39" customHeight="1">
      <c r="A8" s="135">
        <v>3</v>
      </c>
      <c r="B8" s="20" t="s">
        <v>320</v>
      </c>
      <c r="C8" s="26" t="s">
        <v>126</v>
      </c>
      <c r="D8" s="103">
        <v>1</v>
      </c>
      <c r="E8" s="96" t="s">
        <v>32</v>
      </c>
      <c r="F8" s="29">
        <v>0</v>
      </c>
      <c r="G8" s="136">
        <v>0</v>
      </c>
      <c r="H8" s="136">
        <v>0</v>
      </c>
      <c r="I8" s="136">
        <v>0</v>
      </c>
      <c r="J8" s="137">
        <v>0</v>
      </c>
      <c r="K8" s="21">
        <f t="shared" ref="K8:K62" si="0">G8+H8+J8</f>
        <v>0</v>
      </c>
    </row>
    <row r="9" spans="1:11" ht="42.75">
      <c r="A9" s="135">
        <v>3</v>
      </c>
      <c r="B9" s="20" t="s">
        <v>321</v>
      </c>
      <c r="C9" s="26" t="s">
        <v>98</v>
      </c>
      <c r="D9" s="103">
        <v>1</v>
      </c>
      <c r="E9" s="96" t="s">
        <v>32</v>
      </c>
      <c r="F9" s="29">
        <v>0</v>
      </c>
      <c r="G9" s="136">
        <v>0</v>
      </c>
      <c r="H9" s="136">
        <v>0</v>
      </c>
      <c r="I9" s="136">
        <v>0</v>
      </c>
      <c r="J9" s="137">
        <v>0</v>
      </c>
      <c r="K9" s="21">
        <f t="shared" si="0"/>
        <v>0</v>
      </c>
    </row>
    <row r="10" spans="1:11" ht="42.75">
      <c r="A10" s="135">
        <v>3</v>
      </c>
      <c r="B10" s="20" t="s">
        <v>322</v>
      </c>
      <c r="C10" s="26" t="s">
        <v>188</v>
      </c>
      <c r="D10" s="103">
        <v>1</v>
      </c>
      <c r="E10" s="96" t="s">
        <v>32</v>
      </c>
      <c r="F10" s="29">
        <v>0</v>
      </c>
      <c r="G10" s="136">
        <v>0</v>
      </c>
      <c r="H10" s="136">
        <v>0</v>
      </c>
      <c r="I10" s="136">
        <v>0</v>
      </c>
      <c r="J10" s="137">
        <v>0</v>
      </c>
      <c r="K10" s="21">
        <f t="shared" si="0"/>
        <v>0</v>
      </c>
    </row>
    <row r="11" spans="1:11" ht="28.5">
      <c r="A11" s="135">
        <v>3</v>
      </c>
      <c r="B11" s="20" t="s">
        <v>323</v>
      </c>
      <c r="C11" s="38" t="s">
        <v>190</v>
      </c>
      <c r="D11" s="103">
        <v>1</v>
      </c>
      <c r="E11" s="96" t="s">
        <v>32</v>
      </c>
      <c r="F11" s="29">
        <v>0</v>
      </c>
      <c r="G11" s="136">
        <v>0</v>
      </c>
      <c r="H11" s="136">
        <v>0</v>
      </c>
      <c r="I11" s="136">
        <v>0</v>
      </c>
      <c r="J11" s="137">
        <v>0</v>
      </c>
      <c r="K11" s="21">
        <f t="shared" si="0"/>
        <v>0</v>
      </c>
    </row>
    <row r="12" spans="1:11" ht="33" customHeight="1">
      <c r="A12" s="135">
        <v>3</v>
      </c>
      <c r="B12" s="20" t="s">
        <v>324</v>
      </c>
      <c r="C12" s="38" t="s">
        <v>325</v>
      </c>
      <c r="D12" s="103">
        <v>1</v>
      </c>
      <c r="E12" s="96" t="s">
        <v>32</v>
      </c>
      <c r="F12" s="29">
        <v>0</v>
      </c>
      <c r="G12" s="136">
        <v>0</v>
      </c>
      <c r="H12" s="136">
        <v>0</v>
      </c>
      <c r="I12" s="136">
        <v>0</v>
      </c>
      <c r="J12" s="137">
        <v>0</v>
      </c>
      <c r="K12" s="21">
        <f t="shared" si="0"/>
        <v>0</v>
      </c>
    </row>
    <row r="13" spans="1:11" ht="45">
      <c r="A13" s="135">
        <v>3</v>
      </c>
      <c r="B13" s="20" t="s">
        <v>326</v>
      </c>
      <c r="C13" s="13" t="s">
        <v>194</v>
      </c>
      <c r="D13" s="103">
        <v>1</v>
      </c>
      <c r="E13" s="96"/>
      <c r="F13" s="29">
        <v>0</v>
      </c>
      <c r="G13" s="136">
        <v>0</v>
      </c>
      <c r="H13" s="136">
        <v>0</v>
      </c>
      <c r="I13" s="136">
        <v>0</v>
      </c>
      <c r="J13" s="137">
        <v>0</v>
      </c>
      <c r="K13" s="21"/>
    </row>
    <row r="14" spans="1:11" ht="15">
      <c r="B14" s="39" t="s">
        <v>327</v>
      </c>
      <c r="C14" s="136"/>
      <c r="D14" s="103">
        <v>1</v>
      </c>
      <c r="E14" s="96" t="s">
        <v>32</v>
      </c>
      <c r="F14" s="29">
        <v>0</v>
      </c>
      <c r="G14" s="136">
        <v>0</v>
      </c>
      <c r="H14" s="136">
        <v>0</v>
      </c>
      <c r="I14" s="136">
        <v>0</v>
      </c>
      <c r="J14" s="137">
        <v>0</v>
      </c>
      <c r="K14" s="21">
        <f t="shared" si="0"/>
        <v>0</v>
      </c>
    </row>
    <row r="15" spans="1:11" ht="15">
      <c r="B15" s="39" t="s">
        <v>328</v>
      </c>
      <c r="C15" s="136"/>
      <c r="D15" s="103">
        <v>1</v>
      </c>
      <c r="E15" s="96" t="s">
        <v>32</v>
      </c>
      <c r="F15" s="29">
        <v>0</v>
      </c>
      <c r="G15" s="136">
        <v>0</v>
      </c>
      <c r="H15" s="136">
        <v>0</v>
      </c>
      <c r="I15" s="136">
        <v>0</v>
      </c>
      <c r="J15" s="137">
        <v>0</v>
      </c>
      <c r="K15" s="21">
        <f t="shared" si="0"/>
        <v>0</v>
      </c>
    </row>
    <row r="16" spans="1:11" ht="15">
      <c r="B16" s="39" t="s">
        <v>329</v>
      </c>
      <c r="C16" s="136"/>
      <c r="D16" s="103">
        <v>1</v>
      </c>
      <c r="E16" s="96" t="s">
        <v>32</v>
      </c>
      <c r="F16" s="29">
        <v>0</v>
      </c>
      <c r="G16" s="136">
        <v>0</v>
      </c>
      <c r="H16" s="136">
        <v>0</v>
      </c>
      <c r="I16" s="136">
        <v>0</v>
      </c>
      <c r="J16" s="137">
        <v>0</v>
      </c>
      <c r="K16" s="21">
        <f t="shared" si="0"/>
        <v>0</v>
      </c>
    </row>
    <row r="17" spans="1:11" ht="15">
      <c r="B17" s="39" t="s">
        <v>330</v>
      </c>
      <c r="C17" s="136"/>
      <c r="D17" s="103">
        <v>1</v>
      </c>
      <c r="E17" s="96" t="s">
        <v>32</v>
      </c>
      <c r="F17" s="29">
        <v>0</v>
      </c>
      <c r="G17" s="136">
        <v>0</v>
      </c>
      <c r="H17" s="136">
        <v>0</v>
      </c>
      <c r="I17" s="136">
        <v>0</v>
      </c>
      <c r="J17" s="137">
        <v>0</v>
      </c>
      <c r="K17" s="21">
        <f t="shared" si="0"/>
        <v>0</v>
      </c>
    </row>
    <row r="18" spans="1:11" s="138" customFormat="1" ht="15.75" thickBot="1">
      <c r="A18" s="22"/>
      <c r="B18" s="39"/>
      <c r="C18" s="124" t="s">
        <v>331</v>
      </c>
      <c r="D18" s="103">
        <v>1</v>
      </c>
      <c r="E18" s="29"/>
      <c r="F18" s="29">
        <v>0</v>
      </c>
      <c r="G18" s="136">
        <v>0</v>
      </c>
      <c r="H18" s="136">
        <v>0</v>
      </c>
      <c r="I18" s="136">
        <v>0</v>
      </c>
      <c r="J18" s="137">
        <v>0</v>
      </c>
      <c r="K18" s="36">
        <f>SUM(K6:K17)</f>
        <v>0</v>
      </c>
    </row>
    <row r="19" spans="1:11" s="22" customFormat="1" ht="15">
      <c r="B19" s="39"/>
      <c r="C19" s="124"/>
      <c r="D19" s="103">
        <v>1</v>
      </c>
      <c r="E19" s="29"/>
      <c r="F19" s="29">
        <v>0</v>
      </c>
      <c r="G19" s="136">
        <v>0</v>
      </c>
      <c r="H19" s="136">
        <v>0</v>
      </c>
      <c r="I19" s="136">
        <v>0</v>
      </c>
      <c r="J19" s="137">
        <v>0</v>
      </c>
      <c r="K19" s="36"/>
    </row>
    <row r="20" spans="1:11" ht="15">
      <c r="A20" s="135">
        <v>2</v>
      </c>
      <c r="B20" s="124">
        <v>3.2</v>
      </c>
      <c r="C20" s="105" t="s">
        <v>200</v>
      </c>
      <c r="D20" s="103">
        <v>1</v>
      </c>
      <c r="E20" s="29"/>
      <c r="F20" s="29">
        <v>0</v>
      </c>
      <c r="G20" s="136">
        <v>0</v>
      </c>
      <c r="H20" s="136">
        <v>0</v>
      </c>
      <c r="I20" s="136">
        <v>0</v>
      </c>
      <c r="J20" s="137">
        <v>0</v>
      </c>
      <c r="K20" s="21"/>
    </row>
    <row r="21" spans="1:11" ht="45">
      <c r="A21" s="135">
        <v>3</v>
      </c>
      <c r="B21" s="124" t="s">
        <v>332</v>
      </c>
      <c r="C21" s="105" t="s">
        <v>333</v>
      </c>
      <c r="D21" s="103">
        <v>1</v>
      </c>
      <c r="E21" s="29"/>
      <c r="F21" s="29">
        <v>0</v>
      </c>
      <c r="G21" s="136">
        <v>0</v>
      </c>
      <c r="H21" s="136">
        <v>0</v>
      </c>
      <c r="I21" s="136">
        <v>0</v>
      </c>
      <c r="J21" s="137">
        <v>0</v>
      </c>
      <c r="K21" s="21"/>
    </row>
    <row r="22" spans="1:11" ht="28.5">
      <c r="A22" s="135">
        <v>4</v>
      </c>
      <c r="B22" s="39" t="s">
        <v>334</v>
      </c>
      <c r="C22" s="38" t="s">
        <v>204</v>
      </c>
      <c r="D22" s="103">
        <v>1</v>
      </c>
      <c r="E22" s="96" t="s">
        <v>32</v>
      </c>
      <c r="F22" s="29">
        <v>0</v>
      </c>
      <c r="G22" s="136">
        <v>0</v>
      </c>
      <c r="H22" s="136">
        <v>0</v>
      </c>
      <c r="I22" s="136">
        <v>0</v>
      </c>
      <c r="J22" s="137">
        <v>0</v>
      </c>
      <c r="K22" s="21">
        <f t="shared" si="0"/>
        <v>0</v>
      </c>
    </row>
    <row r="23" spans="1:11" ht="42.75">
      <c r="A23" s="135">
        <v>4</v>
      </c>
      <c r="B23" s="39" t="s">
        <v>335</v>
      </c>
      <c r="C23" s="38" t="s">
        <v>206</v>
      </c>
      <c r="D23" s="103">
        <v>1</v>
      </c>
      <c r="E23" s="96" t="s">
        <v>32</v>
      </c>
      <c r="F23" s="29">
        <v>0</v>
      </c>
      <c r="G23" s="136">
        <v>0</v>
      </c>
      <c r="H23" s="136">
        <v>0</v>
      </c>
      <c r="I23" s="136">
        <v>0</v>
      </c>
      <c r="J23" s="137">
        <v>0</v>
      </c>
      <c r="K23" s="21">
        <f t="shared" si="0"/>
        <v>0</v>
      </c>
    </row>
    <row r="24" spans="1:11" ht="42.75">
      <c r="A24" s="135">
        <v>4</v>
      </c>
      <c r="B24" s="39" t="s">
        <v>336</v>
      </c>
      <c r="C24" s="38" t="s">
        <v>208</v>
      </c>
      <c r="D24" s="103">
        <v>1</v>
      </c>
      <c r="E24" s="96" t="s">
        <v>32</v>
      </c>
      <c r="F24" s="29">
        <v>0</v>
      </c>
      <c r="G24" s="136">
        <v>0</v>
      </c>
      <c r="H24" s="136">
        <v>0</v>
      </c>
      <c r="I24" s="136">
        <v>0</v>
      </c>
      <c r="J24" s="137">
        <v>0</v>
      </c>
      <c r="K24" s="21">
        <f t="shared" si="0"/>
        <v>0</v>
      </c>
    </row>
    <row r="25" spans="1:11" ht="42.75">
      <c r="A25" s="135">
        <v>4</v>
      </c>
      <c r="B25" s="39" t="s">
        <v>337</v>
      </c>
      <c r="C25" s="38" t="s">
        <v>210</v>
      </c>
      <c r="D25" s="103">
        <v>1</v>
      </c>
      <c r="E25" s="96" t="s">
        <v>32</v>
      </c>
      <c r="F25" s="29">
        <v>0</v>
      </c>
      <c r="G25" s="136">
        <v>0</v>
      </c>
      <c r="H25" s="136">
        <v>0</v>
      </c>
      <c r="I25" s="136">
        <v>0</v>
      </c>
      <c r="J25" s="137">
        <v>0</v>
      </c>
      <c r="K25" s="21">
        <f t="shared" si="0"/>
        <v>0</v>
      </c>
    </row>
    <row r="26" spans="1:11" ht="57">
      <c r="A26" s="135">
        <v>4</v>
      </c>
      <c r="B26" s="39" t="s">
        <v>338</v>
      </c>
      <c r="C26" s="38" t="s">
        <v>212</v>
      </c>
      <c r="D26" s="103">
        <v>1</v>
      </c>
      <c r="E26" s="96" t="s">
        <v>32</v>
      </c>
      <c r="F26" s="29">
        <v>0</v>
      </c>
      <c r="G26" s="136">
        <v>0</v>
      </c>
      <c r="H26" s="136">
        <v>0</v>
      </c>
      <c r="I26" s="136">
        <v>0</v>
      </c>
      <c r="J26" s="137">
        <v>0</v>
      </c>
      <c r="K26" s="21">
        <f t="shared" si="0"/>
        <v>0</v>
      </c>
    </row>
    <row r="27" spans="1:11" ht="42.75">
      <c r="A27" s="135">
        <v>4</v>
      </c>
      <c r="B27" s="39" t="s">
        <v>339</v>
      </c>
      <c r="C27" s="38" t="s">
        <v>214</v>
      </c>
      <c r="D27" s="103">
        <v>1</v>
      </c>
      <c r="E27" s="96" t="s">
        <v>32</v>
      </c>
      <c r="F27" s="29">
        <v>0</v>
      </c>
      <c r="G27" s="136">
        <v>0</v>
      </c>
      <c r="H27" s="136">
        <v>0</v>
      </c>
      <c r="I27" s="136">
        <v>0</v>
      </c>
      <c r="J27" s="137">
        <v>0</v>
      </c>
      <c r="K27" s="21">
        <f t="shared" si="0"/>
        <v>0</v>
      </c>
    </row>
    <row r="28" spans="1:11" ht="15">
      <c r="A28" s="135">
        <v>4</v>
      </c>
      <c r="B28" s="39" t="s">
        <v>340</v>
      </c>
      <c r="C28" s="38" t="s">
        <v>216</v>
      </c>
      <c r="D28" s="103">
        <v>1</v>
      </c>
      <c r="E28" s="96" t="s">
        <v>32</v>
      </c>
      <c r="F28" s="29">
        <v>0</v>
      </c>
      <c r="G28" s="136">
        <v>0</v>
      </c>
      <c r="H28" s="136">
        <v>0</v>
      </c>
      <c r="I28" s="136">
        <v>0</v>
      </c>
      <c r="J28" s="137">
        <v>0</v>
      </c>
      <c r="K28" s="21">
        <f t="shared" si="0"/>
        <v>0</v>
      </c>
    </row>
    <row r="29" spans="1:11" ht="34.5" customHeight="1">
      <c r="A29" s="135">
        <v>3</v>
      </c>
      <c r="B29" s="124" t="s">
        <v>341</v>
      </c>
      <c r="C29" s="37" t="s">
        <v>342</v>
      </c>
      <c r="D29" s="103">
        <v>1</v>
      </c>
      <c r="E29" s="29"/>
      <c r="F29" s="29">
        <v>0</v>
      </c>
      <c r="G29" s="136">
        <v>0</v>
      </c>
      <c r="H29" s="136">
        <v>0</v>
      </c>
      <c r="I29" s="136">
        <v>0</v>
      </c>
      <c r="J29" s="137">
        <v>0</v>
      </c>
      <c r="K29" s="21"/>
    </row>
    <row r="30" spans="1:11" ht="20.100000000000001" customHeight="1">
      <c r="A30" s="135">
        <v>4</v>
      </c>
      <c r="B30" s="39" t="s">
        <v>343</v>
      </c>
      <c r="C30" s="38" t="s">
        <v>220</v>
      </c>
      <c r="D30" s="103">
        <v>1</v>
      </c>
      <c r="E30" s="96" t="s">
        <v>32</v>
      </c>
      <c r="F30" s="29">
        <v>0</v>
      </c>
      <c r="G30" s="136">
        <v>0</v>
      </c>
      <c r="H30" s="136">
        <v>0</v>
      </c>
      <c r="I30" s="136">
        <v>0</v>
      </c>
      <c r="J30" s="137">
        <v>0</v>
      </c>
      <c r="K30" s="21">
        <f t="shared" si="0"/>
        <v>0</v>
      </c>
    </row>
    <row r="31" spans="1:11" ht="20.100000000000001" customHeight="1">
      <c r="A31" s="135">
        <v>4</v>
      </c>
      <c r="B31" s="39" t="s">
        <v>344</v>
      </c>
      <c r="C31" s="38" t="s">
        <v>222</v>
      </c>
      <c r="D31" s="103">
        <v>1</v>
      </c>
      <c r="E31" s="96" t="s">
        <v>32</v>
      </c>
      <c r="F31" s="29">
        <v>0</v>
      </c>
      <c r="G31" s="136">
        <v>0</v>
      </c>
      <c r="H31" s="136">
        <v>0</v>
      </c>
      <c r="I31" s="136">
        <v>0</v>
      </c>
      <c r="J31" s="137">
        <v>0</v>
      </c>
      <c r="K31" s="21">
        <f t="shared" si="0"/>
        <v>0</v>
      </c>
    </row>
    <row r="32" spans="1:11" ht="20.100000000000001" customHeight="1">
      <c r="A32" s="135">
        <v>4</v>
      </c>
      <c r="B32" s="39" t="s">
        <v>345</v>
      </c>
      <c r="C32" s="38" t="s">
        <v>224</v>
      </c>
      <c r="D32" s="103">
        <v>1</v>
      </c>
      <c r="E32" s="96" t="s">
        <v>32</v>
      </c>
      <c r="F32" s="29">
        <v>0</v>
      </c>
      <c r="G32" s="136">
        <v>0</v>
      </c>
      <c r="H32" s="136">
        <v>0</v>
      </c>
      <c r="I32" s="136">
        <v>0</v>
      </c>
      <c r="J32" s="137">
        <v>0</v>
      </c>
      <c r="K32" s="21">
        <f t="shared" si="0"/>
        <v>0</v>
      </c>
    </row>
    <row r="33" spans="1:11" ht="20.100000000000001" customHeight="1">
      <c r="A33" s="135">
        <v>4</v>
      </c>
      <c r="B33" s="39" t="s">
        <v>346</v>
      </c>
      <c r="C33" s="38" t="s">
        <v>347</v>
      </c>
      <c r="D33" s="103">
        <v>1</v>
      </c>
      <c r="E33" s="96" t="s">
        <v>32</v>
      </c>
      <c r="F33" s="29">
        <v>0</v>
      </c>
      <c r="G33" s="136">
        <v>0</v>
      </c>
      <c r="H33" s="136">
        <v>0</v>
      </c>
      <c r="I33" s="136">
        <v>0</v>
      </c>
      <c r="J33" s="137">
        <v>0</v>
      </c>
      <c r="K33" s="21">
        <f t="shared" si="0"/>
        <v>0</v>
      </c>
    </row>
    <row r="34" spans="1:11" ht="20.100000000000001" customHeight="1">
      <c r="A34" s="135">
        <v>4</v>
      </c>
      <c r="B34" s="39" t="s">
        <v>348</v>
      </c>
      <c r="C34" s="38" t="s">
        <v>349</v>
      </c>
      <c r="D34" s="103">
        <v>1</v>
      </c>
      <c r="E34" s="96" t="s">
        <v>32</v>
      </c>
      <c r="F34" s="29">
        <v>0</v>
      </c>
      <c r="G34" s="136">
        <v>0</v>
      </c>
      <c r="H34" s="136">
        <v>0</v>
      </c>
      <c r="I34" s="136">
        <v>0</v>
      </c>
      <c r="J34" s="137">
        <v>0</v>
      </c>
      <c r="K34" s="21">
        <f t="shared" si="0"/>
        <v>0</v>
      </c>
    </row>
    <row r="35" spans="1:11" ht="20.100000000000001" customHeight="1">
      <c r="A35" s="135">
        <v>4</v>
      </c>
      <c r="B35" s="39" t="s">
        <v>350</v>
      </c>
      <c r="C35" s="38" t="s">
        <v>230</v>
      </c>
      <c r="D35" s="103">
        <v>1</v>
      </c>
      <c r="E35" s="96" t="s">
        <v>32</v>
      </c>
      <c r="F35" s="29">
        <v>0</v>
      </c>
      <c r="G35" s="136">
        <v>0</v>
      </c>
      <c r="H35" s="136">
        <v>0</v>
      </c>
      <c r="I35" s="136">
        <v>0</v>
      </c>
      <c r="J35" s="137">
        <v>0</v>
      </c>
      <c r="K35" s="21">
        <f t="shared" si="0"/>
        <v>0</v>
      </c>
    </row>
    <row r="36" spans="1:11" ht="20.100000000000001" customHeight="1">
      <c r="A36" s="135">
        <v>4</v>
      </c>
      <c r="B36" s="39" t="s">
        <v>351</v>
      </c>
      <c r="C36" s="38" t="s">
        <v>352</v>
      </c>
      <c r="D36" s="103">
        <v>1</v>
      </c>
      <c r="E36" s="96" t="s">
        <v>32</v>
      </c>
      <c r="F36" s="29">
        <v>0</v>
      </c>
      <c r="G36" s="136">
        <v>0</v>
      </c>
      <c r="H36" s="136">
        <v>0</v>
      </c>
      <c r="I36" s="136">
        <v>0</v>
      </c>
      <c r="J36" s="137">
        <v>0</v>
      </c>
      <c r="K36" s="21">
        <f t="shared" si="0"/>
        <v>0</v>
      </c>
    </row>
    <row r="37" spans="1:11" ht="20.100000000000001" customHeight="1">
      <c r="A37" s="135">
        <v>4</v>
      </c>
      <c r="B37" s="39" t="s">
        <v>353</v>
      </c>
      <c r="C37" s="38" t="s">
        <v>234</v>
      </c>
      <c r="D37" s="103">
        <v>1</v>
      </c>
      <c r="E37" s="96" t="s">
        <v>32</v>
      </c>
      <c r="F37" s="29">
        <v>0</v>
      </c>
      <c r="G37" s="136">
        <v>0</v>
      </c>
      <c r="H37" s="136">
        <v>0</v>
      </c>
      <c r="I37" s="136">
        <v>0</v>
      </c>
      <c r="J37" s="137">
        <v>0</v>
      </c>
      <c r="K37" s="21">
        <f t="shared" si="0"/>
        <v>0</v>
      </c>
    </row>
    <row r="38" spans="1:11" ht="20.100000000000001" customHeight="1">
      <c r="A38" s="135">
        <v>4</v>
      </c>
      <c r="B38" s="39" t="s">
        <v>354</v>
      </c>
      <c r="C38" s="38" t="s">
        <v>236</v>
      </c>
      <c r="D38" s="103">
        <v>1</v>
      </c>
      <c r="E38" s="96" t="s">
        <v>32</v>
      </c>
      <c r="F38" s="29">
        <v>0</v>
      </c>
      <c r="G38" s="136">
        <v>0</v>
      </c>
      <c r="H38" s="136">
        <v>0</v>
      </c>
      <c r="I38" s="136">
        <v>0</v>
      </c>
      <c r="J38" s="137">
        <v>0</v>
      </c>
      <c r="K38" s="21">
        <f t="shared" si="0"/>
        <v>0</v>
      </c>
    </row>
    <row r="39" spans="1:11" ht="20.100000000000001" customHeight="1">
      <c r="A39" s="135">
        <v>4</v>
      </c>
      <c r="B39" s="20" t="s">
        <v>237</v>
      </c>
      <c r="C39" s="38" t="s">
        <v>238</v>
      </c>
      <c r="D39" s="103">
        <v>1</v>
      </c>
      <c r="E39" s="96" t="s">
        <v>32</v>
      </c>
      <c r="F39" s="29">
        <v>0</v>
      </c>
      <c r="G39" s="136">
        <v>0</v>
      </c>
      <c r="H39" s="136">
        <v>0</v>
      </c>
      <c r="I39" s="136">
        <v>0</v>
      </c>
      <c r="J39" s="137">
        <v>0</v>
      </c>
      <c r="K39" s="21">
        <f t="shared" si="0"/>
        <v>0</v>
      </c>
    </row>
    <row r="40" spans="1:11" ht="20.100000000000001" customHeight="1">
      <c r="A40" s="135">
        <v>4</v>
      </c>
      <c r="B40" s="20" t="s">
        <v>239</v>
      </c>
      <c r="C40" s="38" t="s">
        <v>240</v>
      </c>
      <c r="D40" s="103">
        <v>1</v>
      </c>
      <c r="E40" s="96" t="s">
        <v>32</v>
      </c>
      <c r="F40" s="29">
        <v>0</v>
      </c>
      <c r="G40" s="136">
        <v>0</v>
      </c>
      <c r="H40" s="136">
        <v>0</v>
      </c>
      <c r="I40" s="136">
        <v>0</v>
      </c>
      <c r="J40" s="137">
        <v>0</v>
      </c>
      <c r="K40" s="21">
        <f t="shared" si="0"/>
        <v>0</v>
      </c>
    </row>
    <row r="41" spans="1:11" ht="34.5" customHeight="1">
      <c r="A41" s="135">
        <v>3</v>
      </c>
      <c r="B41" s="124" t="s">
        <v>355</v>
      </c>
      <c r="C41" s="105" t="s">
        <v>356</v>
      </c>
      <c r="D41" s="103">
        <v>1</v>
      </c>
      <c r="E41" s="29"/>
      <c r="F41" s="29">
        <v>0</v>
      </c>
      <c r="G41" s="136">
        <v>0</v>
      </c>
      <c r="H41" s="136">
        <v>0</v>
      </c>
      <c r="I41" s="136">
        <v>0</v>
      </c>
      <c r="J41" s="137">
        <v>0</v>
      </c>
      <c r="K41" s="21"/>
    </row>
    <row r="42" spans="1:11" ht="20.100000000000001" customHeight="1">
      <c r="A42" s="135">
        <v>4</v>
      </c>
      <c r="B42" s="39" t="s">
        <v>357</v>
      </c>
      <c r="C42" s="110" t="s">
        <v>244</v>
      </c>
      <c r="D42" s="103">
        <v>1</v>
      </c>
      <c r="E42" s="96" t="s">
        <v>32</v>
      </c>
      <c r="F42" s="29">
        <v>0</v>
      </c>
      <c r="G42" s="136">
        <v>0</v>
      </c>
      <c r="H42" s="136">
        <v>0</v>
      </c>
      <c r="I42" s="136">
        <v>0</v>
      </c>
      <c r="J42" s="137">
        <v>0</v>
      </c>
      <c r="K42" s="21">
        <f t="shared" si="0"/>
        <v>0</v>
      </c>
    </row>
    <row r="43" spans="1:11" ht="20.100000000000001" customHeight="1">
      <c r="A43" s="135">
        <v>4</v>
      </c>
      <c r="B43" s="39" t="s">
        <v>358</v>
      </c>
      <c r="C43" s="110" t="s">
        <v>246</v>
      </c>
      <c r="D43" s="103">
        <v>1</v>
      </c>
      <c r="E43" s="96" t="s">
        <v>32</v>
      </c>
      <c r="F43" s="29">
        <v>0</v>
      </c>
      <c r="G43" s="136">
        <v>0</v>
      </c>
      <c r="H43" s="136">
        <v>0</v>
      </c>
      <c r="I43" s="136">
        <v>0</v>
      </c>
      <c r="J43" s="137">
        <v>0</v>
      </c>
      <c r="K43" s="21">
        <f t="shared" si="0"/>
        <v>0</v>
      </c>
    </row>
    <row r="44" spans="1:11" ht="20.100000000000001" customHeight="1">
      <c r="A44" s="135">
        <v>4</v>
      </c>
      <c r="B44" s="39" t="s">
        <v>359</v>
      </c>
      <c r="C44" s="110" t="s">
        <v>360</v>
      </c>
      <c r="D44" s="103">
        <v>1</v>
      </c>
      <c r="E44" s="96" t="s">
        <v>32</v>
      </c>
      <c r="F44" s="29">
        <v>0</v>
      </c>
      <c r="G44" s="136">
        <v>0</v>
      </c>
      <c r="H44" s="136">
        <v>0</v>
      </c>
      <c r="I44" s="136">
        <v>0</v>
      </c>
      <c r="J44" s="137">
        <v>0</v>
      </c>
      <c r="K44" s="21">
        <f t="shared" si="0"/>
        <v>0</v>
      </c>
    </row>
    <row r="45" spans="1:11" ht="32.25" customHeight="1">
      <c r="A45" s="135">
        <v>4</v>
      </c>
      <c r="B45" s="39" t="s">
        <v>361</v>
      </c>
      <c r="C45" s="110" t="s">
        <v>250</v>
      </c>
      <c r="D45" s="103">
        <v>1</v>
      </c>
      <c r="E45" s="96" t="s">
        <v>32</v>
      </c>
      <c r="F45" s="29">
        <v>0</v>
      </c>
      <c r="G45" s="136">
        <v>0</v>
      </c>
      <c r="H45" s="136">
        <v>0</v>
      </c>
      <c r="I45" s="136">
        <v>0</v>
      </c>
      <c r="J45" s="137">
        <v>0</v>
      </c>
      <c r="K45" s="21">
        <f t="shared" si="0"/>
        <v>0</v>
      </c>
    </row>
    <row r="46" spans="1:11" ht="20.25" customHeight="1">
      <c r="A46" s="135">
        <v>4</v>
      </c>
      <c r="B46" s="39" t="s">
        <v>362</v>
      </c>
      <c r="C46" s="110" t="s">
        <v>252</v>
      </c>
      <c r="D46" s="103">
        <v>1</v>
      </c>
      <c r="E46" s="96" t="s">
        <v>32</v>
      </c>
      <c r="F46" s="29">
        <v>0</v>
      </c>
      <c r="G46" s="136">
        <v>0</v>
      </c>
      <c r="H46" s="136">
        <v>0</v>
      </c>
      <c r="I46" s="136">
        <v>0</v>
      </c>
      <c r="J46" s="137">
        <v>0</v>
      </c>
      <c r="K46" s="21">
        <f t="shared" si="0"/>
        <v>0</v>
      </c>
    </row>
    <row r="47" spans="1:11" ht="60">
      <c r="A47" s="135">
        <v>3</v>
      </c>
      <c r="B47" s="124" t="s">
        <v>363</v>
      </c>
      <c r="C47" s="105" t="s">
        <v>364</v>
      </c>
      <c r="D47" s="103">
        <v>1</v>
      </c>
      <c r="E47" s="29"/>
      <c r="F47" s="29">
        <v>0</v>
      </c>
      <c r="G47" s="136">
        <v>0</v>
      </c>
      <c r="H47" s="136">
        <v>0</v>
      </c>
      <c r="I47" s="136">
        <v>0</v>
      </c>
      <c r="J47" s="137">
        <v>0</v>
      </c>
      <c r="K47" s="21"/>
    </row>
    <row r="48" spans="1:11" ht="20.100000000000001" customHeight="1">
      <c r="A48" s="135">
        <v>4</v>
      </c>
      <c r="B48" s="39" t="s">
        <v>365</v>
      </c>
      <c r="C48" s="110" t="s">
        <v>256</v>
      </c>
      <c r="D48" s="103">
        <v>1</v>
      </c>
      <c r="E48" s="96" t="s">
        <v>32</v>
      </c>
      <c r="F48" s="29">
        <v>0</v>
      </c>
      <c r="G48" s="136">
        <v>0</v>
      </c>
      <c r="H48" s="136">
        <v>0</v>
      </c>
      <c r="I48" s="136">
        <v>0</v>
      </c>
      <c r="J48" s="137">
        <v>0</v>
      </c>
      <c r="K48" s="21">
        <f t="shared" si="0"/>
        <v>0</v>
      </c>
    </row>
    <row r="49" spans="1:11" ht="20.100000000000001" customHeight="1">
      <c r="A49" s="135">
        <v>4</v>
      </c>
      <c r="B49" s="39" t="s">
        <v>366</v>
      </c>
      <c r="C49" s="110" t="s">
        <v>258</v>
      </c>
      <c r="D49" s="103">
        <v>1</v>
      </c>
      <c r="E49" s="96" t="s">
        <v>32</v>
      </c>
      <c r="F49" s="29">
        <v>0</v>
      </c>
      <c r="G49" s="136">
        <v>0</v>
      </c>
      <c r="H49" s="136">
        <v>0</v>
      </c>
      <c r="I49" s="136">
        <v>0</v>
      </c>
      <c r="J49" s="137">
        <v>0</v>
      </c>
      <c r="K49" s="21">
        <f t="shared" si="0"/>
        <v>0</v>
      </c>
    </row>
    <row r="50" spans="1:11" ht="20.100000000000001" customHeight="1">
      <c r="A50" s="135">
        <v>4</v>
      </c>
      <c r="B50" s="39" t="s">
        <v>367</v>
      </c>
      <c r="C50" s="110" t="s">
        <v>260</v>
      </c>
      <c r="D50" s="103">
        <v>1</v>
      </c>
      <c r="E50" s="96" t="s">
        <v>32</v>
      </c>
      <c r="F50" s="29">
        <v>0</v>
      </c>
      <c r="G50" s="136">
        <v>0</v>
      </c>
      <c r="H50" s="136">
        <v>0</v>
      </c>
      <c r="I50" s="136">
        <v>0</v>
      </c>
      <c r="J50" s="137">
        <v>0</v>
      </c>
      <c r="K50" s="21">
        <f t="shared" si="0"/>
        <v>0</v>
      </c>
    </row>
    <row r="51" spans="1:11" ht="20.100000000000001" customHeight="1">
      <c r="A51" s="135">
        <v>4</v>
      </c>
      <c r="B51" s="39" t="s">
        <v>368</v>
      </c>
      <c r="C51" s="110" t="s">
        <v>262</v>
      </c>
      <c r="D51" s="103">
        <v>1</v>
      </c>
      <c r="E51" s="96" t="s">
        <v>32</v>
      </c>
      <c r="F51" s="29">
        <v>0</v>
      </c>
      <c r="G51" s="136">
        <v>0</v>
      </c>
      <c r="H51" s="136">
        <v>0</v>
      </c>
      <c r="I51" s="136">
        <v>0</v>
      </c>
      <c r="J51" s="137">
        <v>0</v>
      </c>
      <c r="K51" s="21">
        <f t="shared" si="0"/>
        <v>0</v>
      </c>
    </row>
    <row r="52" spans="1:11" ht="60">
      <c r="A52" s="135">
        <v>3</v>
      </c>
      <c r="B52" s="124" t="s">
        <v>369</v>
      </c>
      <c r="C52" s="105" t="s">
        <v>370</v>
      </c>
      <c r="D52" s="103">
        <v>1</v>
      </c>
      <c r="E52" s="29"/>
      <c r="F52" s="29">
        <v>0</v>
      </c>
      <c r="G52" s="136">
        <v>0</v>
      </c>
      <c r="H52" s="136">
        <v>0</v>
      </c>
      <c r="I52" s="136">
        <v>0</v>
      </c>
      <c r="J52" s="137">
        <v>0</v>
      </c>
      <c r="K52" s="21"/>
    </row>
    <row r="53" spans="1:11" ht="20.100000000000001" customHeight="1">
      <c r="A53" s="135">
        <v>4</v>
      </c>
      <c r="B53" s="39" t="s">
        <v>371</v>
      </c>
      <c r="C53" s="110" t="s">
        <v>266</v>
      </c>
      <c r="D53" s="103">
        <v>1</v>
      </c>
      <c r="E53" s="96" t="s">
        <v>32</v>
      </c>
      <c r="F53" s="29">
        <v>0</v>
      </c>
      <c r="G53" s="136">
        <v>0</v>
      </c>
      <c r="H53" s="136">
        <v>0</v>
      </c>
      <c r="I53" s="136">
        <v>0</v>
      </c>
      <c r="J53" s="137">
        <v>0</v>
      </c>
      <c r="K53" s="21">
        <f t="shared" si="0"/>
        <v>0</v>
      </c>
    </row>
    <row r="54" spans="1:11" ht="20.100000000000001" customHeight="1">
      <c r="A54" s="135">
        <v>4</v>
      </c>
      <c r="B54" s="39" t="s">
        <v>372</v>
      </c>
      <c r="C54" s="110" t="s">
        <v>268</v>
      </c>
      <c r="D54" s="103">
        <v>1</v>
      </c>
      <c r="E54" s="96" t="s">
        <v>32</v>
      </c>
      <c r="F54" s="29">
        <v>0</v>
      </c>
      <c r="G54" s="136">
        <v>0</v>
      </c>
      <c r="H54" s="136">
        <v>0</v>
      </c>
      <c r="I54" s="136">
        <v>0</v>
      </c>
      <c r="J54" s="137">
        <v>0</v>
      </c>
      <c r="K54" s="21">
        <f t="shared" si="0"/>
        <v>0</v>
      </c>
    </row>
    <row r="55" spans="1:11" ht="20.100000000000001" customHeight="1">
      <c r="A55" s="135">
        <v>4</v>
      </c>
      <c r="B55" s="39" t="s">
        <v>373</v>
      </c>
      <c r="C55" s="110" t="s">
        <v>374</v>
      </c>
      <c r="D55" s="103">
        <v>1</v>
      </c>
      <c r="E55" s="96" t="s">
        <v>32</v>
      </c>
      <c r="F55" s="29">
        <v>0</v>
      </c>
      <c r="G55" s="136">
        <v>0</v>
      </c>
      <c r="H55" s="136">
        <v>0</v>
      </c>
      <c r="I55" s="136">
        <v>0</v>
      </c>
      <c r="J55" s="137">
        <v>0</v>
      </c>
      <c r="K55" s="21">
        <f t="shared" si="0"/>
        <v>0</v>
      </c>
    </row>
    <row r="56" spans="1:11" ht="20.100000000000001" customHeight="1">
      <c r="A56" s="135">
        <v>4</v>
      </c>
      <c r="B56" s="39" t="s">
        <v>375</v>
      </c>
      <c r="C56" s="110" t="s">
        <v>272</v>
      </c>
      <c r="D56" s="103">
        <v>1</v>
      </c>
      <c r="E56" s="96" t="s">
        <v>32</v>
      </c>
      <c r="F56" s="29">
        <v>0</v>
      </c>
      <c r="G56" s="136">
        <v>0</v>
      </c>
      <c r="H56" s="136">
        <v>0</v>
      </c>
      <c r="I56" s="136">
        <v>0</v>
      </c>
      <c r="J56" s="137">
        <v>0</v>
      </c>
      <c r="K56" s="21">
        <f t="shared" si="0"/>
        <v>0</v>
      </c>
    </row>
    <row r="57" spans="1:11" ht="20.100000000000001" customHeight="1">
      <c r="A57" s="135">
        <v>4</v>
      </c>
      <c r="B57" s="39" t="s">
        <v>376</v>
      </c>
      <c r="C57" s="110" t="s">
        <v>274</v>
      </c>
      <c r="D57" s="103">
        <v>1</v>
      </c>
      <c r="E57" s="96" t="s">
        <v>32</v>
      </c>
      <c r="F57" s="29">
        <v>0</v>
      </c>
      <c r="G57" s="136">
        <v>0</v>
      </c>
      <c r="H57" s="136">
        <v>0</v>
      </c>
      <c r="I57" s="136">
        <v>0</v>
      </c>
      <c r="J57" s="137">
        <v>0</v>
      </c>
      <c r="K57" s="21">
        <f t="shared" si="0"/>
        <v>0</v>
      </c>
    </row>
    <row r="58" spans="1:11" ht="20.100000000000001" customHeight="1">
      <c r="A58" s="135">
        <v>4</v>
      </c>
      <c r="B58" s="39" t="s">
        <v>377</v>
      </c>
      <c r="C58" s="110" t="s">
        <v>276</v>
      </c>
      <c r="D58" s="103">
        <v>1</v>
      </c>
      <c r="E58" s="96" t="s">
        <v>32</v>
      </c>
      <c r="F58" s="29">
        <v>0</v>
      </c>
      <c r="G58" s="136">
        <v>0</v>
      </c>
      <c r="H58" s="136">
        <v>0</v>
      </c>
      <c r="I58" s="136">
        <v>0</v>
      </c>
      <c r="J58" s="137">
        <v>0</v>
      </c>
      <c r="K58" s="21">
        <f t="shared" si="0"/>
        <v>0</v>
      </c>
    </row>
    <row r="59" spans="1:11" ht="45">
      <c r="A59" s="135">
        <v>3</v>
      </c>
      <c r="B59" s="124" t="s">
        <v>378</v>
      </c>
      <c r="C59" s="37" t="s">
        <v>379</v>
      </c>
      <c r="D59" s="103">
        <v>1</v>
      </c>
      <c r="E59" s="96" t="s">
        <v>32</v>
      </c>
      <c r="F59" s="29">
        <v>0</v>
      </c>
      <c r="G59" s="136">
        <v>0</v>
      </c>
      <c r="H59" s="136">
        <v>0</v>
      </c>
      <c r="I59" s="136">
        <v>0</v>
      </c>
      <c r="J59" s="137">
        <v>0</v>
      </c>
      <c r="K59" s="21">
        <f t="shared" si="0"/>
        <v>0</v>
      </c>
    </row>
    <row r="60" spans="1:11" ht="30">
      <c r="A60" s="135">
        <v>3</v>
      </c>
      <c r="B60" s="124" t="s">
        <v>380</v>
      </c>
      <c r="C60" s="105" t="s">
        <v>280</v>
      </c>
      <c r="D60" s="103">
        <v>1</v>
      </c>
      <c r="E60" s="29"/>
      <c r="F60" s="29">
        <v>0</v>
      </c>
      <c r="G60" s="136">
        <v>0</v>
      </c>
      <c r="H60" s="136">
        <v>0</v>
      </c>
      <c r="I60" s="136">
        <v>0</v>
      </c>
      <c r="J60" s="137">
        <v>0</v>
      </c>
      <c r="K60" s="21"/>
    </row>
    <row r="61" spans="1:11" ht="20.100000000000001" customHeight="1">
      <c r="B61" s="39" t="s">
        <v>281</v>
      </c>
      <c r="C61" s="136"/>
      <c r="D61" s="103">
        <v>1</v>
      </c>
      <c r="E61" s="96" t="s">
        <v>32</v>
      </c>
      <c r="F61" s="29">
        <v>0</v>
      </c>
      <c r="G61" s="136">
        <v>0</v>
      </c>
      <c r="H61" s="136">
        <v>0</v>
      </c>
      <c r="I61" s="136">
        <v>0</v>
      </c>
      <c r="J61" s="137">
        <v>0</v>
      </c>
      <c r="K61" s="21">
        <f t="shared" si="0"/>
        <v>0</v>
      </c>
    </row>
    <row r="62" spans="1:11" ht="20.100000000000001" customHeight="1">
      <c r="B62" s="39" t="s">
        <v>282</v>
      </c>
      <c r="C62" s="136"/>
      <c r="D62" s="103">
        <v>1</v>
      </c>
      <c r="E62" s="96" t="s">
        <v>32</v>
      </c>
      <c r="F62" s="29">
        <v>0</v>
      </c>
      <c r="G62" s="136">
        <v>0</v>
      </c>
      <c r="H62" s="136">
        <v>0</v>
      </c>
      <c r="I62" s="136">
        <v>0</v>
      </c>
      <c r="J62" s="137">
        <v>0</v>
      </c>
      <c r="K62" s="21">
        <f t="shared" si="0"/>
        <v>0</v>
      </c>
    </row>
    <row r="63" spans="1:11" s="138" customFormat="1" ht="20.100000000000001" customHeight="1" thickBot="1">
      <c r="A63" s="22"/>
      <c r="B63" s="39"/>
      <c r="C63" s="124" t="s">
        <v>381</v>
      </c>
      <c r="D63" s="103">
        <v>1</v>
      </c>
      <c r="E63" s="29"/>
      <c r="F63" s="29">
        <v>0</v>
      </c>
      <c r="G63" s="136">
        <v>0</v>
      </c>
      <c r="H63" s="136">
        <v>0</v>
      </c>
      <c r="I63" s="136">
        <v>0</v>
      </c>
      <c r="J63" s="137">
        <v>0</v>
      </c>
      <c r="K63" s="36">
        <f>SUM(K22:K62)</f>
        <v>0</v>
      </c>
    </row>
    <row r="64" spans="1:11" s="22" customFormat="1" ht="20.100000000000001" customHeight="1">
      <c r="B64" s="39"/>
      <c r="C64" s="124"/>
      <c r="D64" s="103">
        <v>1</v>
      </c>
      <c r="E64" s="29"/>
      <c r="F64" s="29">
        <v>0</v>
      </c>
      <c r="G64" s="136">
        <v>0</v>
      </c>
      <c r="H64" s="136">
        <v>0</v>
      </c>
      <c r="I64" s="136">
        <v>0</v>
      </c>
      <c r="J64" s="137">
        <v>0</v>
      </c>
      <c r="K64" s="36"/>
    </row>
    <row r="65" spans="1:11" s="131" customFormat="1" ht="20.100000000000001" customHeight="1">
      <c r="A65" s="131">
        <v>2</v>
      </c>
      <c r="B65" s="123">
        <v>3.3</v>
      </c>
      <c r="C65" s="37" t="s">
        <v>382</v>
      </c>
      <c r="D65" s="103">
        <v>1</v>
      </c>
      <c r="E65" s="98"/>
      <c r="F65" s="29">
        <v>0</v>
      </c>
      <c r="G65" s="136">
        <v>0</v>
      </c>
      <c r="H65" s="136">
        <v>0</v>
      </c>
      <c r="I65" s="136">
        <v>0</v>
      </c>
      <c r="J65" s="137">
        <v>0</v>
      </c>
      <c r="K65" s="139"/>
    </row>
    <row r="66" spans="1:11" s="131" customFormat="1" ht="45">
      <c r="A66" s="131">
        <v>3</v>
      </c>
      <c r="B66" s="123" t="s">
        <v>383</v>
      </c>
      <c r="C66" s="37" t="s">
        <v>384</v>
      </c>
      <c r="D66" s="103">
        <v>1</v>
      </c>
      <c r="E66" s="98"/>
      <c r="F66" s="29">
        <v>0</v>
      </c>
      <c r="G66" s="136">
        <v>0</v>
      </c>
      <c r="H66" s="136">
        <v>0</v>
      </c>
      <c r="I66" s="136">
        <v>0</v>
      </c>
      <c r="J66" s="137">
        <v>0</v>
      </c>
      <c r="K66" s="139"/>
    </row>
    <row r="67" spans="1:11" s="131" customFormat="1" ht="68.25" customHeight="1">
      <c r="A67" s="131">
        <v>4</v>
      </c>
      <c r="B67" s="39" t="s">
        <v>385</v>
      </c>
      <c r="C67" s="110" t="s">
        <v>386</v>
      </c>
      <c r="D67" s="103">
        <v>1</v>
      </c>
      <c r="E67" s="96" t="s">
        <v>32</v>
      </c>
      <c r="F67" s="29">
        <v>0</v>
      </c>
      <c r="G67" s="136">
        <v>0</v>
      </c>
      <c r="H67" s="136">
        <v>0</v>
      </c>
      <c r="I67" s="136">
        <v>0</v>
      </c>
      <c r="J67" s="137">
        <v>0</v>
      </c>
      <c r="K67" s="21">
        <f t="shared" ref="K67:K97" si="1">G67+H67+J67</f>
        <v>0</v>
      </c>
    </row>
    <row r="68" spans="1:11" s="131" customFormat="1" ht="77.25" customHeight="1">
      <c r="A68" s="131">
        <v>4</v>
      </c>
      <c r="B68" s="39" t="s">
        <v>387</v>
      </c>
      <c r="C68" s="110" t="s">
        <v>388</v>
      </c>
      <c r="D68" s="103">
        <v>1</v>
      </c>
      <c r="E68" s="96" t="s">
        <v>32</v>
      </c>
      <c r="F68" s="29">
        <v>0</v>
      </c>
      <c r="G68" s="136">
        <v>0</v>
      </c>
      <c r="H68" s="136">
        <v>0</v>
      </c>
      <c r="I68" s="136">
        <v>0</v>
      </c>
      <c r="J68" s="137">
        <v>0</v>
      </c>
      <c r="K68" s="21">
        <f t="shared" si="1"/>
        <v>0</v>
      </c>
    </row>
    <row r="69" spans="1:11" s="131" customFormat="1" ht="63" customHeight="1">
      <c r="A69" s="131">
        <v>4</v>
      </c>
      <c r="B69" s="39" t="s">
        <v>389</v>
      </c>
      <c r="C69" s="110" t="s">
        <v>390</v>
      </c>
      <c r="D69" s="103">
        <v>1</v>
      </c>
      <c r="E69" s="96" t="s">
        <v>32</v>
      </c>
      <c r="F69" s="29">
        <v>0</v>
      </c>
      <c r="G69" s="136">
        <v>0</v>
      </c>
      <c r="H69" s="136">
        <v>0</v>
      </c>
      <c r="I69" s="136">
        <v>0</v>
      </c>
      <c r="J69" s="137">
        <v>0</v>
      </c>
      <c r="K69" s="21">
        <f t="shared" si="1"/>
        <v>0</v>
      </c>
    </row>
    <row r="70" spans="1:11" s="131" customFormat="1" ht="51.75" customHeight="1">
      <c r="A70" s="131">
        <v>4</v>
      </c>
      <c r="B70" s="39" t="s">
        <v>391</v>
      </c>
      <c r="C70" s="110" t="s">
        <v>392</v>
      </c>
      <c r="D70" s="103">
        <v>1</v>
      </c>
      <c r="E70" s="96" t="s">
        <v>32</v>
      </c>
      <c r="F70" s="29">
        <v>0</v>
      </c>
      <c r="G70" s="136">
        <v>0</v>
      </c>
      <c r="H70" s="136">
        <v>0</v>
      </c>
      <c r="I70" s="136">
        <v>0</v>
      </c>
      <c r="J70" s="137">
        <v>0</v>
      </c>
      <c r="K70" s="21">
        <f t="shared" si="1"/>
        <v>0</v>
      </c>
    </row>
    <row r="71" spans="1:11" s="131" customFormat="1" ht="75" customHeight="1">
      <c r="A71" s="131">
        <v>4</v>
      </c>
      <c r="B71" s="39" t="s">
        <v>393</v>
      </c>
      <c r="C71" s="110" t="s">
        <v>394</v>
      </c>
      <c r="D71" s="103">
        <v>1</v>
      </c>
      <c r="E71" s="96" t="s">
        <v>32</v>
      </c>
      <c r="F71" s="29">
        <v>0</v>
      </c>
      <c r="G71" s="136">
        <v>0</v>
      </c>
      <c r="H71" s="136">
        <v>0</v>
      </c>
      <c r="I71" s="136">
        <v>0</v>
      </c>
      <c r="J71" s="137">
        <v>0</v>
      </c>
      <c r="K71" s="21">
        <f t="shared" si="1"/>
        <v>0</v>
      </c>
    </row>
    <row r="72" spans="1:11" s="131" customFormat="1" ht="62.25" customHeight="1">
      <c r="A72" s="131">
        <v>4</v>
      </c>
      <c r="B72" s="39" t="s">
        <v>395</v>
      </c>
      <c r="C72" s="110" t="s">
        <v>396</v>
      </c>
      <c r="D72" s="103">
        <v>1</v>
      </c>
      <c r="E72" s="96" t="s">
        <v>32</v>
      </c>
      <c r="F72" s="29">
        <v>0</v>
      </c>
      <c r="G72" s="136">
        <v>0</v>
      </c>
      <c r="H72" s="136">
        <v>0</v>
      </c>
      <c r="I72" s="136">
        <v>0</v>
      </c>
      <c r="J72" s="137">
        <v>0</v>
      </c>
      <c r="K72" s="21">
        <f t="shared" si="1"/>
        <v>0</v>
      </c>
    </row>
    <row r="73" spans="1:11" s="131" customFormat="1" ht="63" customHeight="1">
      <c r="A73" s="131">
        <v>4</v>
      </c>
      <c r="B73" s="39" t="s">
        <v>397</v>
      </c>
      <c r="C73" s="110" t="s">
        <v>398</v>
      </c>
      <c r="D73" s="103">
        <v>1</v>
      </c>
      <c r="E73" s="96" t="s">
        <v>32</v>
      </c>
      <c r="F73" s="29">
        <v>0</v>
      </c>
      <c r="G73" s="136">
        <v>0</v>
      </c>
      <c r="H73" s="136">
        <v>0</v>
      </c>
      <c r="I73" s="136">
        <v>0</v>
      </c>
      <c r="J73" s="137">
        <v>0</v>
      </c>
      <c r="K73" s="21">
        <f t="shared" si="1"/>
        <v>0</v>
      </c>
    </row>
    <row r="74" spans="1:11" s="131" customFormat="1" ht="64.5" customHeight="1">
      <c r="A74" s="131">
        <v>4</v>
      </c>
      <c r="B74" s="39" t="s">
        <v>399</v>
      </c>
      <c r="C74" s="110" t="s">
        <v>400</v>
      </c>
      <c r="D74" s="103">
        <v>1</v>
      </c>
      <c r="E74" s="96" t="s">
        <v>32</v>
      </c>
      <c r="F74" s="29">
        <v>0</v>
      </c>
      <c r="G74" s="136">
        <v>0</v>
      </c>
      <c r="H74" s="136">
        <v>0</v>
      </c>
      <c r="I74" s="136">
        <v>0</v>
      </c>
      <c r="J74" s="137">
        <v>0</v>
      </c>
      <c r="K74" s="21">
        <f t="shared" si="1"/>
        <v>0</v>
      </c>
    </row>
    <row r="75" spans="1:11" s="131" customFormat="1" ht="22.5" customHeight="1">
      <c r="A75" s="131">
        <v>4</v>
      </c>
      <c r="B75" s="39" t="s">
        <v>401</v>
      </c>
      <c r="C75" s="110" t="s">
        <v>402</v>
      </c>
      <c r="D75" s="103">
        <v>1</v>
      </c>
      <c r="E75" s="96" t="s">
        <v>32</v>
      </c>
      <c r="F75" s="29">
        <v>0</v>
      </c>
      <c r="G75" s="136">
        <v>0</v>
      </c>
      <c r="H75" s="136">
        <v>0</v>
      </c>
      <c r="I75" s="136">
        <v>0</v>
      </c>
      <c r="J75" s="137">
        <v>0</v>
      </c>
      <c r="K75" s="21">
        <f t="shared" si="1"/>
        <v>0</v>
      </c>
    </row>
    <row r="76" spans="1:11" s="131" customFormat="1" ht="30" customHeight="1">
      <c r="A76" s="131">
        <v>4</v>
      </c>
      <c r="B76" s="39" t="s">
        <v>403</v>
      </c>
      <c r="C76" s="110" t="s">
        <v>404</v>
      </c>
      <c r="D76" s="103">
        <v>1</v>
      </c>
      <c r="E76" s="96" t="s">
        <v>32</v>
      </c>
      <c r="F76" s="29">
        <v>0</v>
      </c>
      <c r="G76" s="136">
        <v>0</v>
      </c>
      <c r="H76" s="136">
        <v>0</v>
      </c>
      <c r="I76" s="136">
        <v>0</v>
      </c>
      <c r="J76" s="137">
        <v>0</v>
      </c>
      <c r="K76" s="21">
        <f t="shared" si="1"/>
        <v>0</v>
      </c>
    </row>
    <row r="77" spans="1:11" s="131" customFormat="1" ht="30" customHeight="1">
      <c r="A77" s="131">
        <v>4</v>
      </c>
      <c r="B77" s="39" t="s">
        <v>405</v>
      </c>
      <c r="C77" s="110" t="s">
        <v>406</v>
      </c>
      <c r="D77" s="103">
        <v>1</v>
      </c>
      <c r="E77" s="96" t="s">
        <v>32</v>
      </c>
      <c r="F77" s="29">
        <v>0</v>
      </c>
      <c r="G77" s="136">
        <v>0</v>
      </c>
      <c r="H77" s="136">
        <v>0</v>
      </c>
      <c r="I77" s="136">
        <v>0</v>
      </c>
      <c r="J77" s="137">
        <v>0</v>
      </c>
      <c r="K77" s="21">
        <f t="shared" si="1"/>
        <v>0</v>
      </c>
    </row>
    <row r="78" spans="1:11" s="131" customFormat="1" ht="48" customHeight="1">
      <c r="A78" s="131">
        <v>4</v>
      </c>
      <c r="B78" s="39" t="s">
        <v>407</v>
      </c>
      <c r="C78" s="110" t="s">
        <v>408</v>
      </c>
      <c r="D78" s="103">
        <v>1</v>
      </c>
      <c r="E78" s="96" t="s">
        <v>32</v>
      </c>
      <c r="F78" s="29">
        <v>0</v>
      </c>
      <c r="G78" s="136">
        <v>0</v>
      </c>
      <c r="H78" s="136">
        <v>0</v>
      </c>
      <c r="I78" s="136">
        <v>0</v>
      </c>
      <c r="J78" s="137">
        <v>0</v>
      </c>
      <c r="K78" s="21">
        <f t="shared" si="1"/>
        <v>0</v>
      </c>
    </row>
    <row r="79" spans="1:11" s="131" customFormat="1" ht="36" customHeight="1">
      <c r="A79" s="131">
        <v>4</v>
      </c>
      <c r="B79" s="39" t="s">
        <v>409</v>
      </c>
      <c r="C79" s="110" t="s">
        <v>410</v>
      </c>
      <c r="D79" s="103">
        <v>1</v>
      </c>
      <c r="E79" s="96" t="s">
        <v>32</v>
      </c>
      <c r="F79" s="29">
        <v>0</v>
      </c>
      <c r="G79" s="136">
        <v>0</v>
      </c>
      <c r="H79" s="136">
        <v>0</v>
      </c>
      <c r="I79" s="136">
        <v>0</v>
      </c>
      <c r="J79" s="137">
        <v>0</v>
      </c>
      <c r="K79" s="21">
        <f t="shared" si="1"/>
        <v>0</v>
      </c>
    </row>
    <row r="80" spans="1:11" s="131" customFormat="1" ht="30" customHeight="1">
      <c r="A80" s="131">
        <v>4</v>
      </c>
      <c r="B80" s="39" t="s">
        <v>411</v>
      </c>
      <c r="C80" s="110" t="s">
        <v>412</v>
      </c>
      <c r="D80" s="103">
        <v>1</v>
      </c>
      <c r="E80" s="96" t="s">
        <v>32</v>
      </c>
      <c r="F80" s="29">
        <v>0</v>
      </c>
      <c r="G80" s="136">
        <v>0</v>
      </c>
      <c r="H80" s="136">
        <v>0</v>
      </c>
      <c r="I80" s="136">
        <v>0</v>
      </c>
      <c r="J80" s="137">
        <v>0</v>
      </c>
      <c r="K80" s="21">
        <f t="shared" si="1"/>
        <v>0</v>
      </c>
    </row>
    <row r="81" spans="1:11" s="131" customFormat="1" ht="45">
      <c r="A81" s="131">
        <v>4</v>
      </c>
      <c r="B81" s="39" t="s">
        <v>413</v>
      </c>
      <c r="C81" s="37" t="s">
        <v>414</v>
      </c>
      <c r="D81" s="103">
        <v>1</v>
      </c>
      <c r="E81" s="123"/>
      <c r="F81" s="29">
        <v>0</v>
      </c>
      <c r="G81" s="136">
        <v>0</v>
      </c>
      <c r="H81" s="136">
        <v>0</v>
      </c>
      <c r="I81" s="136">
        <v>0</v>
      </c>
      <c r="J81" s="137">
        <v>0</v>
      </c>
      <c r="K81" s="139"/>
    </row>
    <row r="82" spans="1:11" s="131" customFormat="1" ht="22.5" customHeight="1">
      <c r="B82" s="124"/>
      <c r="C82" s="141"/>
      <c r="D82" s="103">
        <v>1</v>
      </c>
      <c r="E82" s="96" t="s">
        <v>32</v>
      </c>
      <c r="F82" s="29">
        <v>0</v>
      </c>
      <c r="G82" s="136">
        <v>0</v>
      </c>
      <c r="H82" s="136">
        <v>0</v>
      </c>
      <c r="I82" s="136">
        <v>0</v>
      </c>
      <c r="J82" s="137">
        <v>0</v>
      </c>
      <c r="K82" s="21">
        <f t="shared" si="1"/>
        <v>0</v>
      </c>
    </row>
    <row r="83" spans="1:11" s="131" customFormat="1" ht="21" customHeight="1">
      <c r="B83" s="124"/>
      <c r="C83" s="140"/>
      <c r="D83" s="103">
        <v>1</v>
      </c>
      <c r="E83" s="96" t="s">
        <v>32</v>
      </c>
      <c r="F83" s="29">
        <v>0</v>
      </c>
      <c r="G83" s="136">
        <v>0</v>
      </c>
      <c r="H83" s="136">
        <v>0</v>
      </c>
      <c r="I83" s="136">
        <v>0</v>
      </c>
      <c r="J83" s="137">
        <v>0</v>
      </c>
      <c r="K83" s="21">
        <f t="shared" si="1"/>
        <v>0</v>
      </c>
    </row>
    <row r="84" spans="1:11" s="131" customFormat="1" ht="45">
      <c r="A84" s="131">
        <v>3</v>
      </c>
      <c r="B84" s="124" t="s">
        <v>415</v>
      </c>
      <c r="C84" s="37" t="s">
        <v>416</v>
      </c>
      <c r="D84" s="103">
        <v>1</v>
      </c>
      <c r="E84" s="123"/>
      <c r="F84" s="29">
        <v>0</v>
      </c>
      <c r="G84" s="136">
        <v>0</v>
      </c>
      <c r="H84" s="136">
        <v>0</v>
      </c>
      <c r="I84" s="136">
        <v>0</v>
      </c>
      <c r="J84" s="137">
        <v>0</v>
      </c>
      <c r="K84" s="139"/>
    </row>
    <row r="85" spans="1:11" s="131" customFormat="1" ht="27.75" customHeight="1">
      <c r="A85" s="131">
        <v>4</v>
      </c>
      <c r="B85" s="39" t="s">
        <v>417</v>
      </c>
      <c r="C85" s="38" t="s">
        <v>418</v>
      </c>
      <c r="D85" s="103">
        <v>1</v>
      </c>
      <c r="E85" s="96" t="s">
        <v>32</v>
      </c>
      <c r="F85" s="29">
        <v>0</v>
      </c>
      <c r="G85" s="136">
        <v>0</v>
      </c>
      <c r="H85" s="136">
        <v>0</v>
      </c>
      <c r="I85" s="136">
        <v>0</v>
      </c>
      <c r="J85" s="137">
        <v>0</v>
      </c>
      <c r="K85" s="21">
        <f t="shared" si="1"/>
        <v>0</v>
      </c>
    </row>
    <row r="86" spans="1:11" s="131" customFormat="1" ht="57.75" customHeight="1">
      <c r="A86" s="131">
        <v>4</v>
      </c>
      <c r="B86" s="39" t="s">
        <v>419</v>
      </c>
      <c r="C86" s="38" t="s">
        <v>420</v>
      </c>
      <c r="D86" s="103">
        <v>1</v>
      </c>
      <c r="E86" s="96" t="s">
        <v>32</v>
      </c>
      <c r="F86" s="29">
        <v>0</v>
      </c>
      <c r="G86" s="136">
        <v>0</v>
      </c>
      <c r="H86" s="136">
        <v>0</v>
      </c>
      <c r="I86" s="136">
        <v>0</v>
      </c>
      <c r="J86" s="137">
        <v>0</v>
      </c>
      <c r="K86" s="21">
        <f t="shared" si="1"/>
        <v>0</v>
      </c>
    </row>
    <row r="87" spans="1:11" s="131" customFormat="1" ht="42.75" customHeight="1">
      <c r="A87" s="131">
        <v>3</v>
      </c>
      <c r="B87" s="124" t="s">
        <v>421</v>
      </c>
      <c r="C87" s="142" t="s">
        <v>422</v>
      </c>
      <c r="D87" s="103">
        <v>1</v>
      </c>
      <c r="E87" s="96"/>
      <c r="F87" s="29">
        <v>0</v>
      </c>
      <c r="G87" s="136">
        <v>0</v>
      </c>
      <c r="H87" s="136">
        <v>0</v>
      </c>
      <c r="I87" s="136">
        <v>0</v>
      </c>
      <c r="J87" s="137">
        <v>0</v>
      </c>
      <c r="K87" s="21"/>
    </row>
    <row r="88" spans="1:11" s="131" customFormat="1" ht="59.25" customHeight="1">
      <c r="A88" s="131">
        <v>4</v>
      </c>
      <c r="B88" s="39" t="s">
        <v>423</v>
      </c>
      <c r="C88" s="38" t="s">
        <v>424</v>
      </c>
      <c r="D88" s="103">
        <v>1</v>
      </c>
      <c r="E88" s="96" t="s">
        <v>32</v>
      </c>
      <c r="F88" s="29">
        <v>0</v>
      </c>
      <c r="G88" s="136">
        <v>0</v>
      </c>
      <c r="H88" s="136">
        <v>0</v>
      </c>
      <c r="I88" s="136">
        <v>0</v>
      </c>
      <c r="J88" s="137">
        <v>0</v>
      </c>
      <c r="K88" s="21">
        <f t="shared" si="1"/>
        <v>0</v>
      </c>
    </row>
    <row r="89" spans="1:11" s="131" customFormat="1" ht="29.25" customHeight="1">
      <c r="A89" s="131">
        <v>4</v>
      </c>
      <c r="B89" s="39" t="s">
        <v>425</v>
      </c>
      <c r="C89" s="38" t="s">
        <v>426</v>
      </c>
      <c r="D89" s="103">
        <v>1</v>
      </c>
      <c r="E89" s="96" t="s">
        <v>32</v>
      </c>
      <c r="F89" s="29">
        <v>0</v>
      </c>
      <c r="G89" s="136">
        <v>0</v>
      </c>
      <c r="H89" s="136">
        <v>0</v>
      </c>
      <c r="I89" s="136">
        <v>0</v>
      </c>
      <c r="J89" s="137">
        <v>0</v>
      </c>
      <c r="K89" s="21">
        <f t="shared" si="1"/>
        <v>0</v>
      </c>
    </row>
    <row r="90" spans="1:11" s="131" customFormat="1" ht="71.25" customHeight="1">
      <c r="A90" s="131">
        <v>4</v>
      </c>
      <c r="B90" s="39" t="s">
        <v>427</v>
      </c>
      <c r="C90" s="38" t="s">
        <v>428</v>
      </c>
      <c r="D90" s="103">
        <v>1</v>
      </c>
      <c r="E90" s="96" t="s">
        <v>32</v>
      </c>
      <c r="F90" s="29">
        <v>0</v>
      </c>
      <c r="G90" s="136">
        <v>0</v>
      </c>
      <c r="H90" s="136">
        <v>0</v>
      </c>
      <c r="I90" s="136">
        <v>0</v>
      </c>
      <c r="J90" s="137">
        <v>0</v>
      </c>
      <c r="K90" s="21">
        <f t="shared" si="1"/>
        <v>0</v>
      </c>
    </row>
    <row r="91" spans="1:11" s="131" customFormat="1" ht="90.75" customHeight="1">
      <c r="A91" s="131">
        <v>4</v>
      </c>
      <c r="B91" s="39" t="s">
        <v>429</v>
      </c>
      <c r="C91" s="25" t="s">
        <v>430</v>
      </c>
      <c r="D91" s="103">
        <v>1</v>
      </c>
      <c r="E91" s="96" t="s">
        <v>32</v>
      </c>
      <c r="F91" s="29">
        <v>0</v>
      </c>
      <c r="G91" s="136">
        <v>0</v>
      </c>
      <c r="H91" s="136">
        <v>0</v>
      </c>
      <c r="I91" s="136">
        <v>0</v>
      </c>
      <c r="J91" s="137">
        <v>0</v>
      </c>
      <c r="K91" s="21">
        <f t="shared" si="1"/>
        <v>0</v>
      </c>
    </row>
    <row r="92" spans="1:11" s="131" customFormat="1" ht="20.100000000000001" customHeight="1">
      <c r="B92" s="39" t="s">
        <v>431</v>
      </c>
      <c r="C92" s="113"/>
      <c r="D92" s="103">
        <v>1</v>
      </c>
      <c r="E92" s="96" t="s">
        <v>32</v>
      </c>
      <c r="F92" s="29">
        <v>0</v>
      </c>
      <c r="G92" s="136">
        <v>0</v>
      </c>
      <c r="H92" s="136">
        <v>0</v>
      </c>
      <c r="I92" s="136">
        <v>0</v>
      </c>
      <c r="J92" s="137">
        <v>0</v>
      </c>
      <c r="K92" s="21">
        <f t="shared" si="1"/>
        <v>0</v>
      </c>
    </row>
    <row r="93" spans="1:11" s="131" customFormat="1" ht="15">
      <c r="B93" s="39" t="s">
        <v>432</v>
      </c>
      <c r="C93" s="113"/>
      <c r="D93" s="103">
        <v>1</v>
      </c>
      <c r="E93" s="96" t="s">
        <v>32</v>
      </c>
      <c r="F93" s="29">
        <v>0</v>
      </c>
      <c r="G93" s="136">
        <v>0</v>
      </c>
      <c r="H93" s="136">
        <v>0</v>
      </c>
      <c r="I93" s="136">
        <v>0</v>
      </c>
      <c r="J93" s="137">
        <v>0</v>
      </c>
      <c r="K93" s="21">
        <f t="shared" si="1"/>
        <v>0</v>
      </c>
    </row>
    <row r="94" spans="1:11" s="131" customFormat="1" ht="15">
      <c r="B94" s="39" t="s">
        <v>433</v>
      </c>
      <c r="C94" s="113"/>
      <c r="D94" s="103">
        <v>1</v>
      </c>
      <c r="E94" s="96" t="s">
        <v>32</v>
      </c>
      <c r="F94" s="29">
        <v>0</v>
      </c>
      <c r="G94" s="136">
        <v>0</v>
      </c>
      <c r="H94" s="136">
        <v>0</v>
      </c>
      <c r="I94" s="136">
        <v>0</v>
      </c>
      <c r="J94" s="137">
        <v>0</v>
      </c>
      <c r="K94" s="21">
        <f t="shared" si="1"/>
        <v>0</v>
      </c>
    </row>
    <row r="95" spans="1:11" s="131" customFormat="1" ht="30">
      <c r="A95" s="131">
        <v>4</v>
      </c>
      <c r="B95" s="124" t="s">
        <v>434</v>
      </c>
      <c r="C95" s="37" t="s">
        <v>435</v>
      </c>
      <c r="D95" s="103">
        <v>1</v>
      </c>
      <c r="E95" s="98"/>
      <c r="F95" s="29">
        <v>0</v>
      </c>
      <c r="G95" s="136">
        <v>0</v>
      </c>
      <c r="H95" s="136">
        <v>0</v>
      </c>
      <c r="I95" s="136">
        <v>0</v>
      </c>
      <c r="J95" s="137">
        <v>0</v>
      </c>
      <c r="K95" s="139"/>
    </row>
    <row r="96" spans="1:11" s="131" customFormat="1" ht="15">
      <c r="B96" s="20" t="s">
        <v>436</v>
      </c>
      <c r="C96" s="140"/>
      <c r="D96" s="103">
        <v>1</v>
      </c>
      <c r="E96" s="96" t="s">
        <v>32</v>
      </c>
      <c r="F96" s="29">
        <v>0</v>
      </c>
      <c r="G96" s="136">
        <v>0</v>
      </c>
      <c r="H96" s="136">
        <v>0</v>
      </c>
      <c r="I96" s="136">
        <v>0</v>
      </c>
      <c r="J96" s="137">
        <v>0</v>
      </c>
      <c r="K96" s="21">
        <f t="shared" si="1"/>
        <v>0</v>
      </c>
    </row>
    <row r="97" spans="1:11" s="131" customFormat="1" ht="15">
      <c r="B97" s="20" t="s">
        <v>437</v>
      </c>
      <c r="C97" s="140"/>
      <c r="D97" s="103">
        <v>1</v>
      </c>
      <c r="E97" s="96" t="s">
        <v>32</v>
      </c>
      <c r="F97" s="29">
        <v>0</v>
      </c>
      <c r="G97" s="136">
        <v>0</v>
      </c>
      <c r="H97" s="136">
        <v>0</v>
      </c>
      <c r="I97" s="136">
        <v>0</v>
      </c>
      <c r="J97" s="137">
        <v>0</v>
      </c>
      <c r="K97" s="21">
        <f t="shared" si="1"/>
        <v>0</v>
      </c>
    </row>
    <row r="98" spans="1:11" s="143" customFormat="1" ht="15.75" thickBot="1">
      <c r="A98" s="101"/>
      <c r="B98" s="20"/>
      <c r="C98" s="29" t="s">
        <v>438</v>
      </c>
      <c r="D98" s="103">
        <v>1</v>
      </c>
      <c r="E98" s="98"/>
      <c r="F98" s="29">
        <v>0</v>
      </c>
      <c r="G98" s="136">
        <v>0</v>
      </c>
      <c r="H98" s="136">
        <v>0</v>
      </c>
      <c r="I98" s="136">
        <v>0</v>
      </c>
      <c r="J98" s="137">
        <v>0</v>
      </c>
      <c r="K98" s="36">
        <f>SUM(K67:K97)</f>
        <v>0</v>
      </c>
    </row>
    <row r="99" spans="1:11" s="101" customFormat="1" ht="15">
      <c r="B99" s="20"/>
      <c r="C99" s="29"/>
      <c r="D99" s="103">
        <v>1</v>
      </c>
      <c r="E99" s="98"/>
      <c r="F99" s="29">
        <v>0</v>
      </c>
      <c r="G99" s="136">
        <v>0</v>
      </c>
      <c r="H99" s="136">
        <v>0</v>
      </c>
      <c r="I99" s="136">
        <v>0</v>
      </c>
      <c r="J99" s="137">
        <v>0</v>
      </c>
      <c r="K99" s="36"/>
    </row>
    <row r="100" spans="1:11" ht="15">
      <c r="A100" s="135">
        <v>2</v>
      </c>
      <c r="B100" s="124">
        <v>3.4</v>
      </c>
      <c r="C100" s="105" t="s">
        <v>301</v>
      </c>
      <c r="D100" s="103">
        <v>1</v>
      </c>
      <c r="E100" s="29"/>
      <c r="F100" s="29">
        <v>0</v>
      </c>
      <c r="G100" s="136">
        <v>0</v>
      </c>
      <c r="H100" s="136">
        <v>0</v>
      </c>
      <c r="I100" s="136">
        <v>0</v>
      </c>
      <c r="J100" s="137">
        <v>0</v>
      </c>
      <c r="K100" s="21"/>
    </row>
    <row r="101" spans="1:11" ht="42.75">
      <c r="A101" s="135">
        <v>3</v>
      </c>
      <c r="B101" s="39" t="s">
        <v>439</v>
      </c>
      <c r="C101" s="110" t="s">
        <v>303</v>
      </c>
      <c r="D101" s="103">
        <v>1</v>
      </c>
      <c r="E101" s="96" t="s">
        <v>32</v>
      </c>
      <c r="F101" s="29">
        <v>0</v>
      </c>
      <c r="G101" s="136">
        <v>0</v>
      </c>
      <c r="H101" s="136">
        <v>0</v>
      </c>
      <c r="I101" s="136">
        <v>0</v>
      </c>
      <c r="J101" s="137">
        <v>0</v>
      </c>
      <c r="K101" s="21">
        <f>G101+H101+J101</f>
        <v>0</v>
      </c>
    </row>
    <row r="102" spans="1:11" ht="15">
      <c r="B102" s="39" t="s">
        <v>440</v>
      </c>
      <c r="C102" s="136"/>
      <c r="D102" s="103">
        <v>1</v>
      </c>
      <c r="E102" s="96" t="s">
        <v>32</v>
      </c>
      <c r="F102" s="29">
        <v>0</v>
      </c>
      <c r="G102" s="136">
        <v>0</v>
      </c>
      <c r="H102" s="136">
        <v>0</v>
      </c>
      <c r="I102" s="136">
        <v>0</v>
      </c>
      <c r="J102" s="137">
        <v>0</v>
      </c>
      <c r="K102" s="21">
        <f>G102+H102+J102</f>
        <v>0</v>
      </c>
    </row>
    <row r="103" spans="1:11" ht="15">
      <c r="B103" s="39" t="s">
        <v>441</v>
      </c>
      <c r="C103" s="136"/>
      <c r="D103" s="103">
        <v>1</v>
      </c>
      <c r="E103" s="96" t="s">
        <v>32</v>
      </c>
      <c r="F103" s="29">
        <v>0</v>
      </c>
      <c r="G103" s="136">
        <v>0</v>
      </c>
      <c r="H103" s="136">
        <v>0</v>
      </c>
      <c r="I103" s="136">
        <v>0</v>
      </c>
      <c r="J103" s="137">
        <v>0</v>
      </c>
      <c r="K103" s="21">
        <f>G103+H103+J103</f>
        <v>0</v>
      </c>
    </row>
    <row r="104" spans="1:11" s="138" customFormat="1" ht="15.75" thickBot="1">
      <c r="A104" s="22"/>
      <c r="B104" s="124"/>
      <c r="C104" s="124" t="s">
        <v>442</v>
      </c>
      <c r="D104" s="124"/>
      <c r="E104" s="29"/>
      <c r="F104" s="29"/>
      <c r="G104" s="36"/>
      <c r="H104" s="36"/>
      <c r="I104" s="36"/>
      <c r="J104" s="134"/>
      <c r="K104" s="36">
        <f>SUM(K101:K103)</f>
        <v>0</v>
      </c>
    </row>
    <row r="105" spans="1:11" s="22" customFormat="1" ht="15">
      <c r="B105" s="124"/>
      <c r="C105" s="124"/>
      <c r="D105" s="124"/>
      <c r="E105" s="29"/>
      <c r="F105" s="29"/>
      <c r="G105" s="36"/>
      <c r="H105" s="36"/>
      <c r="I105" s="36"/>
      <c r="J105" s="134"/>
      <c r="K105" s="36"/>
    </row>
    <row r="106" spans="1:11" ht="15">
      <c r="B106" s="199" t="s">
        <v>443</v>
      </c>
      <c r="C106" s="202"/>
      <c r="D106" s="39"/>
      <c r="E106" s="29"/>
      <c r="F106" s="29"/>
      <c r="G106" s="36"/>
      <c r="H106" s="36"/>
      <c r="I106" s="36"/>
      <c r="J106" s="134"/>
      <c r="K106" s="36">
        <f>K18+K63+K98+K104</f>
        <v>0</v>
      </c>
    </row>
    <row r="107" spans="1:11" ht="15">
      <c r="B107" s="14"/>
      <c r="C107" s="22"/>
      <c r="D107" s="22"/>
      <c r="E107" s="144"/>
      <c r="F107" s="144"/>
      <c r="G107" s="144"/>
      <c r="H107" s="144"/>
      <c r="I107" s="144"/>
      <c r="J107" s="22"/>
      <c r="K107" s="22"/>
    </row>
    <row r="108" spans="1:11" ht="15">
      <c r="B108" s="14"/>
      <c r="C108" s="145"/>
      <c r="D108" s="145"/>
      <c r="E108" s="14"/>
      <c r="F108" s="14"/>
      <c r="G108" s="22"/>
      <c r="H108" s="22"/>
      <c r="I108" s="22"/>
      <c r="J108" s="22"/>
      <c r="K108" s="22"/>
    </row>
    <row r="109" spans="1:11" ht="15">
      <c r="B109" s="200"/>
      <c r="C109" s="201"/>
      <c r="D109" s="149"/>
      <c r="E109" s="14"/>
      <c r="F109" s="14"/>
      <c r="G109" s="22"/>
      <c r="H109" s="22"/>
      <c r="I109" s="22"/>
      <c r="J109" s="22"/>
      <c r="K109" s="22"/>
    </row>
    <row r="110" spans="1:11" ht="15">
      <c r="B110" s="200" t="s">
        <v>444</v>
      </c>
      <c r="C110" s="201"/>
      <c r="D110" s="149"/>
      <c r="E110" s="14"/>
      <c r="F110" s="14"/>
      <c r="G110" s="22"/>
      <c r="H110" s="22"/>
      <c r="I110" s="22"/>
      <c r="J110" s="22"/>
      <c r="K110" s="22"/>
    </row>
    <row r="111" spans="1:11" ht="15" customHeight="1">
      <c r="B111" s="146" t="s">
        <v>9</v>
      </c>
      <c r="C111" s="147" t="s">
        <v>445</v>
      </c>
      <c r="D111" s="147"/>
      <c r="E111" s="14"/>
      <c r="F111" s="14"/>
      <c r="G111" s="22"/>
      <c r="H111" s="22"/>
      <c r="I111" s="22"/>
      <c r="J111" s="22"/>
      <c r="K111" s="22"/>
    </row>
    <row r="112" spans="1:11" ht="15">
      <c r="B112" s="14"/>
      <c r="C112" s="15" t="s">
        <v>20</v>
      </c>
      <c r="D112" s="15"/>
      <c r="E112" s="14"/>
      <c r="F112" s="14"/>
      <c r="G112" s="22"/>
      <c r="H112" s="22"/>
      <c r="I112" s="22"/>
      <c r="J112" s="22"/>
      <c r="K112" s="22"/>
    </row>
    <row r="113" spans="2:11" ht="15">
      <c r="B113" s="14"/>
      <c r="C113" s="15" t="s">
        <v>21</v>
      </c>
      <c r="D113" s="15"/>
      <c r="E113" s="14"/>
      <c r="F113" s="14"/>
      <c r="G113" s="22"/>
      <c r="H113" s="22"/>
      <c r="I113" s="22"/>
      <c r="J113" s="22"/>
      <c r="K113" s="22"/>
    </row>
    <row r="114" spans="2:11" ht="15">
      <c r="B114" s="14"/>
      <c r="C114" s="15" t="s">
        <v>22</v>
      </c>
      <c r="D114" s="15"/>
      <c r="E114" s="14"/>
      <c r="F114" s="14"/>
      <c r="G114" s="22"/>
      <c r="H114" s="22"/>
      <c r="I114" s="22"/>
      <c r="J114" s="22"/>
      <c r="K114" s="22"/>
    </row>
    <row r="115" spans="2:11" ht="15">
      <c r="B115" s="14"/>
      <c r="C115" s="145"/>
      <c r="D115" s="145"/>
      <c r="E115" s="14"/>
      <c r="F115" s="14"/>
      <c r="G115" s="22"/>
      <c r="H115" s="22"/>
      <c r="I115" s="22"/>
      <c r="J115" s="22"/>
      <c r="K115" s="22"/>
    </row>
    <row r="116" spans="2:11" ht="15">
      <c r="B116" s="126"/>
    </row>
    <row r="117" spans="2:11" ht="15">
      <c r="B117" s="126"/>
    </row>
    <row r="118" spans="2:11" ht="15">
      <c r="B118" s="126"/>
    </row>
    <row r="119" spans="2:11" ht="15">
      <c r="B119" s="126"/>
    </row>
    <row r="120" spans="2:11" ht="15"/>
    <row r="121" spans="2:11" ht="15"/>
    <row r="122" spans="2:11" ht="15"/>
    <row r="123" spans="2:11" ht="15"/>
  </sheetData>
  <mergeCells count="5">
    <mergeCell ref="B110:C110"/>
    <mergeCell ref="B106:C106"/>
    <mergeCell ref="B109:C109"/>
    <mergeCell ref="B1:K1"/>
    <mergeCell ref="E2:K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120"/>
  <sheetViews>
    <sheetView workbookViewId="0">
      <selection sqref="A1:XFD1048576"/>
    </sheetView>
  </sheetViews>
  <sheetFormatPr defaultColWidth="10.42578125" defaultRowHeight="20.100000000000001" customHeight="1"/>
  <cols>
    <col min="1" max="1" width="10.42578125" style="156"/>
    <col min="2" max="2" width="12.42578125" style="156" customWidth="1"/>
    <col min="3" max="3" width="32.28515625" style="156" customWidth="1"/>
    <col min="4" max="4" width="14.85546875" style="156" customWidth="1"/>
    <col min="5" max="7" width="19.7109375" style="152" customWidth="1"/>
    <col min="8" max="10" width="19.7109375" style="156" customWidth="1"/>
    <col min="11" max="11" width="22.7109375" style="156" customWidth="1"/>
    <col min="12" max="16384" width="10.42578125" style="156"/>
  </cols>
  <sheetData>
    <row r="1" spans="1:11" s="152" customFormat="1" ht="20.100000000000001" customHeight="1">
      <c r="B1" s="210" t="s">
        <v>447</v>
      </c>
      <c r="C1" s="210"/>
      <c r="D1" s="210"/>
      <c r="E1" s="210"/>
      <c r="F1" s="210"/>
      <c r="G1" s="210"/>
      <c r="H1" s="210"/>
      <c r="I1" s="210"/>
      <c r="J1" s="210"/>
      <c r="K1" s="210"/>
    </row>
    <row r="2" spans="1:11" s="152" customFormat="1" ht="20.100000000000001" customHeight="1">
      <c r="B2" s="153"/>
      <c r="C2" s="153" t="s">
        <v>102</v>
      </c>
      <c r="D2" s="153"/>
      <c r="E2" s="211"/>
      <c r="F2" s="211"/>
      <c r="G2" s="211"/>
      <c r="H2" s="211"/>
      <c r="I2" s="211"/>
      <c r="J2" s="211"/>
      <c r="K2" s="211"/>
    </row>
    <row r="3" spans="1:11" s="152" customFormat="1" ht="32.25" customHeight="1">
      <c r="A3" s="152" t="s">
        <v>3</v>
      </c>
      <c r="B3" s="154" t="s">
        <v>150</v>
      </c>
      <c r="C3" s="154" t="s">
        <v>0</v>
      </c>
      <c r="D3" s="154" t="s">
        <v>153</v>
      </c>
      <c r="E3" s="154" t="s">
        <v>1</v>
      </c>
      <c r="F3" s="154" t="s">
        <v>446</v>
      </c>
      <c r="G3" s="154" t="s">
        <v>90</v>
      </c>
      <c r="H3" s="155" t="s">
        <v>448</v>
      </c>
      <c r="I3" s="155" t="s">
        <v>450</v>
      </c>
      <c r="J3" s="155" t="s">
        <v>449</v>
      </c>
      <c r="K3" s="155" t="s">
        <v>451</v>
      </c>
    </row>
    <row r="4" spans="1:11" ht="30.75" customHeight="1">
      <c r="A4" s="156">
        <v>2</v>
      </c>
      <c r="B4" s="171">
        <v>3.1</v>
      </c>
      <c r="C4" s="103" t="s">
        <v>472</v>
      </c>
      <c r="D4" s="103">
        <v>1</v>
      </c>
      <c r="E4" s="157"/>
      <c r="F4" s="157">
        <v>0</v>
      </c>
      <c r="G4" s="157">
        <v>0</v>
      </c>
      <c r="H4" s="158"/>
      <c r="I4" s="158"/>
      <c r="J4" s="158"/>
      <c r="K4" s="158"/>
    </row>
    <row r="5" spans="1:11" ht="150">
      <c r="A5" s="156">
        <v>3</v>
      </c>
      <c r="B5" s="160" t="s">
        <v>319</v>
      </c>
      <c r="C5" s="161" t="s">
        <v>184</v>
      </c>
      <c r="D5" s="103">
        <v>1</v>
      </c>
      <c r="E5" s="162" t="s">
        <v>32</v>
      </c>
      <c r="F5" s="157">
        <v>0</v>
      </c>
      <c r="G5" s="157">
        <v>0</v>
      </c>
      <c r="H5" s="163">
        <v>5974501</v>
      </c>
      <c r="I5" s="163">
        <v>268853</v>
      </c>
      <c r="J5" s="163">
        <v>716941</v>
      </c>
      <c r="K5" s="158">
        <f>H5+J5+I5</f>
        <v>6960295</v>
      </c>
    </row>
    <row r="6" spans="1:11" ht="90">
      <c r="A6" s="156">
        <v>3</v>
      </c>
      <c r="B6" s="160" t="s">
        <v>320</v>
      </c>
      <c r="C6" s="161" t="s">
        <v>126</v>
      </c>
      <c r="D6" s="103">
        <v>1</v>
      </c>
      <c r="E6" s="162" t="s">
        <v>32</v>
      </c>
      <c r="F6" s="157">
        <v>0</v>
      </c>
      <c r="G6" s="157">
        <v>0</v>
      </c>
      <c r="H6" s="163">
        <v>1476875</v>
      </c>
      <c r="I6" s="163">
        <v>66460</v>
      </c>
      <c r="J6" s="163">
        <v>177225</v>
      </c>
      <c r="K6" s="158">
        <f t="shared" ref="K6:K69" si="0">H6+J6+I6</f>
        <v>1720560</v>
      </c>
    </row>
    <row r="7" spans="1:11" ht="37.5" customHeight="1">
      <c r="A7" s="156">
        <v>3</v>
      </c>
      <c r="B7" s="160" t="s">
        <v>321</v>
      </c>
      <c r="C7" s="161" t="s">
        <v>98</v>
      </c>
      <c r="D7" s="103">
        <v>1</v>
      </c>
      <c r="E7" s="162" t="s">
        <v>32</v>
      </c>
      <c r="F7" s="157">
        <v>0</v>
      </c>
      <c r="G7" s="157">
        <v>0</v>
      </c>
      <c r="H7" s="163">
        <v>850000</v>
      </c>
      <c r="I7" s="163">
        <v>38250</v>
      </c>
      <c r="J7" s="163">
        <v>102000</v>
      </c>
      <c r="K7" s="158">
        <f t="shared" si="0"/>
        <v>990250</v>
      </c>
    </row>
    <row r="8" spans="1:11" ht="34.5" customHeight="1">
      <c r="A8" s="156">
        <v>3</v>
      </c>
      <c r="B8" s="160" t="s">
        <v>322</v>
      </c>
      <c r="C8" s="161" t="s">
        <v>452</v>
      </c>
      <c r="D8" s="103">
        <v>1</v>
      </c>
      <c r="E8" s="162" t="s">
        <v>32</v>
      </c>
      <c r="F8" s="157">
        <v>0</v>
      </c>
      <c r="G8" s="157">
        <v>0</v>
      </c>
      <c r="H8" s="163">
        <v>93750</v>
      </c>
      <c r="I8" s="163">
        <v>4247</v>
      </c>
      <c r="J8" s="163">
        <v>11250</v>
      </c>
      <c r="K8" s="158">
        <f t="shared" si="0"/>
        <v>109247</v>
      </c>
    </row>
    <row r="9" spans="1:11" ht="19.5" customHeight="1">
      <c r="A9" s="156">
        <v>3</v>
      </c>
      <c r="B9" s="160" t="s">
        <v>323</v>
      </c>
      <c r="C9" s="164" t="s">
        <v>190</v>
      </c>
      <c r="D9" s="103">
        <v>1</v>
      </c>
      <c r="E9" s="162" t="s">
        <v>32</v>
      </c>
      <c r="F9" s="157">
        <v>0</v>
      </c>
      <c r="G9" s="157">
        <v>0</v>
      </c>
      <c r="H9" s="163">
        <v>300000</v>
      </c>
      <c r="I9" s="163">
        <v>13500</v>
      </c>
      <c r="J9" s="163">
        <v>36000</v>
      </c>
      <c r="K9" s="158">
        <f t="shared" si="0"/>
        <v>349500</v>
      </c>
    </row>
    <row r="10" spans="1:11" ht="75">
      <c r="A10" s="156">
        <v>3</v>
      </c>
      <c r="B10" s="160" t="s">
        <v>324</v>
      </c>
      <c r="C10" s="164" t="s">
        <v>453</v>
      </c>
      <c r="D10" s="103">
        <v>1</v>
      </c>
      <c r="E10" s="162" t="s">
        <v>32</v>
      </c>
      <c r="F10" s="157">
        <v>0</v>
      </c>
      <c r="G10" s="157">
        <v>0</v>
      </c>
      <c r="H10" s="163">
        <v>187500</v>
      </c>
      <c r="I10" s="163">
        <v>8438</v>
      </c>
      <c r="J10" s="163">
        <v>22500</v>
      </c>
      <c r="K10" s="158">
        <f t="shared" si="0"/>
        <v>218438</v>
      </c>
    </row>
    <row r="11" spans="1:11" ht="57">
      <c r="A11" s="156">
        <v>3</v>
      </c>
      <c r="B11" s="160" t="s">
        <v>326</v>
      </c>
      <c r="C11" s="165" t="s">
        <v>194</v>
      </c>
      <c r="D11" s="103">
        <v>1</v>
      </c>
      <c r="E11" s="157"/>
      <c r="F11" s="157">
        <v>0</v>
      </c>
      <c r="G11" s="157">
        <v>0</v>
      </c>
      <c r="H11" s="158"/>
      <c r="I11" s="158"/>
      <c r="J11" s="158"/>
      <c r="K11" s="158">
        <f t="shared" si="0"/>
        <v>0</v>
      </c>
    </row>
    <row r="12" spans="1:11" ht="20.100000000000001" customHeight="1">
      <c r="B12" s="162" t="s">
        <v>327</v>
      </c>
      <c r="C12" s="163"/>
      <c r="D12" s="103">
        <v>1</v>
      </c>
      <c r="E12" s="162" t="s">
        <v>32</v>
      </c>
      <c r="F12" s="157">
        <v>0</v>
      </c>
      <c r="G12" s="157">
        <v>0</v>
      </c>
      <c r="H12" s="163"/>
      <c r="I12" s="163"/>
      <c r="J12" s="163"/>
      <c r="K12" s="158">
        <f t="shared" si="0"/>
        <v>0</v>
      </c>
    </row>
    <row r="13" spans="1:11" ht="20.100000000000001" customHeight="1">
      <c r="B13" s="162" t="s">
        <v>328</v>
      </c>
      <c r="C13" s="163"/>
      <c r="D13" s="103">
        <v>1</v>
      </c>
      <c r="E13" s="162" t="s">
        <v>32</v>
      </c>
      <c r="F13" s="157">
        <v>0</v>
      </c>
      <c r="G13" s="157">
        <v>0</v>
      </c>
      <c r="H13" s="163"/>
      <c r="I13" s="163"/>
      <c r="J13" s="163"/>
      <c r="K13" s="158">
        <f t="shared" si="0"/>
        <v>0</v>
      </c>
    </row>
    <row r="14" spans="1:11" ht="20.100000000000001" customHeight="1">
      <c r="B14" s="162" t="s">
        <v>329</v>
      </c>
      <c r="C14" s="163"/>
      <c r="D14" s="103">
        <v>1</v>
      </c>
      <c r="E14" s="162" t="s">
        <v>32</v>
      </c>
      <c r="F14" s="157">
        <v>0</v>
      </c>
      <c r="G14" s="157">
        <v>0</v>
      </c>
      <c r="H14" s="163"/>
      <c r="I14" s="163"/>
      <c r="J14" s="163"/>
      <c r="K14" s="158">
        <f t="shared" si="0"/>
        <v>0</v>
      </c>
    </row>
    <row r="15" spans="1:11" ht="20.100000000000001" customHeight="1">
      <c r="B15" s="162" t="s">
        <v>330</v>
      </c>
      <c r="C15" s="163"/>
      <c r="D15" s="103">
        <v>1</v>
      </c>
      <c r="E15" s="162" t="s">
        <v>32</v>
      </c>
      <c r="F15" s="157">
        <v>0</v>
      </c>
      <c r="G15" s="157">
        <v>0</v>
      </c>
      <c r="H15" s="163"/>
      <c r="I15" s="163"/>
      <c r="J15" s="163"/>
      <c r="K15" s="158">
        <f t="shared" si="0"/>
        <v>0</v>
      </c>
    </row>
    <row r="16" spans="1:11" ht="20.100000000000001" customHeight="1">
      <c r="B16" s="162" t="s">
        <v>454</v>
      </c>
      <c r="C16" s="163"/>
      <c r="D16" s="103">
        <v>1</v>
      </c>
      <c r="E16" s="162" t="s">
        <v>32</v>
      </c>
      <c r="F16" s="157">
        <v>0</v>
      </c>
      <c r="G16" s="157">
        <v>0</v>
      </c>
      <c r="H16" s="163"/>
      <c r="I16" s="163"/>
      <c r="J16" s="163"/>
      <c r="K16" s="158">
        <f t="shared" si="0"/>
        <v>0</v>
      </c>
    </row>
    <row r="17" spans="1:11" ht="20.100000000000001" customHeight="1">
      <c r="B17" s="162" t="s">
        <v>455</v>
      </c>
      <c r="C17" s="163"/>
      <c r="D17" s="103">
        <v>1</v>
      </c>
      <c r="E17" s="162" t="s">
        <v>32</v>
      </c>
      <c r="F17" s="157">
        <v>0</v>
      </c>
      <c r="G17" s="157">
        <v>0</v>
      </c>
      <c r="H17" s="163"/>
      <c r="I17" s="163"/>
      <c r="J17" s="163"/>
      <c r="K17" s="158">
        <f t="shared" si="0"/>
        <v>0</v>
      </c>
    </row>
    <row r="18" spans="1:11" s="168" customFormat="1" ht="20.100000000000001" customHeight="1" thickBot="1">
      <c r="A18" s="169"/>
      <c r="B18" s="166"/>
      <c r="C18" s="154" t="s">
        <v>331</v>
      </c>
      <c r="D18" s="103">
        <v>1</v>
      </c>
      <c r="E18" s="157"/>
      <c r="F18" s="157">
        <v>0</v>
      </c>
      <c r="G18" s="157">
        <v>0</v>
      </c>
      <c r="H18" s="167">
        <f>SUM(H5:H17)</f>
        <v>8882626</v>
      </c>
      <c r="I18" s="167">
        <f t="shared" ref="I18" si="1">SUM(I5:I17)</f>
        <v>399748</v>
      </c>
      <c r="J18" s="167">
        <f t="shared" ref="J18" si="2">SUM(J5:J17)</f>
        <v>1065916</v>
      </c>
      <c r="K18" s="158">
        <f t="shared" si="0"/>
        <v>10348290</v>
      </c>
    </row>
    <row r="19" spans="1:11" s="169" customFormat="1" ht="20.100000000000001" customHeight="1">
      <c r="B19" s="166"/>
      <c r="C19" s="154"/>
      <c r="D19" s="103">
        <v>1</v>
      </c>
      <c r="E19" s="157"/>
      <c r="F19" s="157">
        <v>0</v>
      </c>
      <c r="G19" s="157">
        <v>0</v>
      </c>
      <c r="H19" s="158"/>
      <c r="I19" s="158"/>
      <c r="J19" s="158"/>
      <c r="K19" s="158">
        <f t="shared" si="0"/>
        <v>0</v>
      </c>
    </row>
    <row r="20" spans="1:11" ht="20.100000000000001" customHeight="1">
      <c r="A20" s="156">
        <v>2</v>
      </c>
      <c r="B20" s="154">
        <v>3.2</v>
      </c>
      <c r="C20" s="159" t="s">
        <v>200</v>
      </c>
      <c r="D20" s="103">
        <v>1</v>
      </c>
      <c r="E20" s="157"/>
      <c r="F20" s="157">
        <v>0</v>
      </c>
      <c r="G20" s="157">
        <v>0</v>
      </c>
      <c r="H20" s="158"/>
      <c r="I20" s="158"/>
      <c r="J20" s="158"/>
      <c r="K20" s="158">
        <f t="shared" si="0"/>
        <v>0</v>
      </c>
    </row>
    <row r="21" spans="1:11" ht="40.5" customHeight="1">
      <c r="A21" s="156">
        <v>3</v>
      </c>
      <c r="B21" s="154" t="s">
        <v>332</v>
      </c>
      <c r="C21" s="159" t="s">
        <v>333</v>
      </c>
      <c r="D21" s="103">
        <v>1</v>
      </c>
      <c r="E21" s="157"/>
      <c r="F21" s="157">
        <v>0</v>
      </c>
      <c r="G21" s="157">
        <v>0</v>
      </c>
      <c r="H21" s="158"/>
      <c r="I21" s="158"/>
      <c r="J21" s="158"/>
      <c r="K21" s="158">
        <f t="shared" si="0"/>
        <v>0</v>
      </c>
    </row>
    <row r="22" spans="1:11" ht="20.100000000000001" customHeight="1">
      <c r="A22" s="156">
        <v>4</v>
      </c>
      <c r="B22" s="166" t="s">
        <v>334</v>
      </c>
      <c r="C22" s="164" t="s">
        <v>456</v>
      </c>
      <c r="D22" s="103">
        <v>1</v>
      </c>
      <c r="E22" s="162" t="s">
        <v>32</v>
      </c>
      <c r="F22" s="157">
        <v>0</v>
      </c>
      <c r="G22" s="157">
        <v>0</v>
      </c>
      <c r="H22" s="163">
        <v>4801</v>
      </c>
      <c r="I22" s="163">
        <v>110</v>
      </c>
      <c r="J22" s="163">
        <v>577</v>
      </c>
      <c r="K22" s="158">
        <f t="shared" si="0"/>
        <v>5488</v>
      </c>
    </row>
    <row r="23" spans="1:11" ht="27" customHeight="1">
      <c r="A23" s="156">
        <v>4</v>
      </c>
      <c r="B23" s="166" t="s">
        <v>335</v>
      </c>
      <c r="C23" s="164" t="s">
        <v>206</v>
      </c>
      <c r="D23" s="103">
        <v>1</v>
      </c>
      <c r="E23" s="162" t="s">
        <v>32</v>
      </c>
      <c r="F23" s="157">
        <v>0</v>
      </c>
      <c r="G23" s="157">
        <v>0</v>
      </c>
      <c r="H23" s="163">
        <v>5280</v>
      </c>
      <c r="I23" s="163">
        <v>121</v>
      </c>
      <c r="J23" s="163">
        <v>634</v>
      </c>
      <c r="K23" s="158">
        <f t="shared" si="0"/>
        <v>6035</v>
      </c>
    </row>
    <row r="24" spans="1:11" ht="34.5" customHeight="1">
      <c r="A24" s="156">
        <v>4</v>
      </c>
      <c r="B24" s="166" t="s">
        <v>336</v>
      </c>
      <c r="C24" s="164" t="s">
        <v>208</v>
      </c>
      <c r="D24" s="103">
        <v>1</v>
      </c>
      <c r="E24" s="162" t="s">
        <v>32</v>
      </c>
      <c r="F24" s="157">
        <v>0</v>
      </c>
      <c r="G24" s="157">
        <v>0</v>
      </c>
      <c r="H24" s="163">
        <v>4320</v>
      </c>
      <c r="I24" s="163">
        <v>99</v>
      </c>
      <c r="J24" s="163">
        <v>519</v>
      </c>
      <c r="K24" s="158">
        <f t="shared" si="0"/>
        <v>4938</v>
      </c>
    </row>
    <row r="25" spans="1:11" ht="34.5" customHeight="1">
      <c r="A25" s="156">
        <v>4</v>
      </c>
      <c r="B25" s="166" t="s">
        <v>337</v>
      </c>
      <c r="C25" s="164" t="s">
        <v>210</v>
      </c>
      <c r="D25" s="103">
        <v>1</v>
      </c>
      <c r="E25" s="162" t="s">
        <v>32</v>
      </c>
      <c r="F25" s="157">
        <v>0</v>
      </c>
      <c r="G25" s="157">
        <v>0</v>
      </c>
      <c r="H25" s="163">
        <v>19199</v>
      </c>
      <c r="I25" s="163">
        <v>437</v>
      </c>
      <c r="J25" s="163">
        <v>2305</v>
      </c>
      <c r="K25" s="158">
        <f t="shared" si="0"/>
        <v>21941</v>
      </c>
    </row>
    <row r="26" spans="1:11" ht="40.5" customHeight="1">
      <c r="A26" s="156">
        <v>4</v>
      </c>
      <c r="B26" s="166" t="s">
        <v>338</v>
      </c>
      <c r="C26" s="164" t="s">
        <v>457</v>
      </c>
      <c r="D26" s="103">
        <v>1</v>
      </c>
      <c r="E26" s="162" t="s">
        <v>32</v>
      </c>
      <c r="F26" s="157">
        <v>0</v>
      </c>
      <c r="G26" s="157">
        <v>0</v>
      </c>
      <c r="H26" s="163">
        <v>14398</v>
      </c>
      <c r="I26" s="163">
        <v>328</v>
      </c>
      <c r="J26" s="163">
        <v>1729</v>
      </c>
      <c r="K26" s="158">
        <f t="shared" si="0"/>
        <v>16455</v>
      </c>
    </row>
    <row r="27" spans="1:11" ht="40.5" customHeight="1">
      <c r="A27" s="156">
        <v>4</v>
      </c>
      <c r="B27" s="166" t="s">
        <v>339</v>
      </c>
      <c r="C27" s="38" t="s">
        <v>214</v>
      </c>
      <c r="D27" s="103">
        <v>1</v>
      </c>
      <c r="E27" s="162" t="s">
        <v>32</v>
      </c>
      <c r="F27" s="157">
        <v>0</v>
      </c>
      <c r="G27" s="157">
        <v>0</v>
      </c>
      <c r="H27" s="163"/>
      <c r="I27" s="163"/>
      <c r="J27" s="163"/>
      <c r="K27" s="158">
        <f t="shared" si="0"/>
        <v>0</v>
      </c>
    </row>
    <row r="28" spans="1:11" ht="21.75" customHeight="1">
      <c r="A28" s="156">
        <v>4</v>
      </c>
      <c r="B28" s="166" t="s">
        <v>340</v>
      </c>
      <c r="C28" s="38" t="s">
        <v>216</v>
      </c>
      <c r="D28" s="103">
        <v>1</v>
      </c>
      <c r="E28" s="162" t="s">
        <v>32</v>
      </c>
      <c r="F28" s="157">
        <v>0</v>
      </c>
      <c r="G28" s="157">
        <v>0</v>
      </c>
      <c r="H28" s="163"/>
      <c r="I28" s="163"/>
      <c r="J28" s="163"/>
      <c r="K28" s="158">
        <f t="shared" si="0"/>
        <v>0</v>
      </c>
    </row>
    <row r="29" spans="1:11" ht="20.100000000000001" customHeight="1">
      <c r="A29" s="156">
        <v>3</v>
      </c>
      <c r="B29" s="154" t="s">
        <v>341</v>
      </c>
      <c r="C29" s="159" t="s">
        <v>342</v>
      </c>
      <c r="D29" s="103">
        <v>1</v>
      </c>
      <c r="E29" s="157"/>
      <c r="F29" s="157">
        <v>0</v>
      </c>
      <c r="G29" s="157">
        <v>0</v>
      </c>
      <c r="H29" s="158"/>
      <c r="I29" s="158"/>
      <c r="J29" s="158"/>
      <c r="K29" s="158">
        <f t="shared" si="0"/>
        <v>0</v>
      </c>
    </row>
    <row r="30" spans="1:11" ht="20.100000000000001" customHeight="1">
      <c r="A30" s="156">
        <v>4</v>
      </c>
      <c r="B30" s="166" t="s">
        <v>343</v>
      </c>
      <c r="C30" s="164" t="s">
        <v>220</v>
      </c>
      <c r="D30" s="103">
        <v>1</v>
      </c>
      <c r="E30" s="162" t="s">
        <v>32</v>
      </c>
      <c r="F30" s="157">
        <v>0</v>
      </c>
      <c r="G30" s="157">
        <v>0</v>
      </c>
      <c r="H30" s="163"/>
      <c r="I30" s="163"/>
      <c r="J30" s="163"/>
      <c r="K30" s="158">
        <f t="shared" si="0"/>
        <v>0</v>
      </c>
    </row>
    <row r="31" spans="1:11" ht="20.100000000000001" customHeight="1">
      <c r="A31" s="156">
        <v>4</v>
      </c>
      <c r="B31" s="166" t="s">
        <v>344</v>
      </c>
      <c r="C31" s="164" t="s">
        <v>222</v>
      </c>
      <c r="D31" s="103">
        <v>1</v>
      </c>
      <c r="E31" s="162" t="s">
        <v>32</v>
      </c>
      <c r="F31" s="157">
        <v>0</v>
      </c>
      <c r="G31" s="157">
        <v>0</v>
      </c>
      <c r="H31" s="163">
        <v>323953</v>
      </c>
      <c r="I31" s="163">
        <v>7364</v>
      </c>
      <c r="J31" s="163">
        <v>38875</v>
      </c>
      <c r="K31" s="158">
        <f t="shared" si="0"/>
        <v>370192</v>
      </c>
    </row>
    <row r="32" spans="1:11" ht="20.100000000000001" customHeight="1">
      <c r="A32" s="156">
        <v>4</v>
      </c>
      <c r="B32" s="166" t="s">
        <v>345</v>
      </c>
      <c r="C32" s="164" t="s">
        <v>458</v>
      </c>
      <c r="D32" s="103">
        <v>1</v>
      </c>
      <c r="E32" s="162" t="s">
        <v>32</v>
      </c>
      <c r="F32" s="157">
        <v>0</v>
      </c>
      <c r="G32" s="157">
        <v>0</v>
      </c>
      <c r="H32" s="163">
        <v>161977</v>
      </c>
      <c r="I32" s="163">
        <v>3683</v>
      </c>
      <c r="J32" s="163">
        <v>19438</v>
      </c>
      <c r="K32" s="158">
        <f t="shared" si="0"/>
        <v>185098</v>
      </c>
    </row>
    <row r="33" spans="1:11" ht="20.100000000000001" customHeight="1">
      <c r="A33" s="156">
        <v>4</v>
      </c>
      <c r="B33" s="166" t="s">
        <v>346</v>
      </c>
      <c r="C33" s="164" t="s">
        <v>347</v>
      </c>
      <c r="D33" s="103">
        <v>1</v>
      </c>
      <c r="E33" s="162" t="s">
        <v>32</v>
      </c>
      <c r="F33" s="157">
        <v>0</v>
      </c>
      <c r="G33" s="157">
        <v>0</v>
      </c>
      <c r="H33" s="163"/>
      <c r="I33" s="163"/>
      <c r="J33" s="163"/>
      <c r="K33" s="158">
        <f t="shared" si="0"/>
        <v>0</v>
      </c>
    </row>
    <row r="34" spans="1:11" ht="20.100000000000001" customHeight="1">
      <c r="A34" s="156">
        <v>4</v>
      </c>
      <c r="B34" s="166" t="s">
        <v>348</v>
      </c>
      <c r="C34" s="164" t="s">
        <v>349</v>
      </c>
      <c r="D34" s="103">
        <v>1</v>
      </c>
      <c r="E34" s="162" t="s">
        <v>32</v>
      </c>
      <c r="F34" s="157">
        <v>0</v>
      </c>
      <c r="G34" s="157">
        <v>0</v>
      </c>
      <c r="H34" s="163">
        <v>194372</v>
      </c>
      <c r="I34" s="163">
        <v>4419</v>
      </c>
      <c r="J34" s="163">
        <v>23326</v>
      </c>
      <c r="K34" s="158">
        <f t="shared" si="0"/>
        <v>222117</v>
      </c>
    </row>
    <row r="35" spans="1:11" ht="20.100000000000001" customHeight="1">
      <c r="A35" s="156">
        <v>4</v>
      </c>
      <c r="B35" s="166" t="s">
        <v>350</v>
      </c>
      <c r="C35" s="164" t="s">
        <v>230</v>
      </c>
      <c r="D35" s="103">
        <v>1</v>
      </c>
      <c r="E35" s="162" t="s">
        <v>32</v>
      </c>
      <c r="F35" s="157">
        <v>0</v>
      </c>
      <c r="G35" s="157">
        <v>0</v>
      </c>
      <c r="H35" s="163"/>
      <c r="I35" s="163"/>
      <c r="J35" s="163"/>
      <c r="K35" s="158">
        <f t="shared" si="0"/>
        <v>0</v>
      </c>
    </row>
    <row r="36" spans="1:11" ht="20.100000000000001" customHeight="1">
      <c r="A36" s="156">
        <v>4</v>
      </c>
      <c r="B36" s="166" t="s">
        <v>351</v>
      </c>
      <c r="C36" s="164" t="s">
        <v>352</v>
      </c>
      <c r="D36" s="103">
        <v>1</v>
      </c>
      <c r="E36" s="162" t="s">
        <v>32</v>
      </c>
      <c r="F36" s="157">
        <v>0</v>
      </c>
      <c r="G36" s="157">
        <v>0</v>
      </c>
      <c r="H36" s="163"/>
      <c r="I36" s="163"/>
      <c r="J36" s="163"/>
      <c r="K36" s="158">
        <f t="shared" si="0"/>
        <v>0</v>
      </c>
    </row>
    <row r="37" spans="1:11" ht="20.100000000000001" customHeight="1">
      <c r="A37" s="156">
        <v>4</v>
      </c>
      <c r="B37" s="166" t="s">
        <v>353</v>
      </c>
      <c r="C37" s="164" t="s">
        <v>234</v>
      </c>
      <c r="D37" s="103">
        <v>1</v>
      </c>
      <c r="E37" s="162" t="s">
        <v>32</v>
      </c>
      <c r="F37" s="157">
        <v>0</v>
      </c>
      <c r="G37" s="157">
        <v>0</v>
      </c>
      <c r="H37" s="163">
        <v>32396</v>
      </c>
      <c r="I37" s="163">
        <v>738</v>
      </c>
      <c r="J37" s="163">
        <v>3889</v>
      </c>
      <c r="K37" s="158">
        <f t="shared" si="0"/>
        <v>37023</v>
      </c>
    </row>
    <row r="38" spans="1:11" ht="20.100000000000001" customHeight="1">
      <c r="A38" s="156">
        <v>4</v>
      </c>
      <c r="B38" s="166" t="s">
        <v>354</v>
      </c>
      <c r="C38" s="164" t="s">
        <v>236</v>
      </c>
      <c r="D38" s="103">
        <v>1</v>
      </c>
      <c r="E38" s="162" t="s">
        <v>32</v>
      </c>
      <c r="F38" s="157">
        <v>0</v>
      </c>
      <c r="G38" s="157">
        <v>0</v>
      </c>
      <c r="H38" s="163">
        <v>21597</v>
      </c>
      <c r="I38" s="163">
        <v>492</v>
      </c>
      <c r="J38" s="163">
        <v>2593</v>
      </c>
      <c r="K38" s="158">
        <f t="shared" si="0"/>
        <v>24682</v>
      </c>
    </row>
    <row r="39" spans="1:11" ht="20.100000000000001" customHeight="1">
      <c r="A39" s="156">
        <v>4</v>
      </c>
      <c r="B39" s="20" t="s">
        <v>237</v>
      </c>
      <c r="C39" s="38" t="s">
        <v>238</v>
      </c>
      <c r="D39" s="103">
        <v>1</v>
      </c>
      <c r="E39" s="162" t="s">
        <v>32</v>
      </c>
      <c r="F39" s="157">
        <v>0</v>
      </c>
      <c r="G39" s="157">
        <v>0</v>
      </c>
      <c r="H39" s="163">
        <v>215969</v>
      </c>
      <c r="I39" s="163">
        <v>4910</v>
      </c>
      <c r="J39" s="163">
        <v>25917</v>
      </c>
      <c r="K39" s="158">
        <f t="shared" si="0"/>
        <v>246796</v>
      </c>
    </row>
    <row r="40" spans="1:11" ht="20.100000000000001" customHeight="1">
      <c r="A40" s="156">
        <v>4</v>
      </c>
      <c r="B40" s="20" t="s">
        <v>239</v>
      </c>
      <c r="C40" s="38" t="s">
        <v>240</v>
      </c>
      <c r="D40" s="103">
        <v>1</v>
      </c>
      <c r="E40" s="162" t="s">
        <v>32</v>
      </c>
      <c r="F40" s="157">
        <v>0</v>
      </c>
      <c r="G40" s="157">
        <v>0</v>
      </c>
      <c r="H40" s="163">
        <v>129581</v>
      </c>
      <c r="I40" s="163">
        <v>2946</v>
      </c>
      <c r="J40" s="163">
        <v>15551</v>
      </c>
      <c r="K40" s="158">
        <f t="shared" si="0"/>
        <v>148078</v>
      </c>
    </row>
    <row r="41" spans="1:11" ht="34.5" customHeight="1">
      <c r="A41" s="156">
        <v>3</v>
      </c>
      <c r="B41" s="154" t="s">
        <v>355</v>
      </c>
      <c r="C41" s="170" t="s">
        <v>459</v>
      </c>
      <c r="D41" s="103">
        <v>1</v>
      </c>
      <c r="E41" s="157"/>
      <c r="F41" s="157">
        <v>0</v>
      </c>
      <c r="G41" s="157">
        <v>0</v>
      </c>
      <c r="H41" s="158"/>
      <c r="I41" s="158"/>
      <c r="J41" s="158"/>
      <c r="K41" s="158">
        <f t="shared" si="0"/>
        <v>0</v>
      </c>
    </row>
    <row r="42" spans="1:11" ht="20.100000000000001" customHeight="1">
      <c r="A42" s="156">
        <v>4</v>
      </c>
      <c r="B42" s="166" t="s">
        <v>357</v>
      </c>
      <c r="C42" s="164" t="s">
        <v>244</v>
      </c>
      <c r="D42" s="103">
        <v>1</v>
      </c>
      <c r="E42" s="162" t="s">
        <v>32</v>
      </c>
      <c r="F42" s="157">
        <v>0</v>
      </c>
      <c r="G42" s="157">
        <v>0</v>
      </c>
      <c r="H42" s="163">
        <v>120943</v>
      </c>
      <c r="I42" s="163">
        <v>2750</v>
      </c>
      <c r="J42" s="163">
        <v>14515</v>
      </c>
      <c r="K42" s="158">
        <f t="shared" si="0"/>
        <v>138208</v>
      </c>
    </row>
    <row r="43" spans="1:11" ht="20.100000000000001" customHeight="1">
      <c r="A43" s="156">
        <v>4</v>
      </c>
      <c r="B43" s="166" t="s">
        <v>358</v>
      </c>
      <c r="C43" s="164" t="s">
        <v>246</v>
      </c>
      <c r="D43" s="103">
        <v>1</v>
      </c>
      <c r="E43" s="162" t="s">
        <v>32</v>
      </c>
      <c r="F43" s="157">
        <v>0</v>
      </c>
      <c r="G43" s="157">
        <v>0</v>
      </c>
      <c r="H43" s="163">
        <v>69111</v>
      </c>
      <c r="I43" s="163">
        <v>1571</v>
      </c>
      <c r="J43" s="163">
        <v>8294</v>
      </c>
      <c r="K43" s="158">
        <f t="shared" si="0"/>
        <v>78976</v>
      </c>
    </row>
    <row r="44" spans="1:11" ht="20.100000000000001" customHeight="1">
      <c r="A44" s="156">
        <v>4</v>
      </c>
      <c r="B44" s="166" t="s">
        <v>359</v>
      </c>
      <c r="C44" s="164" t="s">
        <v>360</v>
      </c>
      <c r="D44" s="103">
        <v>1</v>
      </c>
      <c r="E44" s="162" t="s">
        <v>32</v>
      </c>
      <c r="F44" s="157">
        <v>0</v>
      </c>
      <c r="G44" s="157">
        <v>0</v>
      </c>
      <c r="H44" s="163">
        <v>51833</v>
      </c>
      <c r="I44" s="163">
        <v>1179</v>
      </c>
      <c r="J44" s="163">
        <v>6221</v>
      </c>
      <c r="K44" s="158">
        <f t="shared" si="0"/>
        <v>59233</v>
      </c>
    </row>
    <row r="45" spans="1:11" ht="20.100000000000001" customHeight="1">
      <c r="A45" s="156">
        <v>4</v>
      </c>
      <c r="B45" s="166" t="s">
        <v>361</v>
      </c>
      <c r="C45" s="164" t="s">
        <v>250</v>
      </c>
      <c r="D45" s="103">
        <v>1</v>
      </c>
      <c r="E45" s="162" t="s">
        <v>32</v>
      </c>
      <c r="F45" s="157">
        <v>0</v>
      </c>
      <c r="G45" s="157">
        <v>0</v>
      </c>
      <c r="H45" s="163">
        <v>57592</v>
      </c>
      <c r="I45" s="163">
        <v>1310</v>
      </c>
      <c r="J45" s="163">
        <v>6912</v>
      </c>
      <c r="K45" s="158">
        <f t="shared" si="0"/>
        <v>65814</v>
      </c>
    </row>
    <row r="46" spans="1:11" ht="20.100000000000001" customHeight="1">
      <c r="A46" s="156">
        <v>4</v>
      </c>
      <c r="B46" s="166" t="s">
        <v>362</v>
      </c>
      <c r="C46" s="164" t="s">
        <v>252</v>
      </c>
      <c r="D46" s="103">
        <v>1</v>
      </c>
      <c r="E46" s="162" t="s">
        <v>32</v>
      </c>
      <c r="F46" s="157">
        <v>0</v>
      </c>
      <c r="G46" s="157">
        <v>0</v>
      </c>
      <c r="H46" s="163">
        <v>276440</v>
      </c>
      <c r="I46" s="163">
        <v>6284</v>
      </c>
      <c r="J46" s="163">
        <v>33173</v>
      </c>
      <c r="K46" s="158">
        <f t="shared" si="0"/>
        <v>315897</v>
      </c>
    </row>
    <row r="47" spans="1:11" ht="33" customHeight="1">
      <c r="A47" s="156">
        <v>3</v>
      </c>
      <c r="B47" s="154" t="s">
        <v>363</v>
      </c>
      <c r="C47" s="159" t="s">
        <v>460</v>
      </c>
      <c r="D47" s="103">
        <v>1</v>
      </c>
      <c r="E47" s="157"/>
      <c r="F47" s="157">
        <v>0</v>
      </c>
      <c r="G47" s="157">
        <v>0</v>
      </c>
      <c r="H47" s="158"/>
      <c r="I47" s="158"/>
      <c r="J47" s="158"/>
      <c r="K47" s="158">
        <f t="shared" si="0"/>
        <v>0</v>
      </c>
    </row>
    <row r="48" spans="1:11" ht="20.100000000000001" customHeight="1">
      <c r="A48" s="156">
        <v>4</v>
      </c>
      <c r="B48" s="166" t="s">
        <v>365</v>
      </c>
      <c r="C48" s="110" t="s">
        <v>256</v>
      </c>
      <c r="D48" s="103">
        <v>1</v>
      </c>
      <c r="E48" s="162" t="s">
        <v>32</v>
      </c>
      <c r="F48" s="157">
        <v>0</v>
      </c>
      <c r="G48" s="157">
        <v>0</v>
      </c>
      <c r="H48" s="163">
        <v>124782</v>
      </c>
      <c r="I48" s="163">
        <v>2838</v>
      </c>
      <c r="J48" s="163">
        <v>14975</v>
      </c>
      <c r="K48" s="158">
        <f t="shared" si="0"/>
        <v>142595</v>
      </c>
    </row>
    <row r="49" spans="1:11" ht="20.100000000000001" customHeight="1">
      <c r="A49" s="156">
        <v>4</v>
      </c>
      <c r="B49" s="166" t="s">
        <v>366</v>
      </c>
      <c r="C49" s="110" t="s">
        <v>258</v>
      </c>
      <c r="D49" s="103">
        <v>1</v>
      </c>
      <c r="E49" s="162" t="s">
        <v>32</v>
      </c>
      <c r="F49" s="157">
        <v>0</v>
      </c>
      <c r="G49" s="157">
        <v>0</v>
      </c>
      <c r="H49" s="163">
        <v>26877</v>
      </c>
      <c r="I49" s="163">
        <v>612</v>
      </c>
      <c r="J49" s="163">
        <v>3226</v>
      </c>
      <c r="K49" s="158">
        <f t="shared" si="0"/>
        <v>30715</v>
      </c>
    </row>
    <row r="50" spans="1:11" ht="20.100000000000001" customHeight="1">
      <c r="A50" s="156">
        <v>4</v>
      </c>
      <c r="B50" s="166" t="s">
        <v>367</v>
      </c>
      <c r="C50" s="110" t="s">
        <v>260</v>
      </c>
      <c r="D50" s="103">
        <v>1</v>
      </c>
      <c r="E50" s="162" t="s">
        <v>32</v>
      </c>
      <c r="F50" s="157">
        <v>0</v>
      </c>
      <c r="G50" s="157">
        <v>0</v>
      </c>
      <c r="H50" s="163">
        <v>30717</v>
      </c>
      <c r="I50" s="163">
        <v>700</v>
      </c>
      <c r="J50" s="163">
        <v>3687</v>
      </c>
      <c r="K50" s="158">
        <f t="shared" si="0"/>
        <v>35104</v>
      </c>
    </row>
    <row r="51" spans="1:11" ht="20.100000000000001" customHeight="1">
      <c r="A51" s="156">
        <v>4</v>
      </c>
      <c r="B51" s="166" t="s">
        <v>368</v>
      </c>
      <c r="C51" s="110" t="s">
        <v>262</v>
      </c>
      <c r="D51" s="103">
        <v>1</v>
      </c>
      <c r="E51" s="162" t="s">
        <v>32</v>
      </c>
      <c r="F51" s="157">
        <v>0</v>
      </c>
      <c r="G51" s="157">
        <v>0</v>
      </c>
      <c r="H51" s="163">
        <v>9600</v>
      </c>
      <c r="I51" s="163">
        <v>219</v>
      </c>
      <c r="J51" s="163">
        <v>1153</v>
      </c>
      <c r="K51" s="158">
        <f t="shared" si="0"/>
        <v>10972</v>
      </c>
    </row>
    <row r="52" spans="1:11" ht="28.5" customHeight="1">
      <c r="A52" s="156">
        <v>3</v>
      </c>
      <c r="B52" s="154" t="s">
        <v>369</v>
      </c>
      <c r="C52" s="159" t="s">
        <v>264</v>
      </c>
      <c r="D52" s="103">
        <v>1</v>
      </c>
      <c r="E52" s="157"/>
      <c r="F52" s="157">
        <v>0</v>
      </c>
      <c r="G52" s="157">
        <v>0</v>
      </c>
      <c r="H52" s="158"/>
      <c r="I52" s="158"/>
      <c r="J52" s="158"/>
      <c r="K52" s="158">
        <f t="shared" si="0"/>
        <v>0</v>
      </c>
    </row>
    <row r="53" spans="1:11" ht="20.100000000000001" customHeight="1">
      <c r="A53" s="156">
        <v>4</v>
      </c>
      <c r="B53" s="166" t="s">
        <v>371</v>
      </c>
      <c r="C53" s="164" t="s">
        <v>266</v>
      </c>
      <c r="D53" s="103">
        <v>1</v>
      </c>
      <c r="E53" s="162" t="s">
        <v>32</v>
      </c>
      <c r="F53" s="157">
        <v>0</v>
      </c>
      <c r="G53" s="157">
        <v>0</v>
      </c>
      <c r="H53" s="163">
        <v>75590</v>
      </c>
      <c r="I53" s="163">
        <v>1719</v>
      </c>
      <c r="J53" s="163">
        <v>9072</v>
      </c>
      <c r="K53" s="158">
        <f t="shared" si="0"/>
        <v>86381</v>
      </c>
    </row>
    <row r="54" spans="1:11" ht="20.100000000000001" customHeight="1">
      <c r="A54" s="156">
        <v>4</v>
      </c>
      <c r="B54" s="166" t="s">
        <v>372</v>
      </c>
      <c r="C54" s="164" t="s">
        <v>268</v>
      </c>
      <c r="D54" s="103">
        <v>1</v>
      </c>
      <c r="E54" s="162" t="s">
        <v>32</v>
      </c>
      <c r="F54" s="157">
        <v>0</v>
      </c>
      <c r="G54" s="157">
        <v>0</v>
      </c>
      <c r="H54" s="163">
        <v>125982</v>
      </c>
      <c r="I54" s="163">
        <v>2864</v>
      </c>
      <c r="J54" s="163">
        <v>15118</v>
      </c>
      <c r="K54" s="158">
        <f t="shared" si="0"/>
        <v>143964</v>
      </c>
    </row>
    <row r="55" spans="1:11" ht="20.100000000000001" customHeight="1">
      <c r="A55" s="156">
        <v>4</v>
      </c>
      <c r="B55" s="166" t="s">
        <v>373</v>
      </c>
      <c r="C55" s="164" t="s">
        <v>270</v>
      </c>
      <c r="D55" s="103">
        <v>1</v>
      </c>
      <c r="E55" s="162" t="s">
        <v>32</v>
      </c>
      <c r="F55" s="157">
        <v>0</v>
      </c>
      <c r="G55" s="157">
        <v>0</v>
      </c>
      <c r="H55" s="163">
        <v>80629</v>
      </c>
      <c r="I55" s="163">
        <v>1834</v>
      </c>
      <c r="J55" s="163">
        <v>9677</v>
      </c>
      <c r="K55" s="158">
        <f t="shared" si="0"/>
        <v>92140</v>
      </c>
    </row>
    <row r="56" spans="1:11" ht="20.100000000000001" customHeight="1">
      <c r="A56" s="156">
        <v>4</v>
      </c>
      <c r="B56" s="166" t="s">
        <v>375</v>
      </c>
      <c r="C56" s="164" t="s">
        <v>272</v>
      </c>
      <c r="D56" s="103">
        <v>1</v>
      </c>
      <c r="E56" s="162" t="s">
        <v>32</v>
      </c>
      <c r="F56" s="157">
        <v>0</v>
      </c>
      <c r="G56" s="157">
        <v>0</v>
      </c>
      <c r="H56" s="163">
        <v>50393</v>
      </c>
      <c r="I56" s="163">
        <v>1146</v>
      </c>
      <c r="J56" s="163">
        <v>6048</v>
      </c>
      <c r="K56" s="158">
        <f t="shared" si="0"/>
        <v>57587</v>
      </c>
    </row>
    <row r="57" spans="1:11" ht="20.100000000000001" customHeight="1">
      <c r="A57" s="156">
        <v>4</v>
      </c>
      <c r="B57" s="166" t="s">
        <v>376</v>
      </c>
      <c r="C57" s="164" t="s">
        <v>274</v>
      </c>
      <c r="D57" s="103">
        <v>1</v>
      </c>
      <c r="E57" s="162" t="s">
        <v>32</v>
      </c>
      <c r="F57" s="157">
        <v>0</v>
      </c>
      <c r="G57" s="157">
        <v>0</v>
      </c>
      <c r="H57" s="163">
        <v>70551</v>
      </c>
      <c r="I57" s="163">
        <v>1605</v>
      </c>
      <c r="J57" s="163">
        <v>8467</v>
      </c>
      <c r="K57" s="158">
        <f t="shared" si="0"/>
        <v>80623</v>
      </c>
    </row>
    <row r="58" spans="1:11" ht="20.100000000000001" customHeight="1">
      <c r="A58" s="156">
        <v>4</v>
      </c>
      <c r="B58" s="166" t="s">
        <v>377</v>
      </c>
      <c r="C58" s="164" t="s">
        <v>276</v>
      </c>
      <c r="D58" s="103">
        <v>1</v>
      </c>
      <c r="E58" s="162" t="s">
        <v>32</v>
      </c>
      <c r="F58" s="157">
        <v>0</v>
      </c>
      <c r="G58" s="157">
        <v>0</v>
      </c>
      <c r="H58" s="163">
        <v>100786</v>
      </c>
      <c r="I58" s="163">
        <v>2291</v>
      </c>
      <c r="J58" s="163">
        <v>12095</v>
      </c>
      <c r="K58" s="158">
        <f t="shared" si="0"/>
        <v>115172</v>
      </c>
    </row>
    <row r="59" spans="1:11" ht="30.75" customHeight="1">
      <c r="A59" s="156">
        <v>3</v>
      </c>
      <c r="B59" s="154" t="s">
        <v>378</v>
      </c>
      <c r="C59" s="159" t="s">
        <v>278</v>
      </c>
      <c r="D59" s="103">
        <v>1</v>
      </c>
      <c r="E59" s="162" t="s">
        <v>32</v>
      </c>
      <c r="F59" s="157">
        <v>0</v>
      </c>
      <c r="G59" s="157">
        <v>0</v>
      </c>
      <c r="H59" s="163">
        <v>230000</v>
      </c>
      <c r="I59" s="163"/>
      <c r="J59" s="163">
        <v>27600</v>
      </c>
      <c r="K59" s="158">
        <f t="shared" si="0"/>
        <v>257600</v>
      </c>
    </row>
    <row r="60" spans="1:11" ht="33.75" customHeight="1">
      <c r="A60" s="156">
        <v>3</v>
      </c>
      <c r="B60" s="154" t="s">
        <v>380</v>
      </c>
      <c r="C60" s="159" t="s">
        <v>280</v>
      </c>
      <c r="D60" s="103">
        <v>1</v>
      </c>
      <c r="E60" s="157"/>
      <c r="F60" s="157">
        <v>0</v>
      </c>
      <c r="G60" s="157">
        <v>0</v>
      </c>
      <c r="H60" s="158"/>
      <c r="I60" s="158"/>
      <c r="J60" s="158"/>
      <c r="K60" s="158">
        <f t="shared" si="0"/>
        <v>0</v>
      </c>
    </row>
    <row r="61" spans="1:11" ht="20.100000000000001" customHeight="1">
      <c r="B61" s="162" t="s">
        <v>461</v>
      </c>
      <c r="C61" s="163"/>
      <c r="D61" s="103">
        <v>1</v>
      </c>
      <c r="E61" s="162" t="s">
        <v>32</v>
      </c>
      <c r="F61" s="157">
        <v>0</v>
      </c>
      <c r="G61" s="157">
        <v>0</v>
      </c>
      <c r="H61" s="163"/>
      <c r="I61" s="163"/>
      <c r="J61" s="163"/>
      <c r="K61" s="158">
        <f t="shared" si="0"/>
        <v>0</v>
      </c>
    </row>
    <row r="62" spans="1:11" ht="20.100000000000001" customHeight="1">
      <c r="B62" s="162" t="s">
        <v>462</v>
      </c>
      <c r="C62" s="163"/>
      <c r="D62" s="103">
        <v>1</v>
      </c>
      <c r="E62" s="162" t="s">
        <v>32</v>
      </c>
      <c r="F62" s="157">
        <v>0</v>
      </c>
      <c r="G62" s="157">
        <v>0</v>
      </c>
      <c r="H62" s="163"/>
      <c r="I62" s="163"/>
      <c r="J62" s="163"/>
      <c r="K62" s="158">
        <f t="shared" si="0"/>
        <v>0</v>
      </c>
    </row>
    <row r="63" spans="1:11" s="168" customFormat="1" ht="20.100000000000001" customHeight="1" thickBot="1">
      <c r="A63" s="169"/>
      <c r="B63" s="166"/>
      <c r="C63" s="154" t="s">
        <v>381</v>
      </c>
      <c r="D63" s="103">
        <v>1</v>
      </c>
      <c r="E63" s="157"/>
      <c r="F63" s="157">
        <v>0</v>
      </c>
      <c r="G63" s="157">
        <v>0</v>
      </c>
      <c r="H63" s="167">
        <f>SUM(H22:H62)</f>
        <v>2629669</v>
      </c>
      <c r="I63" s="167">
        <f>SUM(I22:I62)</f>
        <v>54569</v>
      </c>
      <c r="J63" s="167">
        <f>SUM(J22:J62)</f>
        <v>315586</v>
      </c>
      <c r="K63" s="158">
        <f t="shared" si="0"/>
        <v>2999824</v>
      </c>
    </row>
    <row r="64" spans="1:11" s="169" customFormat="1" ht="20.100000000000001" customHeight="1">
      <c r="B64" s="166"/>
      <c r="C64" s="154"/>
      <c r="D64" s="103">
        <v>1</v>
      </c>
      <c r="E64" s="157"/>
      <c r="F64" s="157">
        <v>0</v>
      </c>
      <c r="G64" s="157">
        <v>0</v>
      </c>
      <c r="H64" s="158"/>
      <c r="I64" s="158"/>
      <c r="J64" s="158"/>
      <c r="K64" s="158">
        <f t="shared" si="0"/>
        <v>0</v>
      </c>
    </row>
    <row r="65" spans="1:11" ht="20.100000000000001" customHeight="1">
      <c r="A65" s="156">
        <v>2</v>
      </c>
      <c r="B65" s="171">
        <v>3.3</v>
      </c>
      <c r="C65" s="159" t="s">
        <v>463</v>
      </c>
      <c r="D65" s="103">
        <v>1</v>
      </c>
      <c r="E65" s="157"/>
      <c r="F65" s="157">
        <v>0</v>
      </c>
      <c r="G65" s="157">
        <v>0</v>
      </c>
      <c r="H65" s="158"/>
      <c r="I65" s="158"/>
      <c r="J65" s="158"/>
      <c r="K65" s="158">
        <f t="shared" si="0"/>
        <v>0</v>
      </c>
    </row>
    <row r="66" spans="1:11" ht="34.5" customHeight="1">
      <c r="A66" s="156">
        <v>3</v>
      </c>
      <c r="B66" s="171" t="s">
        <v>383</v>
      </c>
      <c r="C66" s="37" t="s">
        <v>384</v>
      </c>
      <c r="D66" s="103">
        <v>1</v>
      </c>
      <c r="E66" s="157"/>
      <c r="F66" s="157">
        <v>0</v>
      </c>
      <c r="G66" s="157">
        <v>0</v>
      </c>
      <c r="H66" s="158"/>
      <c r="I66" s="158"/>
      <c r="J66" s="158"/>
      <c r="K66" s="158">
        <f t="shared" si="0"/>
        <v>0</v>
      </c>
    </row>
    <row r="67" spans="1:11" ht="65.25" customHeight="1">
      <c r="A67" s="156">
        <v>4</v>
      </c>
      <c r="B67" s="151" t="s">
        <v>385</v>
      </c>
      <c r="C67" s="110" t="s">
        <v>386</v>
      </c>
      <c r="D67" s="103">
        <v>1</v>
      </c>
      <c r="E67" s="20" t="s">
        <v>32</v>
      </c>
      <c r="F67" s="157">
        <v>0</v>
      </c>
      <c r="G67" s="157">
        <v>0</v>
      </c>
      <c r="H67" s="136">
        <v>177248</v>
      </c>
      <c r="I67" s="163">
        <v>3546</v>
      </c>
      <c r="J67" s="163">
        <v>21271</v>
      </c>
      <c r="K67" s="158">
        <f t="shared" si="0"/>
        <v>202065</v>
      </c>
    </row>
    <row r="68" spans="1:11" ht="65.25" customHeight="1">
      <c r="A68" s="156">
        <v>4</v>
      </c>
      <c r="B68" s="151" t="s">
        <v>387</v>
      </c>
      <c r="C68" s="110" t="s">
        <v>388</v>
      </c>
      <c r="D68" s="103">
        <v>1</v>
      </c>
      <c r="E68" s="20" t="s">
        <v>32</v>
      </c>
      <c r="F68" s="157">
        <v>0</v>
      </c>
      <c r="G68" s="157">
        <v>0</v>
      </c>
      <c r="H68" s="136">
        <v>313591</v>
      </c>
      <c r="I68" s="163">
        <v>6273</v>
      </c>
      <c r="J68" s="163">
        <v>37632</v>
      </c>
      <c r="K68" s="158">
        <f t="shared" si="0"/>
        <v>357496</v>
      </c>
    </row>
    <row r="69" spans="1:11" ht="64.5" customHeight="1">
      <c r="A69" s="156">
        <v>4</v>
      </c>
      <c r="B69" s="151" t="s">
        <v>389</v>
      </c>
      <c r="C69" s="110" t="s">
        <v>390</v>
      </c>
      <c r="D69" s="103">
        <v>1</v>
      </c>
      <c r="E69" s="20" t="s">
        <v>32</v>
      </c>
      <c r="F69" s="157">
        <v>0</v>
      </c>
      <c r="G69" s="157">
        <v>0</v>
      </c>
      <c r="H69" s="136">
        <v>163613</v>
      </c>
      <c r="I69" s="163">
        <v>3273</v>
      </c>
      <c r="J69" s="163">
        <v>19634</v>
      </c>
      <c r="K69" s="158">
        <f t="shared" si="0"/>
        <v>186520</v>
      </c>
    </row>
    <row r="70" spans="1:11" ht="41.25" customHeight="1">
      <c r="A70" s="156">
        <v>4</v>
      </c>
      <c r="B70" s="151" t="s">
        <v>391</v>
      </c>
      <c r="C70" s="110" t="s">
        <v>392</v>
      </c>
      <c r="D70" s="103">
        <v>1</v>
      </c>
      <c r="E70" s="20" t="s">
        <v>32</v>
      </c>
      <c r="F70" s="157">
        <v>0</v>
      </c>
      <c r="G70" s="157">
        <v>0</v>
      </c>
      <c r="H70" s="136">
        <v>95441</v>
      </c>
      <c r="I70" s="163">
        <v>1909</v>
      </c>
      <c r="J70" s="163">
        <v>11454</v>
      </c>
      <c r="K70" s="158">
        <f t="shared" ref="K70:K108" si="3">H70+J70+I70</f>
        <v>108804</v>
      </c>
    </row>
    <row r="71" spans="1:11" ht="76.5" customHeight="1">
      <c r="A71" s="156">
        <v>4</v>
      </c>
      <c r="B71" s="151" t="s">
        <v>393</v>
      </c>
      <c r="C71" s="110" t="s">
        <v>394</v>
      </c>
      <c r="D71" s="103">
        <v>1</v>
      </c>
      <c r="E71" s="20" t="s">
        <v>32</v>
      </c>
      <c r="F71" s="157">
        <v>0</v>
      </c>
      <c r="G71" s="157">
        <v>0</v>
      </c>
      <c r="H71" s="136">
        <v>95441</v>
      </c>
      <c r="I71" s="163">
        <v>1909</v>
      </c>
      <c r="J71" s="163">
        <v>11454</v>
      </c>
      <c r="K71" s="158">
        <f t="shared" si="3"/>
        <v>108804</v>
      </c>
    </row>
    <row r="72" spans="1:11" ht="62.25" customHeight="1">
      <c r="A72" s="156">
        <v>4</v>
      </c>
      <c r="B72" s="151" t="s">
        <v>395</v>
      </c>
      <c r="C72" s="110" t="s">
        <v>396</v>
      </c>
      <c r="D72" s="103">
        <v>1</v>
      </c>
      <c r="E72" s="20" t="s">
        <v>32</v>
      </c>
      <c r="F72" s="157">
        <v>0</v>
      </c>
      <c r="G72" s="157">
        <v>0</v>
      </c>
      <c r="H72" s="136">
        <v>68172</v>
      </c>
      <c r="I72" s="163">
        <v>1364</v>
      </c>
      <c r="J72" s="163">
        <v>8182</v>
      </c>
      <c r="K72" s="158">
        <f t="shared" si="3"/>
        <v>77718</v>
      </c>
    </row>
    <row r="73" spans="1:11" ht="63" customHeight="1">
      <c r="A73" s="156">
        <v>4</v>
      </c>
      <c r="B73" s="151" t="s">
        <v>397</v>
      </c>
      <c r="C73" s="110" t="s">
        <v>398</v>
      </c>
      <c r="D73" s="103">
        <v>1</v>
      </c>
      <c r="E73" s="20" t="s">
        <v>32</v>
      </c>
      <c r="F73" s="157">
        <v>0</v>
      </c>
      <c r="G73" s="157">
        <v>0</v>
      </c>
      <c r="H73" s="136">
        <v>40904</v>
      </c>
      <c r="I73" s="163">
        <v>819</v>
      </c>
      <c r="J73" s="163">
        <v>4910</v>
      </c>
      <c r="K73" s="158">
        <f t="shared" si="3"/>
        <v>46633</v>
      </c>
    </row>
    <row r="74" spans="1:11" ht="48" customHeight="1">
      <c r="A74" s="156">
        <v>4</v>
      </c>
      <c r="B74" s="151" t="s">
        <v>399</v>
      </c>
      <c r="C74" s="110" t="s">
        <v>400</v>
      </c>
      <c r="D74" s="103">
        <v>1</v>
      </c>
      <c r="E74" s="20" t="s">
        <v>32</v>
      </c>
      <c r="F74" s="157">
        <v>0</v>
      </c>
      <c r="G74" s="157">
        <v>0</v>
      </c>
      <c r="H74" s="136">
        <v>68172</v>
      </c>
      <c r="I74" s="163">
        <v>1364</v>
      </c>
      <c r="J74" s="163">
        <v>8182</v>
      </c>
      <c r="K74" s="158">
        <f t="shared" si="3"/>
        <v>77718</v>
      </c>
    </row>
    <row r="75" spans="1:11" ht="22.5" customHeight="1">
      <c r="A75" s="156">
        <v>4</v>
      </c>
      <c r="B75" s="151" t="s">
        <v>401</v>
      </c>
      <c r="C75" s="110" t="s">
        <v>402</v>
      </c>
      <c r="D75" s="103">
        <v>1</v>
      </c>
      <c r="E75" s="20" t="s">
        <v>32</v>
      </c>
      <c r="F75" s="157">
        <v>0</v>
      </c>
      <c r="G75" s="157">
        <v>0</v>
      </c>
      <c r="H75" s="136">
        <v>68172</v>
      </c>
      <c r="I75" s="163">
        <v>1364</v>
      </c>
      <c r="J75" s="163">
        <v>8182</v>
      </c>
      <c r="K75" s="158">
        <f t="shared" si="3"/>
        <v>77718</v>
      </c>
    </row>
    <row r="76" spans="1:11" ht="20.100000000000001" customHeight="1">
      <c r="A76" s="156">
        <v>4</v>
      </c>
      <c r="B76" s="151" t="s">
        <v>403</v>
      </c>
      <c r="C76" s="110" t="s">
        <v>404</v>
      </c>
      <c r="D76" s="103">
        <v>1</v>
      </c>
      <c r="E76" s="20" t="s">
        <v>32</v>
      </c>
      <c r="F76" s="157">
        <v>0</v>
      </c>
      <c r="G76" s="157">
        <v>0</v>
      </c>
      <c r="H76" s="136">
        <v>27269</v>
      </c>
      <c r="I76" s="163">
        <v>547</v>
      </c>
      <c r="J76" s="163">
        <v>3273</v>
      </c>
      <c r="K76" s="158">
        <f t="shared" si="3"/>
        <v>31089</v>
      </c>
    </row>
    <row r="77" spans="1:11" ht="24.75" customHeight="1">
      <c r="A77" s="156">
        <v>4</v>
      </c>
      <c r="B77" s="151" t="s">
        <v>405</v>
      </c>
      <c r="C77" s="110" t="s">
        <v>406</v>
      </c>
      <c r="D77" s="103">
        <v>1</v>
      </c>
      <c r="E77" s="20" t="s">
        <v>32</v>
      </c>
      <c r="F77" s="157">
        <v>0</v>
      </c>
      <c r="G77" s="157">
        <v>0</v>
      </c>
      <c r="H77" s="136">
        <v>27269</v>
      </c>
      <c r="I77" s="163">
        <v>547</v>
      </c>
      <c r="J77" s="163">
        <v>3273</v>
      </c>
      <c r="K77" s="158">
        <f t="shared" si="3"/>
        <v>31089</v>
      </c>
    </row>
    <row r="78" spans="1:11" s="169" customFormat="1" ht="32.25" customHeight="1">
      <c r="A78" s="169">
        <v>4</v>
      </c>
      <c r="B78" s="151" t="s">
        <v>407</v>
      </c>
      <c r="C78" s="110" t="s">
        <v>408</v>
      </c>
      <c r="D78" s="103">
        <v>1</v>
      </c>
      <c r="E78" s="20" t="s">
        <v>32</v>
      </c>
      <c r="F78" s="157">
        <v>0</v>
      </c>
      <c r="G78" s="157">
        <v>0</v>
      </c>
      <c r="H78" s="136">
        <v>81807</v>
      </c>
      <c r="I78" s="163">
        <v>1637</v>
      </c>
      <c r="J78" s="163">
        <v>9818</v>
      </c>
      <c r="K78" s="158">
        <f t="shared" si="3"/>
        <v>93262</v>
      </c>
    </row>
    <row r="79" spans="1:11" s="169" customFormat="1" ht="34.5" customHeight="1">
      <c r="A79" s="169">
        <v>4</v>
      </c>
      <c r="B79" s="151" t="s">
        <v>409</v>
      </c>
      <c r="C79" s="110" t="s">
        <v>410</v>
      </c>
      <c r="D79" s="103">
        <v>1</v>
      </c>
      <c r="E79" s="20" t="s">
        <v>32</v>
      </c>
      <c r="F79" s="157">
        <v>0</v>
      </c>
      <c r="G79" s="157">
        <v>0</v>
      </c>
      <c r="H79" s="136">
        <v>95441</v>
      </c>
      <c r="I79" s="163">
        <v>1909</v>
      </c>
      <c r="J79" s="163">
        <v>11454</v>
      </c>
      <c r="K79" s="158">
        <f t="shared" si="3"/>
        <v>108804</v>
      </c>
    </row>
    <row r="80" spans="1:11" ht="25.5" customHeight="1">
      <c r="A80" s="156">
        <v>4</v>
      </c>
      <c r="B80" s="151" t="s">
        <v>411</v>
      </c>
      <c r="C80" s="110" t="s">
        <v>412</v>
      </c>
      <c r="D80" s="103">
        <v>1</v>
      </c>
      <c r="E80" s="20" t="s">
        <v>32</v>
      </c>
      <c r="F80" s="157">
        <v>0</v>
      </c>
      <c r="G80" s="157">
        <v>0</v>
      </c>
      <c r="H80" s="136">
        <v>40904</v>
      </c>
      <c r="I80" s="163">
        <v>819</v>
      </c>
      <c r="J80" s="163">
        <v>4910</v>
      </c>
      <c r="K80" s="158">
        <f t="shared" si="3"/>
        <v>46633</v>
      </c>
    </row>
    <row r="81" spans="1:11" ht="34.5" customHeight="1">
      <c r="A81" s="156">
        <v>4</v>
      </c>
      <c r="B81" s="151" t="s">
        <v>413</v>
      </c>
      <c r="C81" s="37" t="s">
        <v>414</v>
      </c>
      <c r="D81" s="103">
        <v>1</v>
      </c>
      <c r="E81" s="20"/>
      <c r="F81" s="157">
        <v>0</v>
      </c>
      <c r="G81" s="157">
        <v>0</v>
      </c>
      <c r="H81" s="172"/>
      <c r="I81" s="163"/>
      <c r="J81" s="163"/>
      <c r="K81" s="158">
        <f t="shared" si="3"/>
        <v>0</v>
      </c>
    </row>
    <row r="82" spans="1:11" ht="20.100000000000001" customHeight="1">
      <c r="B82" s="151" t="s">
        <v>464</v>
      </c>
      <c r="C82" s="141"/>
      <c r="D82" s="103">
        <v>1</v>
      </c>
      <c r="E82" s="20" t="s">
        <v>32</v>
      </c>
      <c r="F82" s="157">
        <v>0</v>
      </c>
      <c r="G82" s="157">
        <v>0</v>
      </c>
      <c r="H82" s="136"/>
      <c r="I82" s="163"/>
      <c r="J82" s="163"/>
      <c r="K82" s="158">
        <f t="shared" si="3"/>
        <v>0</v>
      </c>
    </row>
    <row r="83" spans="1:11" ht="36.75" customHeight="1">
      <c r="B83" s="151" t="s">
        <v>465</v>
      </c>
      <c r="C83" s="140"/>
      <c r="D83" s="103">
        <v>1</v>
      </c>
      <c r="E83" s="20" t="s">
        <v>32</v>
      </c>
      <c r="F83" s="157">
        <v>0</v>
      </c>
      <c r="G83" s="157">
        <v>0</v>
      </c>
      <c r="H83" s="136"/>
      <c r="I83" s="163"/>
      <c r="J83" s="163"/>
      <c r="K83" s="158">
        <f t="shared" si="3"/>
        <v>0</v>
      </c>
    </row>
    <row r="84" spans="1:11" ht="36" customHeight="1">
      <c r="A84" s="156">
        <v>3</v>
      </c>
      <c r="B84" s="150" t="s">
        <v>415</v>
      </c>
      <c r="C84" s="37" t="s">
        <v>416</v>
      </c>
      <c r="D84" s="103">
        <v>1</v>
      </c>
      <c r="E84" s="20"/>
      <c r="F84" s="157">
        <v>0</v>
      </c>
      <c r="G84" s="157">
        <v>0</v>
      </c>
      <c r="H84" s="172"/>
      <c r="I84" s="163"/>
      <c r="J84" s="163"/>
      <c r="K84" s="158">
        <f t="shared" si="3"/>
        <v>0</v>
      </c>
    </row>
    <row r="85" spans="1:11" ht="28.5" customHeight="1">
      <c r="A85" s="156">
        <v>4</v>
      </c>
      <c r="B85" s="151" t="s">
        <v>417</v>
      </c>
      <c r="C85" s="38" t="s">
        <v>418</v>
      </c>
      <c r="D85" s="103">
        <v>1</v>
      </c>
      <c r="E85" s="20" t="s">
        <v>32</v>
      </c>
      <c r="F85" s="157">
        <v>0</v>
      </c>
      <c r="G85" s="157">
        <v>0</v>
      </c>
      <c r="H85" s="136">
        <v>316317</v>
      </c>
      <c r="I85" s="163">
        <v>6328</v>
      </c>
      <c r="J85" s="163">
        <v>37959</v>
      </c>
      <c r="K85" s="158">
        <f t="shared" si="3"/>
        <v>360604</v>
      </c>
    </row>
    <row r="86" spans="1:11" ht="48.75" customHeight="1">
      <c r="A86" s="156">
        <v>4</v>
      </c>
      <c r="B86" s="151" t="s">
        <v>419</v>
      </c>
      <c r="C86" s="38" t="s">
        <v>420</v>
      </c>
      <c r="D86" s="103">
        <v>1</v>
      </c>
      <c r="E86" s="20" t="s">
        <v>32</v>
      </c>
      <c r="F86" s="157">
        <v>0</v>
      </c>
      <c r="G86" s="157">
        <v>0</v>
      </c>
      <c r="H86" s="136">
        <v>229057</v>
      </c>
      <c r="I86" s="163">
        <v>4582</v>
      </c>
      <c r="J86" s="163">
        <v>27488</v>
      </c>
      <c r="K86" s="158">
        <f t="shared" si="3"/>
        <v>261127</v>
      </c>
    </row>
    <row r="87" spans="1:11" ht="36.75" customHeight="1">
      <c r="A87" s="156">
        <v>3</v>
      </c>
      <c r="B87" s="150" t="s">
        <v>421</v>
      </c>
      <c r="C87" s="142" t="s">
        <v>422</v>
      </c>
      <c r="D87" s="103">
        <v>1</v>
      </c>
      <c r="E87" s="20"/>
      <c r="F87" s="157">
        <v>0</v>
      </c>
      <c r="G87" s="157">
        <v>0</v>
      </c>
      <c r="H87" s="21"/>
      <c r="I87" s="158"/>
      <c r="J87" s="158"/>
      <c r="K87" s="158">
        <f t="shared" si="3"/>
        <v>0</v>
      </c>
    </row>
    <row r="88" spans="1:11" ht="45" customHeight="1">
      <c r="A88" s="156">
        <v>4</v>
      </c>
      <c r="B88" s="151" t="s">
        <v>423</v>
      </c>
      <c r="C88" s="38" t="s">
        <v>424</v>
      </c>
      <c r="D88" s="103">
        <v>1</v>
      </c>
      <c r="E88" s="20" t="s">
        <v>32</v>
      </c>
      <c r="F88" s="157">
        <v>0</v>
      </c>
      <c r="G88" s="157">
        <v>0</v>
      </c>
      <c r="H88" s="136">
        <v>449935</v>
      </c>
      <c r="I88" s="163">
        <v>8999</v>
      </c>
      <c r="J88" s="163">
        <v>53993</v>
      </c>
      <c r="K88" s="158">
        <f t="shared" si="3"/>
        <v>512927</v>
      </c>
    </row>
    <row r="89" spans="1:11" ht="24.75" customHeight="1">
      <c r="A89" s="156">
        <v>4</v>
      </c>
      <c r="B89" s="151" t="s">
        <v>425</v>
      </c>
      <c r="C89" s="38" t="s">
        <v>426</v>
      </c>
      <c r="D89" s="103">
        <v>1</v>
      </c>
      <c r="E89" s="20" t="s">
        <v>32</v>
      </c>
      <c r="F89" s="157">
        <v>0</v>
      </c>
      <c r="G89" s="157">
        <v>0</v>
      </c>
      <c r="H89" s="136">
        <v>81807</v>
      </c>
      <c r="I89" s="163">
        <v>1637</v>
      </c>
      <c r="J89" s="163">
        <v>9818</v>
      </c>
      <c r="K89" s="158">
        <f t="shared" si="3"/>
        <v>93262</v>
      </c>
    </row>
    <row r="90" spans="1:11" ht="62.25" customHeight="1">
      <c r="A90" s="156">
        <v>4</v>
      </c>
      <c r="B90" s="151" t="s">
        <v>427</v>
      </c>
      <c r="C90" s="38" t="s">
        <v>428</v>
      </c>
      <c r="D90" s="103">
        <v>1</v>
      </c>
      <c r="E90" s="20" t="s">
        <v>32</v>
      </c>
      <c r="F90" s="157">
        <v>0</v>
      </c>
      <c r="G90" s="157">
        <v>0</v>
      </c>
      <c r="H90" s="136">
        <v>122710</v>
      </c>
      <c r="I90" s="163">
        <v>2456</v>
      </c>
      <c r="J90" s="163">
        <v>14726</v>
      </c>
      <c r="K90" s="158">
        <f t="shared" si="3"/>
        <v>139892</v>
      </c>
    </row>
    <row r="91" spans="1:11" ht="82.5" customHeight="1">
      <c r="A91" s="156">
        <v>4</v>
      </c>
      <c r="B91" s="151" t="s">
        <v>429</v>
      </c>
      <c r="C91" s="25" t="s">
        <v>430</v>
      </c>
      <c r="D91" s="103">
        <v>1</v>
      </c>
      <c r="E91" s="20" t="s">
        <v>32</v>
      </c>
      <c r="F91" s="157">
        <v>0</v>
      </c>
      <c r="G91" s="157">
        <v>0</v>
      </c>
      <c r="H91" s="136">
        <v>163613</v>
      </c>
      <c r="I91" s="163">
        <v>3273</v>
      </c>
      <c r="J91" s="163">
        <v>19634</v>
      </c>
      <c r="K91" s="158">
        <f t="shared" si="3"/>
        <v>186520</v>
      </c>
    </row>
    <row r="92" spans="1:11" ht="20.100000000000001" customHeight="1">
      <c r="B92" s="151" t="s">
        <v>431</v>
      </c>
      <c r="C92" s="113"/>
      <c r="D92" s="103">
        <v>1</v>
      </c>
      <c r="E92" s="20" t="s">
        <v>32</v>
      </c>
      <c r="F92" s="157">
        <v>0</v>
      </c>
      <c r="G92" s="157">
        <v>0</v>
      </c>
      <c r="H92" s="136"/>
      <c r="I92" s="163"/>
      <c r="J92" s="163"/>
      <c r="K92" s="158">
        <f t="shared" si="3"/>
        <v>0</v>
      </c>
    </row>
    <row r="93" spans="1:11" ht="33" customHeight="1">
      <c r="B93" s="151" t="s">
        <v>432</v>
      </c>
      <c r="C93" s="113"/>
      <c r="D93" s="103">
        <v>1</v>
      </c>
      <c r="E93" s="20" t="s">
        <v>32</v>
      </c>
      <c r="F93" s="157">
        <v>0</v>
      </c>
      <c r="G93" s="157">
        <v>0</v>
      </c>
      <c r="H93" s="136"/>
      <c r="I93" s="163"/>
      <c r="J93" s="163"/>
      <c r="K93" s="158">
        <f t="shared" si="3"/>
        <v>0</v>
      </c>
    </row>
    <row r="94" spans="1:11" ht="20.100000000000001" customHeight="1">
      <c r="B94" s="151" t="s">
        <v>433</v>
      </c>
      <c r="C94" s="113"/>
      <c r="D94" s="103">
        <v>1</v>
      </c>
      <c r="E94" s="20" t="s">
        <v>32</v>
      </c>
      <c r="F94" s="157">
        <v>0</v>
      </c>
      <c r="G94" s="157">
        <v>0</v>
      </c>
      <c r="H94" s="136"/>
      <c r="I94" s="163"/>
      <c r="J94" s="163"/>
      <c r="K94" s="158">
        <f t="shared" si="3"/>
        <v>0</v>
      </c>
    </row>
    <row r="95" spans="1:11" s="169" customFormat="1" ht="20.100000000000001" customHeight="1">
      <c r="B95" s="151" t="s">
        <v>466</v>
      </c>
      <c r="C95" s="173"/>
      <c r="D95" s="103">
        <v>1</v>
      </c>
      <c r="E95" s="20" t="s">
        <v>32</v>
      </c>
      <c r="F95" s="157">
        <v>0</v>
      </c>
      <c r="G95" s="157">
        <v>0</v>
      </c>
      <c r="H95" s="163"/>
      <c r="I95" s="163"/>
      <c r="J95" s="163"/>
      <c r="K95" s="158">
        <f t="shared" si="3"/>
        <v>0</v>
      </c>
    </row>
    <row r="96" spans="1:11" ht="20.100000000000001" customHeight="1">
      <c r="B96" s="151" t="s">
        <v>467</v>
      </c>
      <c r="C96" s="173"/>
      <c r="D96" s="103">
        <v>1</v>
      </c>
      <c r="E96" s="20" t="s">
        <v>32</v>
      </c>
      <c r="F96" s="157">
        <v>0</v>
      </c>
      <c r="G96" s="157">
        <v>0</v>
      </c>
      <c r="H96" s="163"/>
      <c r="I96" s="163"/>
      <c r="J96" s="163"/>
      <c r="K96" s="158">
        <f t="shared" si="3"/>
        <v>0</v>
      </c>
    </row>
    <row r="97" spans="1:14" ht="36" customHeight="1">
      <c r="A97" s="156">
        <v>4</v>
      </c>
      <c r="B97" s="150" t="s">
        <v>434</v>
      </c>
      <c r="C97" s="159" t="s">
        <v>435</v>
      </c>
      <c r="D97" s="103">
        <v>1</v>
      </c>
      <c r="E97" s="159"/>
      <c r="F97" s="157">
        <v>0</v>
      </c>
      <c r="G97" s="157">
        <v>0</v>
      </c>
      <c r="H97" s="174"/>
      <c r="I97" s="174"/>
      <c r="J97" s="174"/>
      <c r="K97" s="158">
        <f t="shared" si="3"/>
        <v>0</v>
      </c>
    </row>
    <row r="98" spans="1:14" ht="20.100000000000001" customHeight="1">
      <c r="B98" s="20" t="s">
        <v>436</v>
      </c>
      <c r="C98" s="163"/>
      <c r="D98" s="103">
        <v>1</v>
      </c>
      <c r="E98" s="162" t="s">
        <v>32</v>
      </c>
      <c r="F98" s="157">
        <v>0</v>
      </c>
      <c r="G98" s="157">
        <v>0</v>
      </c>
      <c r="H98" s="163"/>
      <c r="I98" s="163"/>
      <c r="J98" s="163"/>
      <c r="K98" s="158">
        <f t="shared" si="3"/>
        <v>0</v>
      </c>
    </row>
    <row r="99" spans="1:14" ht="20.100000000000001" customHeight="1">
      <c r="B99" s="20" t="s">
        <v>437</v>
      </c>
      <c r="C99" s="163"/>
      <c r="D99" s="103">
        <v>1</v>
      </c>
      <c r="E99" s="162" t="s">
        <v>32</v>
      </c>
      <c r="F99" s="157">
        <v>0</v>
      </c>
      <c r="G99" s="157">
        <v>0</v>
      </c>
      <c r="H99" s="163"/>
      <c r="I99" s="163"/>
      <c r="J99" s="163"/>
      <c r="K99" s="158">
        <f t="shared" si="3"/>
        <v>0</v>
      </c>
      <c r="N99" s="175">
        <f>3108685-3030963</f>
        <v>77722</v>
      </c>
    </row>
    <row r="100" spans="1:14" ht="20.100000000000001" customHeight="1">
      <c r="B100" s="166"/>
      <c r="C100" s="154" t="s">
        <v>468</v>
      </c>
      <c r="D100" s="103">
        <v>1</v>
      </c>
      <c r="E100" s="157"/>
      <c r="F100" s="157">
        <v>0</v>
      </c>
      <c r="G100" s="157">
        <v>0</v>
      </c>
      <c r="H100" s="167">
        <f>SUM(H67:H99)</f>
        <v>2726883</v>
      </c>
      <c r="I100" s="167">
        <f>SUM(I67:I99)</f>
        <v>54555</v>
      </c>
      <c r="J100" s="167">
        <f>SUM(J67:J99)</f>
        <v>327247</v>
      </c>
      <c r="K100" s="158">
        <f t="shared" si="3"/>
        <v>3108685</v>
      </c>
      <c r="N100" s="175">
        <f>31089+46633</f>
        <v>77722</v>
      </c>
    </row>
    <row r="101" spans="1:14" ht="20.100000000000001" customHeight="1">
      <c r="B101" s="166"/>
      <c r="C101" s="154"/>
      <c r="D101" s="103">
        <v>1</v>
      </c>
      <c r="E101" s="157"/>
      <c r="F101" s="157">
        <v>0</v>
      </c>
      <c r="G101" s="157">
        <v>0</v>
      </c>
      <c r="H101" s="158"/>
      <c r="I101" s="158"/>
      <c r="J101" s="158"/>
      <c r="K101" s="158">
        <f t="shared" si="3"/>
        <v>0</v>
      </c>
    </row>
    <row r="102" spans="1:14" ht="19.5" customHeight="1">
      <c r="A102" s="156">
        <v>2</v>
      </c>
      <c r="B102" s="154">
        <v>3.4</v>
      </c>
      <c r="C102" s="159" t="s">
        <v>301</v>
      </c>
      <c r="D102" s="103">
        <v>1</v>
      </c>
      <c r="E102" s="157"/>
      <c r="F102" s="157">
        <v>0</v>
      </c>
      <c r="G102" s="157">
        <v>0</v>
      </c>
      <c r="H102" s="158"/>
      <c r="I102" s="158"/>
      <c r="J102" s="158"/>
      <c r="K102" s="158">
        <f t="shared" si="3"/>
        <v>0</v>
      </c>
    </row>
    <row r="103" spans="1:14" ht="34.5" customHeight="1">
      <c r="A103" s="156">
        <v>3</v>
      </c>
      <c r="B103" s="166" t="s">
        <v>439</v>
      </c>
      <c r="C103" s="164" t="s">
        <v>469</v>
      </c>
      <c r="D103" s="103">
        <v>1</v>
      </c>
      <c r="E103" s="162" t="s">
        <v>32</v>
      </c>
      <c r="F103" s="157">
        <v>0</v>
      </c>
      <c r="G103" s="157">
        <v>0</v>
      </c>
      <c r="H103" s="176"/>
      <c r="I103" s="176"/>
      <c r="J103" s="176"/>
      <c r="K103" s="158">
        <f t="shared" si="3"/>
        <v>0</v>
      </c>
    </row>
    <row r="104" spans="1:14" ht="20.100000000000001" customHeight="1">
      <c r="B104" s="162" t="s">
        <v>440</v>
      </c>
      <c r="C104" s="163"/>
      <c r="D104" s="103">
        <v>1</v>
      </c>
      <c r="E104" s="162" t="s">
        <v>32</v>
      </c>
      <c r="F104" s="157">
        <v>0</v>
      </c>
      <c r="G104" s="157">
        <v>0</v>
      </c>
      <c r="H104" s="163"/>
      <c r="I104" s="163"/>
      <c r="J104" s="163"/>
      <c r="K104" s="158">
        <f t="shared" si="3"/>
        <v>0</v>
      </c>
    </row>
    <row r="105" spans="1:14" ht="20.100000000000001" customHeight="1">
      <c r="B105" s="162" t="s">
        <v>441</v>
      </c>
      <c r="C105" s="163"/>
      <c r="D105" s="103">
        <v>1</v>
      </c>
      <c r="E105" s="162" t="s">
        <v>32</v>
      </c>
      <c r="F105" s="157">
        <v>0</v>
      </c>
      <c r="G105" s="157">
        <v>0</v>
      </c>
      <c r="H105" s="163"/>
      <c r="I105" s="163"/>
      <c r="J105" s="163"/>
      <c r="K105" s="158">
        <f t="shared" si="3"/>
        <v>0</v>
      </c>
    </row>
    <row r="106" spans="1:14" ht="20.100000000000001" customHeight="1">
      <c r="B106" s="154"/>
      <c r="C106" s="154" t="s">
        <v>470</v>
      </c>
      <c r="D106" s="154"/>
      <c r="E106" s="157"/>
      <c r="F106" s="157"/>
      <c r="G106" s="157"/>
      <c r="H106" s="167">
        <f>SUM(H103:H105)</f>
        <v>0</v>
      </c>
      <c r="I106" s="167">
        <f>SUM(I103:I105)</f>
        <v>0</v>
      </c>
      <c r="J106" s="167">
        <f>SUM(J103:J105)</f>
        <v>0</v>
      </c>
      <c r="K106" s="158">
        <f t="shared" si="3"/>
        <v>0</v>
      </c>
    </row>
    <row r="107" spans="1:14" ht="20.100000000000001" customHeight="1">
      <c r="B107" s="154"/>
      <c r="C107" s="154"/>
      <c r="D107" s="154"/>
      <c r="E107" s="157"/>
      <c r="F107" s="157"/>
      <c r="G107" s="157"/>
      <c r="H107" s="158"/>
      <c r="I107" s="158"/>
      <c r="J107" s="158"/>
      <c r="K107" s="158">
        <f t="shared" si="3"/>
        <v>0</v>
      </c>
    </row>
    <row r="108" spans="1:14" ht="34.5" customHeight="1">
      <c r="B108" s="207" t="s">
        <v>471</v>
      </c>
      <c r="C108" s="208"/>
      <c r="D108" s="166"/>
      <c r="E108" s="157"/>
      <c r="F108" s="157"/>
      <c r="G108" s="157"/>
      <c r="H108" s="167">
        <f>H18+H63+H100+H106</f>
        <v>14239178</v>
      </c>
      <c r="I108" s="167">
        <f>I18+I63+I100+I106</f>
        <v>508872</v>
      </c>
      <c r="J108" s="167">
        <f>J18+J63+J100+J106</f>
        <v>1708749</v>
      </c>
      <c r="K108" s="158">
        <f t="shared" si="3"/>
        <v>16456799</v>
      </c>
    </row>
    <row r="109" spans="1:14" ht="20.100000000000001" customHeight="1">
      <c r="B109" s="209"/>
      <c r="C109" s="209"/>
      <c r="D109" s="179"/>
      <c r="E109" s="177"/>
      <c r="F109" s="177"/>
      <c r="G109" s="177"/>
      <c r="H109" s="169"/>
      <c r="I109" s="169"/>
      <c r="J109" s="169"/>
      <c r="K109" s="169"/>
    </row>
    <row r="110" spans="1:14" ht="20.100000000000001" customHeight="1">
      <c r="B110" s="146" t="s">
        <v>9</v>
      </c>
      <c r="C110" s="147" t="s">
        <v>445</v>
      </c>
      <c r="D110" s="147"/>
      <c r="E110" s="177"/>
      <c r="F110" s="177"/>
      <c r="G110" s="177"/>
      <c r="H110" s="169"/>
      <c r="I110" s="169"/>
      <c r="J110" s="169"/>
      <c r="K110" s="169"/>
    </row>
    <row r="111" spans="1:14" ht="20.100000000000001" customHeight="1">
      <c r="B111" s="177"/>
      <c r="C111" s="178"/>
      <c r="D111" s="178"/>
      <c r="E111" s="177"/>
      <c r="F111" s="177"/>
      <c r="G111" s="177"/>
      <c r="H111" s="169"/>
      <c r="I111" s="169"/>
      <c r="J111" s="169"/>
      <c r="K111" s="169"/>
    </row>
    <row r="112" spans="1:14" ht="20.100000000000001" customHeight="1">
      <c r="B112" s="177"/>
      <c r="C112" s="178" t="s">
        <v>20</v>
      </c>
      <c r="D112" s="178"/>
      <c r="E112" s="177"/>
      <c r="F112" s="177"/>
      <c r="G112" s="177"/>
      <c r="H112" s="169"/>
      <c r="I112" s="169"/>
      <c r="J112" s="169"/>
      <c r="K112" s="169"/>
    </row>
    <row r="113" spans="2:11" ht="20.100000000000001" customHeight="1">
      <c r="B113" s="177"/>
      <c r="C113" s="178" t="s">
        <v>21</v>
      </c>
      <c r="D113" s="178"/>
      <c r="E113" s="177"/>
      <c r="F113" s="177"/>
      <c r="G113" s="177"/>
      <c r="H113" s="169"/>
      <c r="I113" s="169"/>
      <c r="J113" s="169"/>
      <c r="K113" s="169"/>
    </row>
    <row r="114" spans="2:11" ht="20.100000000000001" customHeight="1">
      <c r="B114" s="169"/>
      <c r="C114" s="178" t="s">
        <v>22</v>
      </c>
      <c r="D114" s="178"/>
      <c r="E114" s="177"/>
      <c r="F114" s="177"/>
      <c r="G114" s="177"/>
      <c r="H114" s="169"/>
      <c r="I114" s="169"/>
      <c r="J114" s="169"/>
      <c r="K114" s="169"/>
    </row>
    <row r="115" spans="2:11" ht="20.100000000000001" customHeight="1">
      <c r="B115" s="177"/>
      <c r="C115" s="169"/>
      <c r="D115" s="169"/>
      <c r="E115" s="177"/>
      <c r="F115" s="177"/>
      <c r="G115" s="177"/>
      <c r="H115" s="169"/>
      <c r="I115" s="169"/>
      <c r="J115" s="169"/>
      <c r="K115" s="169"/>
    </row>
    <row r="116" spans="2:11" ht="20.100000000000001" customHeight="1">
      <c r="B116" s="177"/>
      <c r="C116" s="169"/>
      <c r="D116" s="169"/>
      <c r="E116" s="177"/>
      <c r="F116" s="177"/>
      <c r="G116" s="177"/>
      <c r="H116" s="169"/>
      <c r="I116" s="169"/>
      <c r="J116" s="169"/>
      <c r="K116" s="169"/>
    </row>
    <row r="117" spans="2:11" ht="20.100000000000001" customHeight="1">
      <c r="B117" s="152"/>
    </row>
    <row r="118" spans="2:11" ht="20.100000000000001" customHeight="1">
      <c r="B118" s="152"/>
    </row>
    <row r="119" spans="2:11" ht="20.100000000000001" customHeight="1">
      <c r="B119" s="152"/>
    </row>
    <row r="120" spans="2:11" ht="20.100000000000001" customHeight="1">
      <c r="B120" s="152"/>
    </row>
  </sheetData>
  <mergeCells count="4">
    <mergeCell ref="B108:C108"/>
    <mergeCell ref="B109:C109"/>
    <mergeCell ref="B1:K1"/>
    <mergeCell ref="E2:K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2"/>
  <sheetViews>
    <sheetView workbookViewId="0">
      <selection sqref="A1:XFD1048576"/>
    </sheetView>
  </sheetViews>
  <sheetFormatPr defaultColWidth="10.42578125" defaultRowHeight="14.25"/>
  <cols>
    <col min="1" max="1" width="10.42578125" style="51"/>
    <col min="2" max="2" width="6.7109375" style="51" customWidth="1"/>
    <col min="3" max="3" width="64.7109375" style="51" customWidth="1"/>
    <col min="4" max="5" width="22.7109375" style="51" customWidth="1"/>
    <col min="6" max="9" width="13.28515625" style="51" customWidth="1"/>
    <col min="10" max="10" width="15.28515625" style="51" customWidth="1"/>
    <col min="11" max="11" width="23.28515625" style="51" customWidth="1"/>
    <col min="12" max="16384" width="10.42578125" style="51"/>
  </cols>
  <sheetData>
    <row r="1" spans="1:12" ht="14.25" customHeight="1">
      <c r="B1" s="212" t="s">
        <v>473</v>
      </c>
      <c r="C1" s="212"/>
      <c r="D1" s="212"/>
      <c r="E1" s="212"/>
      <c r="F1" s="212"/>
      <c r="G1" s="212"/>
      <c r="H1" s="212"/>
      <c r="I1" s="212"/>
      <c r="J1" s="212"/>
      <c r="K1" s="212"/>
    </row>
    <row r="2" spans="1:12" s="44" customFormat="1" ht="15.75">
      <c r="B2" s="180"/>
      <c r="C2" s="180" t="s">
        <v>102</v>
      </c>
      <c r="D2" s="180"/>
      <c r="E2" s="196"/>
      <c r="F2" s="196"/>
      <c r="G2" s="196"/>
      <c r="H2" s="196"/>
      <c r="I2" s="196"/>
      <c r="J2" s="196"/>
      <c r="K2" s="196"/>
    </row>
    <row r="3" spans="1:12" ht="30">
      <c r="A3" s="51" t="s">
        <v>3</v>
      </c>
      <c r="B3" s="181" t="s">
        <v>150</v>
      </c>
      <c r="C3" s="181" t="s">
        <v>0</v>
      </c>
      <c r="D3" s="181" t="s">
        <v>153</v>
      </c>
      <c r="E3" s="181" t="s">
        <v>1</v>
      </c>
      <c r="F3" s="111" t="s">
        <v>474</v>
      </c>
      <c r="G3" s="111" t="s">
        <v>90</v>
      </c>
      <c r="H3" s="111" t="s">
        <v>91</v>
      </c>
      <c r="I3" s="111" t="s">
        <v>92</v>
      </c>
      <c r="J3" s="111" t="s">
        <v>449</v>
      </c>
      <c r="K3" s="111" t="s">
        <v>451</v>
      </c>
    </row>
    <row r="4" spans="1:12" ht="30">
      <c r="A4" s="51">
        <v>2</v>
      </c>
      <c r="B4" s="181">
        <v>4.0999999999999996</v>
      </c>
      <c r="C4" s="37" t="s">
        <v>475</v>
      </c>
      <c r="D4" s="181"/>
      <c r="E4" s="181"/>
      <c r="F4" s="134"/>
      <c r="G4" s="134">
        <v>0</v>
      </c>
      <c r="H4" s="134">
        <v>0</v>
      </c>
      <c r="I4" s="134">
        <v>0</v>
      </c>
      <c r="J4" s="134"/>
      <c r="K4" s="134"/>
    </row>
    <row r="5" spans="1:12" ht="15">
      <c r="B5" s="182"/>
      <c r="C5" s="37" t="s">
        <v>476</v>
      </c>
      <c r="D5" s="183"/>
      <c r="E5" s="96"/>
      <c r="F5" s="137"/>
      <c r="G5" s="134">
        <v>0</v>
      </c>
      <c r="H5" s="134">
        <v>0</v>
      </c>
      <c r="I5" s="134">
        <v>0</v>
      </c>
      <c r="J5" s="137"/>
      <c r="K5" s="134"/>
    </row>
    <row r="6" spans="1:12">
      <c r="A6" s="51">
        <v>3</v>
      </c>
      <c r="B6" s="182" t="s">
        <v>477</v>
      </c>
      <c r="C6" s="38" t="s">
        <v>478</v>
      </c>
      <c r="D6" s="182">
        <v>1</v>
      </c>
      <c r="E6" s="96" t="s">
        <v>32</v>
      </c>
      <c r="F6" s="137">
        <v>20000</v>
      </c>
      <c r="G6" s="134">
        <v>0</v>
      </c>
      <c r="H6" s="134">
        <v>0</v>
      </c>
      <c r="I6" s="134">
        <v>0</v>
      </c>
      <c r="J6" s="137">
        <v>2400</v>
      </c>
      <c r="K6" s="134">
        <f xml:space="preserve"> (D6*F6)+J6</f>
        <v>22400</v>
      </c>
    </row>
    <row r="7" spans="1:12">
      <c r="A7" s="51">
        <v>3</v>
      </c>
      <c r="B7" s="182" t="s">
        <v>479</v>
      </c>
      <c r="C7" s="38" t="s">
        <v>480</v>
      </c>
      <c r="D7" s="182">
        <v>1</v>
      </c>
      <c r="E7" s="96" t="s">
        <v>32</v>
      </c>
      <c r="F7" s="137">
        <v>20000</v>
      </c>
      <c r="G7" s="134">
        <v>0</v>
      </c>
      <c r="H7" s="134">
        <v>0</v>
      </c>
      <c r="I7" s="134">
        <v>0</v>
      </c>
      <c r="J7" s="137">
        <v>2400</v>
      </c>
      <c r="K7" s="134">
        <f t="shared" ref="K7:K12" si="0" xml:space="preserve"> (D7*F7)+J7</f>
        <v>22400</v>
      </c>
    </row>
    <row r="8" spans="1:12">
      <c r="A8" s="51">
        <v>3</v>
      </c>
      <c r="B8" s="182" t="s">
        <v>481</v>
      </c>
      <c r="C8" s="38" t="s">
        <v>482</v>
      </c>
      <c r="D8" s="182">
        <v>1</v>
      </c>
      <c r="E8" s="96" t="s">
        <v>32</v>
      </c>
      <c r="F8" s="137">
        <v>7500</v>
      </c>
      <c r="G8" s="134">
        <v>0</v>
      </c>
      <c r="H8" s="134">
        <v>0</v>
      </c>
      <c r="I8" s="134">
        <v>0</v>
      </c>
      <c r="J8" s="137">
        <v>900</v>
      </c>
      <c r="K8" s="134">
        <f t="shared" si="0"/>
        <v>8400</v>
      </c>
    </row>
    <row r="9" spans="1:12">
      <c r="A9" s="51">
        <v>3</v>
      </c>
      <c r="B9" s="182" t="s">
        <v>483</v>
      </c>
      <c r="C9" s="38" t="s">
        <v>484</v>
      </c>
      <c r="D9" s="182">
        <v>1</v>
      </c>
      <c r="E9" s="96" t="s">
        <v>32</v>
      </c>
      <c r="F9" s="137">
        <v>100000</v>
      </c>
      <c r="G9" s="134">
        <v>0</v>
      </c>
      <c r="H9" s="134">
        <v>0</v>
      </c>
      <c r="I9" s="134">
        <v>0</v>
      </c>
      <c r="J9" s="137">
        <v>12000</v>
      </c>
      <c r="K9" s="134">
        <f t="shared" si="0"/>
        <v>112000</v>
      </c>
    </row>
    <row r="10" spans="1:12">
      <c r="A10" s="51">
        <v>3</v>
      </c>
      <c r="B10" s="182" t="s">
        <v>485</v>
      </c>
      <c r="C10" s="38" t="s">
        <v>486</v>
      </c>
      <c r="D10" s="182">
        <v>1</v>
      </c>
      <c r="E10" s="96" t="s">
        <v>32</v>
      </c>
      <c r="F10" s="137">
        <v>8000</v>
      </c>
      <c r="G10" s="134">
        <v>0</v>
      </c>
      <c r="H10" s="134">
        <v>0</v>
      </c>
      <c r="I10" s="134">
        <v>0</v>
      </c>
      <c r="J10" s="137">
        <v>960</v>
      </c>
      <c r="K10" s="134">
        <f t="shared" si="0"/>
        <v>8960</v>
      </c>
    </row>
    <row r="11" spans="1:12" ht="18.75">
      <c r="A11" s="51">
        <v>3</v>
      </c>
      <c r="B11" s="182" t="s">
        <v>487</v>
      </c>
      <c r="C11" s="38" t="s">
        <v>488</v>
      </c>
      <c r="D11" s="182">
        <v>4</v>
      </c>
      <c r="E11" s="96" t="s">
        <v>32</v>
      </c>
      <c r="F11" s="137">
        <v>12000</v>
      </c>
      <c r="G11" s="134">
        <v>0</v>
      </c>
      <c r="H11" s="134">
        <v>0</v>
      </c>
      <c r="I11" s="134">
        <v>0</v>
      </c>
      <c r="J11" s="137">
        <v>1440</v>
      </c>
      <c r="K11" s="134">
        <f t="shared" si="0"/>
        <v>49440</v>
      </c>
    </row>
    <row r="12" spans="1:12" ht="71.25">
      <c r="A12" s="51">
        <v>3</v>
      </c>
      <c r="B12" s="182" t="s">
        <v>489</v>
      </c>
      <c r="C12" s="38" t="s">
        <v>490</v>
      </c>
      <c r="D12" s="182">
        <v>1</v>
      </c>
      <c r="E12" s="96" t="s">
        <v>32</v>
      </c>
      <c r="F12" s="137">
        <v>35000</v>
      </c>
      <c r="G12" s="134">
        <v>0</v>
      </c>
      <c r="H12" s="134">
        <v>0</v>
      </c>
      <c r="I12" s="134">
        <v>0</v>
      </c>
      <c r="J12" s="137">
        <v>4200</v>
      </c>
      <c r="K12" s="134">
        <f t="shared" si="0"/>
        <v>39200</v>
      </c>
    </row>
    <row r="13" spans="1:12" ht="15">
      <c r="B13" s="199" t="s">
        <v>491</v>
      </c>
      <c r="C13" s="199"/>
      <c r="D13" s="29"/>
      <c r="E13" s="29"/>
      <c r="F13" s="24">
        <f>SUM(F5:F12)</f>
        <v>202500</v>
      </c>
      <c r="G13" s="134">
        <v>0</v>
      </c>
      <c r="H13" s="134">
        <v>0</v>
      </c>
      <c r="I13" s="134">
        <v>0</v>
      </c>
      <c r="J13" s="24">
        <f>SUM(J5:J12)</f>
        <v>24300</v>
      </c>
      <c r="K13" s="28">
        <f xml:space="preserve"> SUM(K6:K12)</f>
        <v>262800</v>
      </c>
    </row>
    <row r="14" spans="1:12">
      <c r="B14" s="55"/>
      <c r="C14" s="213"/>
      <c r="D14" s="213"/>
      <c r="E14" s="213"/>
      <c r="F14" s="55"/>
      <c r="G14" s="55"/>
      <c r="H14" s="55"/>
      <c r="I14" s="55"/>
      <c r="J14" s="55"/>
      <c r="K14" s="55"/>
      <c r="L14" s="55"/>
    </row>
    <row r="15" spans="1:12" ht="15">
      <c r="B15" s="184" t="s">
        <v>9</v>
      </c>
      <c r="C15" s="185" t="s">
        <v>445</v>
      </c>
      <c r="D15" s="55"/>
      <c r="E15" s="55"/>
      <c r="F15" s="55"/>
      <c r="G15" s="55"/>
      <c r="H15" s="55"/>
      <c r="I15" s="55"/>
      <c r="J15" s="55"/>
      <c r="K15" s="55"/>
      <c r="L15" s="55"/>
    </row>
    <row r="16" spans="1:12" ht="15">
      <c r="B16" s="55"/>
      <c r="C16" s="79"/>
      <c r="D16" s="55"/>
      <c r="E16" s="55"/>
      <c r="F16" s="55"/>
      <c r="G16" s="55"/>
      <c r="H16" s="55"/>
      <c r="I16" s="55"/>
      <c r="J16" s="55"/>
      <c r="K16" s="55"/>
      <c r="L16" s="55"/>
    </row>
    <row r="17" spans="2:12" ht="15">
      <c r="B17" s="55"/>
      <c r="C17" s="79" t="s">
        <v>20</v>
      </c>
      <c r="D17" s="75"/>
      <c r="E17" s="75"/>
      <c r="F17" s="55"/>
      <c r="G17" s="55"/>
      <c r="H17" s="55"/>
      <c r="I17" s="55"/>
      <c r="J17" s="55"/>
      <c r="K17" s="55"/>
      <c r="L17" s="55"/>
    </row>
    <row r="18" spans="2:12" ht="15">
      <c r="B18" s="55"/>
      <c r="C18" s="79" t="s">
        <v>21</v>
      </c>
      <c r="D18" s="75"/>
      <c r="E18" s="75"/>
      <c r="F18" s="55"/>
      <c r="G18" s="55"/>
      <c r="H18" s="55"/>
      <c r="I18" s="55"/>
      <c r="J18" s="55"/>
      <c r="K18" s="55"/>
      <c r="L18" s="55"/>
    </row>
    <row r="19" spans="2:12" ht="15">
      <c r="B19" s="55"/>
      <c r="C19" s="79" t="s">
        <v>22</v>
      </c>
      <c r="D19" s="75"/>
      <c r="E19" s="75"/>
      <c r="F19" s="55"/>
      <c r="G19" s="55"/>
      <c r="H19" s="55"/>
      <c r="I19" s="55"/>
      <c r="J19" s="55"/>
      <c r="K19" s="55"/>
      <c r="L19" s="55"/>
    </row>
    <row r="20" spans="2:12" ht="15">
      <c r="B20" s="75"/>
      <c r="C20" s="55"/>
      <c r="D20" s="55"/>
      <c r="E20" s="55"/>
      <c r="F20" s="55"/>
      <c r="G20" s="55"/>
      <c r="H20" s="55"/>
      <c r="I20" s="55"/>
      <c r="J20" s="55"/>
      <c r="K20" s="55"/>
      <c r="L20" s="55"/>
    </row>
    <row r="21" spans="2:12">
      <c r="B21" s="55"/>
      <c r="C21" s="55"/>
      <c r="D21" s="55"/>
      <c r="E21" s="55"/>
      <c r="F21" s="55"/>
      <c r="G21" s="55"/>
      <c r="H21" s="55"/>
      <c r="I21" s="55"/>
      <c r="J21" s="55"/>
      <c r="K21" s="55"/>
      <c r="L21" s="55"/>
    </row>
    <row r="22" spans="2:12">
      <c r="B22" s="55"/>
      <c r="C22" s="55"/>
      <c r="D22" s="55"/>
      <c r="E22" s="55"/>
      <c r="F22" s="55"/>
      <c r="G22" s="55"/>
      <c r="H22" s="55"/>
      <c r="I22" s="55"/>
      <c r="J22" s="55"/>
      <c r="K22" s="55"/>
      <c r="L22" s="55"/>
    </row>
  </sheetData>
  <mergeCells count="4">
    <mergeCell ref="B1:K1"/>
    <mergeCell ref="E2:K2"/>
    <mergeCell ref="B13:C13"/>
    <mergeCell ref="C14:E1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M28"/>
  <sheetViews>
    <sheetView tabSelected="1" topLeftCell="A7" workbookViewId="0">
      <selection activeCell="C13" sqref="C13"/>
    </sheetView>
  </sheetViews>
  <sheetFormatPr defaultColWidth="10.42578125" defaultRowHeight="20.100000000000001" customHeight="1"/>
  <cols>
    <col min="1" max="1" width="10.42578125" style="51"/>
    <col min="2" max="2" width="7.42578125" style="51" customWidth="1"/>
    <col min="3" max="3" width="24.5703125" style="51" customWidth="1"/>
    <col min="4" max="4" width="14" style="51" customWidth="1"/>
    <col min="5" max="5" width="12.5703125" style="51" customWidth="1"/>
    <col min="6" max="9" width="17.42578125" style="51" customWidth="1"/>
    <col min="10" max="10" width="13.28515625" style="51" customWidth="1"/>
    <col min="11" max="11" width="22.5703125" style="51" customWidth="1"/>
    <col min="12" max="16384" width="10.42578125" style="51"/>
  </cols>
  <sheetData>
    <row r="1" spans="1:13" s="44" customFormat="1" ht="20.100000000000001" customHeight="1">
      <c r="B1" s="212" t="s">
        <v>492</v>
      </c>
      <c r="C1" s="212"/>
      <c r="D1" s="212"/>
      <c r="E1" s="212"/>
      <c r="F1" s="212"/>
      <c r="G1" s="212"/>
      <c r="H1" s="212"/>
      <c r="I1" s="212"/>
      <c r="J1" s="212"/>
      <c r="K1" s="212"/>
    </row>
    <row r="2" spans="1:13" s="44" customFormat="1" ht="20.100000000000001" customHeight="1">
      <c r="B2" s="187"/>
      <c r="C2" s="187" t="s">
        <v>102</v>
      </c>
      <c r="D2" s="187"/>
      <c r="E2" s="196"/>
      <c r="F2" s="196"/>
      <c r="G2" s="196"/>
      <c r="H2" s="196"/>
      <c r="I2" s="196"/>
      <c r="J2" s="196"/>
      <c r="K2" s="196"/>
    </row>
    <row r="3" spans="1:13" ht="20.100000000000001" customHeight="1">
      <c r="A3" s="51" t="s">
        <v>3</v>
      </c>
      <c r="B3" s="188" t="s">
        <v>150</v>
      </c>
      <c r="C3" s="188" t="s">
        <v>0</v>
      </c>
      <c r="D3" s="111" t="s">
        <v>153</v>
      </c>
      <c r="E3" s="188" t="s">
        <v>1</v>
      </c>
      <c r="F3" s="111" t="s">
        <v>493</v>
      </c>
      <c r="G3" s="111" t="s">
        <v>90</v>
      </c>
      <c r="H3" s="111" t="s">
        <v>91</v>
      </c>
      <c r="I3" s="111" t="s">
        <v>92</v>
      </c>
      <c r="J3" s="111" t="s">
        <v>155</v>
      </c>
      <c r="K3" s="111" t="s">
        <v>451</v>
      </c>
    </row>
    <row r="4" spans="1:13" ht="20.100000000000001" customHeight="1">
      <c r="A4" s="51">
        <v>2</v>
      </c>
      <c r="B4" s="188">
        <v>6.1</v>
      </c>
      <c r="C4" s="37" t="s">
        <v>494</v>
      </c>
      <c r="D4" s="109"/>
      <c r="E4" s="189"/>
      <c r="F4" s="109"/>
      <c r="G4" s="109">
        <v>0</v>
      </c>
      <c r="H4" s="109">
        <v>0</v>
      </c>
      <c r="I4" s="109">
        <v>0</v>
      </c>
      <c r="J4" s="109"/>
      <c r="K4" s="109"/>
    </row>
    <row r="5" spans="1:13" ht="20.100000000000001" customHeight="1">
      <c r="A5" s="51">
        <v>3</v>
      </c>
      <c r="B5" s="189" t="s">
        <v>495</v>
      </c>
      <c r="C5" s="38" t="s">
        <v>496</v>
      </c>
      <c r="D5" s="109">
        <v>1</v>
      </c>
      <c r="E5" s="189" t="s">
        <v>497</v>
      </c>
      <c r="F5" s="32">
        <v>251252</v>
      </c>
      <c r="G5" s="109">
        <v>0</v>
      </c>
      <c r="H5" s="109">
        <v>0</v>
      </c>
      <c r="I5" s="109">
        <v>0</v>
      </c>
      <c r="J5" s="32">
        <v>30151</v>
      </c>
      <c r="K5" s="61">
        <f>(D5*F5)+J5</f>
        <v>281403</v>
      </c>
    </row>
    <row r="6" spans="1:13" ht="161.25" customHeight="1">
      <c r="A6" s="51">
        <v>3</v>
      </c>
      <c r="B6" s="189" t="s">
        <v>498</v>
      </c>
      <c r="C6" s="105" t="s">
        <v>499</v>
      </c>
      <c r="D6" s="109">
        <v>1</v>
      </c>
      <c r="E6" s="189" t="s">
        <v>500</v>
      </c>
      <c r="F6" s="32">
        <v>103747</v>
      </c>
      <c r="G6" s="109">
        <v>0</v>
      </c>
      <c r="H6" s="109">
        <v>0</v>
      </c>
      <c r="I6" s="109">
        <v>0</v>
      </c>
      <c r="J6" s="32">
        <v>12450</v>
      </c>
      <c r="K6" s="61">
        <f t="shared" ref="K6:K15" si="0">(D6*F6)+J6</f>
        <v>116197</v>
      </c>
    </row>
    <row r="7" spans="1:13" ht="20.100000000000001" customHeight="1">
      <c r="A7" s="51">
        <v>3</v>
      </c>
      <c r="B7" s="189" t="s">
        <v>501</v>
      </c>
      <c r="C7" s="38" t="s">
        <v>502</v>
      </c>
      <c r="D7" s="109">
        <v>1</v>
      </c>
      <c r="E7" s="189" t="s">
        <v>500</v>
      </c>
      <c r="F7" s="32">
        <v>127381</v>
      </c>
      <c r="G7" s="109">
        <v>0</v>
      </c>
      <c r="H7" s="109">
        <v>0</v>
      </c>
      <c r="I7" s="109">
        <v>0</v>
      </c>
      <c r="J7" s="32">
        <v>15286</v>
      </c>
      <c r="K7" s="61">
        <f t="shared" si="0"/>
        <v>142667</v>
      </c>
    </row>
    <row r="8" spans="1:13" ht="20.100000000000001" customHeight="1">
      <c r="A8" s="51">
        <v>3</v>
      </c>
      <c r="B8" s="189" t="s">
        <v>503</v>
      </c>
      <c r="C8" s="38" t="s">
        <v>504</v>
      </c>
      <c r="D8" s="109">
        <v>1</v>
      </c>
      <c r="E8" s="189" t="s">
        <v>500</v>
      </c>
      <c r="F8" s="32">
        <v>21935</v>
      </c>
      <c r="G8" s="109">
        <v>0</v>
      </c>
      <c r="H8" s="109">
        <v>0</v>
      </c>
      <c r="I8" s="109">
        <v>0</v>
      </c>
      <c r="J8" s="32">
        <v>2633</v>
      </c>
      <c r="K8" s="61">
        <f t="shared" si="0"/>
        <v>24568</v>
      </c>
    </row>
    <row r="9" spans="1:13" ht="20.100000000000001" customHeight="1">
      <c r="A9" s="51">
        <v>3</v>
      </c>
      <c r="B9" s="189" t="s">
        <v>505</v>
      </c>
      <c r="C9" s="37" t="s">
        <v>506</v>
      </c>
      <c r="D9" s="109"/>
      <c r="E9" s="189"/>
      <c r="F9" s="109"/>
      <c r="G9" s="109">
        <v>0</v>
      </c>
      <c r="H9" s="109">
        <v>0</v>
      </c>
      <c r="I9" s="109">
        <v>0</v>
      </c>
      <c r="J9" s="109"/>
      <c r="K9" s="61">
        <f t="shared" si="0"/>
        <v>0</v>
      </c>
    </row>
    <row r="10" spans="1:13" ht="20.100000000000001" customHeight="1">
      <c r="B10" s="189" t="s">
        <v>507</v>
      </c>
      <c r="C10" s="141"/>
      <c r="D10" s="109">
        <v>1</v>
      </c>
      <c r="E10" s="189" t="s">
        <v>500</v>
      </c>
      <c r="F10" s="32"/>
      <c r="G10" s="109">
        <v>0</v>
      </c>
      <c r="H10" s="109">
        <v>0</v>
      </c>
      <c r="I10" s="109">
        <v>0</v>
      </c>
      <c r="J10" s="32"/>
      <c r="K10" s="61">
        <f t="shared" si="0"/>
        <v>0</v>
      </c>
    </row>
    <row r="11" spans="1:13" ht="20.100000000000001" customHeight="1">
      <c r="B11" s="189" t="s">
        <v>508</v>
      </c>
      <c r="C11" s="141"/>
      <c r="D11" s="109">
        <v>1</v>
      </c>
      <c r="E11" s="189" t="s">
        <v>500</v>
      </c>
      <c r="F11" s="32"/>
      <c r="G11" s="109">
        <v>0</v>
      </c>
      <c r="H11" s="109">
        <v>0</v>
      </c>
      <c r="I11" s="109">
        <v>0</v>
      </c>
      <c r="J11" s="32"/>
      <c r="K11" s="61">
        <f t="shared" si="0"/>
        <v>0</v>
      </c>
    </row>
    <row r="12" spans="1:13" ht="20.100000000000001" customHeight="1">
      <c r="B12" s="189" t="s">
        <v>509</v>
      </c>
      <c r="C12" s="141"/>
      <c r="D12" s="109">
        <v>1</v>
      </c>
      <c r="E12" s="189" t="s">
        <v>500</v>
      </c>
      <c r="F12" s="32"/>
      <c r="G12" s="109">
        <v>0</v>
      </c>
      <c r="H12" s="109">
        <v>0</v>
      </c>
      <c r="I12" s="109">
        <v>0</v>
      </c>
      <c r="J12" s="32"/>
      <c r="K12" s="61">
        <f t="shared" si="0"/>
        <v>0</v>
      </c>
    </row>
    <row r="13" spans="1:13" ht="20.100000000000001" customHeight="1">
      <c r="A13" s="51">
        <v>2</v>
      </c>
      <c r="B13" s="189">
        <v>6.2</v>
      </c>
      <c r="C13" s="188" t="s">
        <v>510</v>
      </c>
      <c r="D13" s="54"/>
      <c r="E13" s="189"/>
      <c r="F13" s="53">
        <f>SUM(F5:F12)</f>
        <v>504315</v>
      </c>
      <c r="G13" s="109">
        <v>0</v>
      </c>
      <c r="H13" s="109">
        <v>0</v>
      </c>
      <c r="I13" s="109">
        <v>0</v>
      </c>
      <c r="J13" s="53">
        <f>SUM(J5:J12)</f>
        <v>60520</v>
      </c>
      <c r="K13" s="61">
        <f t="shared" si="0"/>
        <v>60520</v>
      </c>
    </row>
    <row r="14" spans="1:13" s="135" customFormat="1" ht="26.25" customHeight="1">
      <c r="A14" s="135">
        <v>2</v>
      </c>
      <c r="B14" s="189">
        <v>6.3</v>
      </c>
      <c r="C14" s="188" t="s">
        <v>511</v>
      </c>
      <c r="D14" s="21">
        <v>7</v>
      </c>
      <c r="E14" s="189" t="s">
        <v>512</v>
      </c>
      <c r="F14" s="28">
        <f>F13</f>
        <v>504315</v>
      </c>
      <c r="G14" s="109">
        <v>0</v>
      </c>
      <c r="H14" s="109">
        <v>0</v>
      </c>
      <c r="I14" s="109">
        <v>0</v>
      </c>
      <c r="J14" s="28">
        <f>J13*7</f>
        <v>423640</v>
      </c>
      <c r="K14" s="61">
        <f t="shared" si="0"/>
        <v>3953845</v>
      </c>
      <c r="M14" s="135">
        <f>7*60520</f>
        <v>423640</v>
      </c>
    </row>
    <row r="15" spans="1:13" ht="105">
      <c r="B15" s="189"/>
      <c r="C15" s="188" t="s">
        <v>513</v>
      </c>
      <c r="D15" s="54"/>
      <c r="E15" s="188"/>
      <c r="F15" s="53"/>
      <c r="G15" s="53"/>
      <c r="H15" s="53"/>
      <c r="I15" s="53"/>
      <c r="J15" s="53"/>
      <c r="K15" s="61">
        <f t="shared" si="0"/>
        <v>0</v>
      </c>
      <c r="M15" s="51">
        <f>M14*12%</f>
        <v>50836.799999999996</v>
      </c>
    </row>
    <row r="16" spans="1:13" ht="1.5" customHeight="1">
      <c r="B16" s="55"/>
      <c r="C16" s="75"/>
      <c r="D16" s="75"/>
      <c r="E16" s="75"/>
      <c r="F16" s="55"/>
      <c r="G16" s="55"/>
      <c r="H16" s="55"/>
      <c r="I16" s="55"/>
      <c r="J16" s="55"/>
      <c r="K16" s="55"/>
      <c r="L16" s="55"/>
    </row>
    <row r="17" spans="2:12" ht="20.100000000000001" customHeight="1">
      <c r="B17" s="75"/>
      <c r="C17" s="186" t="s">
        <v>514</v>
      </c>
      <c r="D17" s="55"/>
      <c r="E17" s="55"/>
      <c r="F17" s="55"/>
      <c r="G17" s="55"/>
      <c r="H17" s="55"/>
      <c r="I17" s="55"/>
      <c r="J17" s="55"/>
      <c r="K17" s="55"/>
      <c r="L17" s="55"/>
    </row>
    <row r="18" spans="2:12" ht="28.5" customHeight="1">
      <c r="B18" s="55"/>
      <c r="C18" s="213" t="s">
        <v>515</v>
      </c>
      <c r="D18" s="213"/>
      <c r="E18" s="213"/>
      <c r="F18" s="55"/>
      <c r="G18" s="55"/>
      <c r="H18" s="55"/>
      <c r="I18" s="55"/>
      <c r="J18" s="55"/>
      <c r="K18" s="55"/>
      <c r="L18" s="55"/>
    </row>
    <row r="19" spans="2:12" ht="20.25" customHeight="1">
      <c r="B19" s="55"/>
      <c r="C19" s="213" t="s">
        <v>516</v>
      </c>
      <c r="D19" s="213"/>
      <c r="E19" s="213"/>
      <c r="F19" s="55"/>
      <c r="G19" s="55"/>
      <c r="H19" s="55"/>
      <c r="I19" s="55"/>
      <c r="J19" s="55"/>
      <c r="K19" s="55"/>
      <c r="L19" s="55"/>
    </row>
    <row r="20" spans="2:12" ht="29.25" customHeight="1">
      <c r="B20" s="55"/>
      <c r="C20" s="214" t="s">
        <v>517</v>
      </c>
      <c r="D20" s="214"/>
      <c r="E20" s="214"/>
      <c r="F20" s="55"/>
      <c r="G20" s="55"/>
      <c r="H20" s="55"/>
      <c r="I20" s="55"/>
      <c r="J20" s="55"/>
      <c r="K20" s="55"/>
      <c r="L20" s="55"/>
    </row>
    <row r="21" spans="2:12" ht="20.100000000000001" customHeight="1">
      <c r="B21" s="55"/>
      <c r="C21" s="213"/>
      <c r="D21" s="213"/>
      <c r="E21" s="213"/>
      <c r="F21" s="55"/>
      <c r="G21" s="55"/>
      <c r="H21" s="55"/>
      <c r="I21" s="55"/>
      <c r="J21" s="55"/>
      <c r="K21" s="55"/>
      <c r="L21" s="55"/>
    </row>
    <row r="22" spans="2:12" ht="20.100000000000001" customHeight="1">
      <c r="B22" s="55"/>
      <c r="C22" s="75"/>
      <c r="D22" s="55"/>
      <c r="E22" s="55"/>
      <c r="F22" s="55"/>
      <c r="G22" s="55"/>
      <c r="H22" s="55"/>
      <c r="I22" s="55"/>
      <c r="J22" s="55"/>
      <c r="K22" s="55"/>
      <c r="L22" s="55"/>
    </row>
    <row r="23" spans="2:12" ht="20.100000000000001" customHeight="1">
      <c r="B23" s="55"/>
      <c r="C23" s="79" t="s">
        <v>20</v>
      </c>
      <c r="D23" s="55"/>
      <c r="E23" s="55"/>
      <c r="F23" s="55"/>
      <c r="G23" s="55"/>
      <c r="H23" s="55"/>
      <c r="I23" s="55"/>
      <c r="J23" s="55"/>
      <c r="K23" s="55"/>
      <c r="L23" s="55"/>
    </row>
    <row r="24" spans="2:12" ht="20.100000000000001" customHeight="1">
      <c r="B24" s="55"/>
      <c r="C24" s="79" t="s">
        <v>21</v>
      </c>
      <c r="D24" s="55"/>
      <c r="E24" s="55"/>
      <c r="F24" s="55"/>
      <c r="G24" s="55"/>
      <c r="H24" s="55"/>
      <c r="I24" s="55"/>
      <c r="J24" s="55"/>
      <c r="K24" s="55"/>
      <c r="L24" s="55"/>
    </row>
    <row r="25" spans="2:12" ht="20.100000000000001" customHeight="1">
      <c r="B25" s="55"/>
      <c r="C25" s="79" t="s">
        <v>22</v>
      </c>
      <c r="D25" s="55"/>
      <c r="E25" s="55"/>
      <c r="F25" s="55"/>
      <c r="G25" s="55"/>
      <c r="H25" s="55"/>
      <c r="I25" s="55"/>
      <c r="J25" s="55"/>
      <c r="K25" s="55"/>
      <c r="L25" s="55"/>
    </row>
    <row r="26" spans="2:12" ht="20.100000000000001" customHeight="1">
      <c r="B26" s="55"/>
      <c r="C26" s="55"/>
      <c r="D26" s="55"/>
      <c r="E26" s="55"/>
      <c r="F26" s="55"/>
      <c r="G26" s="55"/>
      <c r="H26" s="55"/>
      <c r="I26" s="55"/>
      <c r="J26" s="55"/>
      <c r="K26" s="55"/>
      <c r="L26" s="55"/>
    </row>
    <row r="27" spans="2:12" ht="20.100000000000001" customHeight="1">
      <c r="B27" s="55"/>
      <c r="C27" s="55"/>
      <c r="D27" s="55"/>
      <c r="E27" s="55"/>
      <c r="F27" s="55"/>
      <c r="G27" s="55"/>
      <c r="H27" s="55"/>
      <c r="I27" s="55"/>
      <c r="J27" s="55"/>
      <c r="K27" s="55"/>
      <c r="L27" s="55"/>
    </row>
    <row r="28" spans="2:12" ht="20.100000000000001" customHeight="1">
      <c r="B28" s="55"/>
    </row>
  </sheetData>
  <mergeCells count="6">
    <mergeCell ref="C18:E18"/>
    <mergeCell ref="C19:E19"/>
    <mergeCell ref="C20:E20"/>
    <mergeCell ref="C21:E21"/>
    <mergeCell ref="B1:K1"/>
    <mergeCell ref="E2: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Grand Summary</vt:lpstr>
      <vt:lpstr>Grand Summary old</vt:lpstr>
      <vt:lpstr>Schedule 1</vt:lpstr>
      <vt:lpstr>Schedule 2</vt:lpstr>
      <vt:lpstr>Schedule 3A</vt:lpstr>
      <vt:lpstr>Schedule 3B</vt:lpstr>
      <vt:lpstr>Schedule 4</vt:lpstr>
      <vt:lpstr>Schedule 6</vt:lpstr>
      <vt:lpstr>'Schedule 1'!Print_Area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Sreenivasula Reddy Siriyapureddy</dc:creator>
  <cp:lastModifiedBy>Itrust16</cp:lastModifiedBy>
  <cp:lastPrinted>2019-11-21T04:50:51Z</cp:lastPrinted>
  <dcterms:created xsi:type="dcterms:W3CDTF">2007-12-15T09:49:46Z</dcterms:created>
  <dcterms:modified xsi:type="dcterms:W3CDTF">2021-10-07T09:43:47Z</dcterms:modified>
</cp:coreProperties>
</file>