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15.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defaultThemeVersion="124226"/>
  <bookViews>
    <workbookView xWindow="-120" yWindow="-120" windowWidth="20730" windowHeight="11160" tabRatio="831"/>
  </bookViews>
  <sheets>
    <sheet name="Grand Summary" sheetId="85" r:id="rId1"/>
    <sheet name="Grand Summary_old" sheetId="73" r:id="rId2"/>
    <sheet name="Schedule 1" sheetId="1" r:id="rId3"/>
    <sheet name="Schedule 2" sheetId="83" r:id="rId4"/>
    <sheet name="Schedule 3A" sheetId="84" r:id="rId5"/>
    <sheet name="Schedule 3B" sheetId="86" r:id="rId6"/>
    <sheet name="Schedule 4" sheetId="87" r:id="rId7"/>
    <sheet name="Schedule 5" sheetId="88" r:id="rId8"/>
    <sheet name="Schedule 6" sheetId="89"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__NP3">#REF!</definedName>
    <definedName name="__NP4">#REF!</definedName>
    <definedName name="_NP3">#REF!</definedName>
    <definedName name="_NP4">#REF!</definedName>
    <definedName name="A">#REF!</definedName>
    <definedName name="abc">#REF!</definedName>
    <definedName name="Ag">[1]Design!#REF!</definedName>
    <definedName name="Air_termination">'[2]min-size'!$B$4:$B$9</definedName>
    <definedName name="AlphaH">#REF!</definedName>
    <definedName name="Appe">#REF!</definedName>
    <definedName name="Area_flashes">[2]areas!$A$2:$A$187</definedName>
    <definedName name="Ast">#REF!</definedName>
    <definedName name="Astmin">#REF!</definedName>
    <definedName name="B">#REF!</definedName>
    <definedName name="bcol">#REF!</definedName>
    <definedName name="Bedding">#REF!</definedName>
    <definedName name="Bedding2">#REF!</definedName>
    <definedName name="bfoot">#REF!</definedName>
    <definedName name="BMxxi">#REF!</definedName>
    <definedName name="BMxxii">#REF!</definedName>
    <definedName name="BMxxiii">#REF!</definedName>
    <definedName name="BMyyi">#REF!</definedName>
    <definedName name="Bph">#REF!</definedName>
    <definedName name="Bsump">#REF!</definedName>
    <definedName name="C_">#REF!</definedName>
    <definedName name="cd">#REF!</definedName>
    <definedName name="checked">#REF!</definedName>
    <definedName name="ClassofPipeTable">#REF!</definedName>
    <definedName name="codecode">#REF!</definedName>
    <definedName name="Content_effect">[2]data!$A$17:$A$21</definedName>
    <definedName name="cop">[3]CPIPE2!#REF!</definedName>
    <definedName name="cost_estimate_B">#REF!</definedName>
    <definedName name="cover">#REF!</definedName>
    <definedName name="CoverEarth">#REF!</definedName>
    <definedName name="CoverLiquid">#REF!</definedName>
    <definedName name="Cpipe1">#REF!</definedName>
    <definedName name="Cpipe2">#REF!</definedName>
    <definedName name="Cs">#REF!</definedName>
    <definedName name="D">#REF!</definedName>
    <definedName name="dc">'[4]Basic Dimensions'!$F$53</definedName>
    <definedName name="dcol">#REF!</definedName>
    <definedName name="Degree_isolation">[2]data!$A$23:$A$25</definedName>
    <definedName name="density">#REF!</definedName>
    <definedName name="Design_sheet">#REF!</definedName>
    <definedName name="designed">#REF!</definedName>
    <definedName name="df">#REF!</definedName>
    <definedName name="Dia">#REF!</definedName>
    <definedName name="dl">#REF!</definedName>
    <definedName name="docu">#REF!</definedName>
    <definedName name="Down_conductors">'[2]min-size'!$B$17:$B$22</definedName>
    <definedName name="ds">#REF!</definedName>
    <definedName name="DUCT">#REF!</definedName>
    <definedName name="dvalue">'[5]pipe DVALUE'!$A$4:$C$104</definedName>
    <definedName name="dw">'[4]Basic Dimensions'!$F$60</definedName>
    <definedName name="E">#REF!</definedName>
    <definedName name="E.01">#REF!</definedName>
    <definedName name="Earth_terminations">'[2]min-size'!$B$24:$B$27</definedName>
    <definedName name="ei">#REF!</definedName>
    <definedName name="eii">#REF!</definedName>
    <definedName name="eiii">#REF!</definedName>
    <definedName name="excavation_rate_analysis">#REF!</definedName>
    <definedName name="excavationsheet">#REF!</definedName>
    <definedName name="EXIT">#REF!</definedName>
    <definedName name="f">#REF!</definedName>
    <definedName name="fc">#REF!</definedName>
    <definedName name="fcbt">'[4]Basic Dimensions'!$F$65</definedName>
    <definedName name="fcc">'[4]Basic Dimensions'!$F$66</definedName>
    <definedName name="fck">#REF!</definedName>
    <definedName name="fckfck">#REF!</definedName>
    <definedName name="fckrsvr">'[4]Basic Dimensions'!$F$55</definedName>
    <definedName name="fckstg">'[4]Basic Dimensions'!$F$54</definedName>
    <definedName name="fct">'[4]Basic Dimensions'!$F$64</definedName>
    <definedName name="FGL">#REF!</definedName>
    <definedName name="Fixed_connection">'[2]min-size'!$B$30:$B$33</definedName>
    <definedName name="fsteel">#REF!</definedName>
    <definedName name="fy">#REF!</definedName>
    <definedName name="fyfy">#REF!</definedName>
    <definedName name="fys">'[6]Basic Dimensions'!$F$59</definedName>
    <definedName name="fyshr">'[4]Basic Dimensions'!$F$70</definedName>
    <definedName name="fyst">'[4]Basic Dimensions'!$F$69</definedName>
    <definedName name="fysteel">#REF!</definedName>
    <definedName name="g">#REF!</definedName>
    <definedName name="gammaw">#REF!</definedName>
    <definedName name="gc">#REF!</definedName>
    <definedName name="GLs">#REF!</definedName>
    <definedName name="h">#REF!</definedName>
    <definedName name="H_B">#REF!</definedName>
    <definedName name="H2DT">#REF!</definedName>
    <definedName name="hc">#REF!</definedName>
    <definedName name="help">#REF!</definedName>
    <definedName name="hidecolumns">#REF!,#REF!,#REF!,#REF!,#REF!,#REF!,#REF!,#REF!,#REF!,#REF!,#REF!,#REF!,#REF!,#REF!,#REF!,#REF!,#REF!,#REF!,#REF!</definedName>
    <definedName name="hidecolumns2">#REF!,#REF!,#REF!,#REF!,#REF!,#REF!,#REF!,#REF!,#REF!,#REF!,#REF!,#REF!,#REF!,#REF!,#REF!,#REF!,#REF!,#REF!</definedName>
    <definedName name="hs">#REF!</definedName>
    <definedName name="hw">#REF!</definedName>
    <definedName name="hwt">#REF!</definedName>
    <definedName name="i">#REF!</definedName>
    <definedName name="ifif">#REF!</definedName>
    <definedName name="invert">#REF!</definedName>
    <definedName name="iomko">#REF!</definedName>
    <definedName name="iopiopjk">#REF!</definedName>
    <definedName name="j">#REF!</definedName>
    <definedName name="k">#REF!</definedName>
    <definedName name="k1_table">#REF!</definedName>
    <definedName name="k1x">[1]Design!#REF!</definedName>
    <definedName name="k1y">[1]Design!#REF!</definedName>
    <definedName name="k2x">[1]Design!#REF!</definedName>
    <definedName name="k2y">[1]Design!#REF!</definedName>
    <definedName name="ka">#REF!</definedName>
    <definedName name="L">#REF!</definedName>
    <definedName name="L_GL">#REF!</definedName>
    <definedName name="laying1000">#REF!</definedName>
    <definedName name="laying1100">#REF!</definedName>
    <definedName name="laying1200">#REF!</definedName>
    <definedName name="laying300">#REF!</definedName>
    <definedName name="laying350">#REF!</definedName>
    <definedName name="laying400">#REF!</definedName>
    <definedName name="laying450">#REF!</definedName>
    <definedName name="laying500">#REF!</definedName>
    <definedName name="laying600">#REF!</definedName>
    <definedName name="laying700">#REF!</definedName>
    <definedName name="laying800">#REF!</definedName>
    <definedName name="laying900">#REF!</definedName>
    <definedName name="Lead_statement">'[7]Lead (Final)'!#REF!</definedName>
    <definedName name="length">'[5]SewerCAD Pipe Data-Actual 2040'!$C$11:$C$53</definedName>
    <definedName name="level">#REF!</definedName>
    <definedName name="lfoot">#REF!</definedName>
    <definedName name="loc">#REF!</definedName>
    <definedName name="Lph">#REF!</definedName>
    <definedName name="Lsump">#REF!</definedName>
    <definedName name="lxx">#REF!</definedName>
    <definedName name="lxxx">#REF!</definedName>
    <definedName name="lyy">#REF!</definedName>
    <definedName name="M">#REF!</definedName>
    <definedName name="M1x">[1]Design!#REF!</definedName>
    <definedName name="M1y">[1]Design!#REF!</definedName>
    <definedName name="M2x">[1]Design!#REF!</definedName>
    <definedName name="M2y">[1]Design!#REF!</definedName>
    <definedName name="manholes">#REF!</definedName>
    <definedName name="ManholeTable">#REF!</definedName>
    <definedName name="mb">#REF!</definedName>
    <definedName name="Mi">#REF!</definedName>
    <definedName name="Mii">#REF!</definedName>
    <definedName name="Miii">#REF!</definedName>
    <definedName name="modular">#REF!</definedName>
    <definedName name="mr">#REF!</definedName>
    <definedName name="n">#REF!</definedName>
    <definedName name="n_value">#REF!</definedName>
    <definedName name="ngl">#REF!</definedName>
    <definedName name="NP2__P1__P2_P3">#REF!</definedName>
    <definedName name="nsbc">#REF!</definedName>
    <definedName name="OD">#REF!</definedName>
    <definedName name="other_wors_rate_analysis">#REF!</definedName>
    <definedName name="P">[8]Sheet1!$A$44</definedName>
    <definedName name="Pbx">[1]Design!#REF!</definedName>
    <definedName name="Pby">[1]Design!#REF!</definedName>
    <definedName name="Pi">#REF!</definedName>
    <definedName name="Pii">#REF!</definedName>
    <definedName name="Piii">#REF!</definedName>
    <definedName name="pipe1000">#REF!</definedName>
    <definedName name="pipe1100">#REF!</definedName>
    <definedName name="pipe1200">#REF!</definedName>
    <definedName name="pipe1400">#REF!</definedName>
    <definedName name="pipe300">#REF!</definedName>
    <definedName name="pipe350">#REF!</definedName>
    <definedName name="pipe400">#REF!</definedName>
    <definedName name="pipe450">#REF!</definedName>
    <definedName name="pipe500">#REF!</definedName>
    <definedName name="pipe600">#REF!</definedName>
    <definedName name="pipe700">#REF!</definedName>
    <definedName name="pipe800">#REF!</definedName>
    <definedName name="pipe900">#REF!</definedName>
    <definedName name="pipes">'[5]SewerCAD Pipe Data-Actual 2040'!$A$11:$A$53</definedName>
    <definedName name="Pmaxi">#REF!</definedName>
    <definedName name="Pmaxii">#REF!</definedName>
    <definedName name="Pmaxiii">#REF!</definedName>
    <definedName name="Pmini">#REF!</definedName>
    <definedName name="Pminii">#REF!</definedName>
    <definedName name="Pminiii">#REF!</definedName>
    <definedName name="_xlnm.Print_Area" localSheetId="2">'Schedule 1'!$E$1:$K$32</definedName>
    <definedName name="_xlnm.Print_Area">#REF!</definedName>
    <definedName name="_xlnm.Print_Titles" localSheetId="2">'Schedule 1'!#REF!</definedName>
    <definedName name="project">#REF!</definedName>
    <definedName name="Puz">[1]Design!#REF!</definedName>
    <definedName name="Pxxi">#REF!</definedName>
    <definedName name="Pyyi">#REF!</definedName>
    <definedName name="Pyyiii">#REF!</definedName>
    <definedName name="q">#REF!</definedName>
    <definedName name="Rate_analysis">#REF!</definedName>
    <definedName name="ratio1">#REF!</definedName>
    <definedName name="RCC_pipE_cost">#REF!</definedName>
    <definedName name="rect_4_415">#REF!</definedName>
    <definedName name="rubberring1000">#REF!</definedName>
    <definedName name="rubberring1100">#REF!</definedName>
    <definedName name="rubberring1200">#REF!</definedName>
    <definedName name="rubberring300">#REF!</definedName>
    <definedName name="rubberring350">#REF!</definedName>
    <definedName name="rubberring400">#REF!</definedName>
    <definedName name="rubberring450">#REF!</definedName>
    <definedName name="rubberring500">#REF!</definedName>
    <definedName name="rubberring600">#REF!</definedName>
    <definedName name="rubberring700">#REF!</definedName>
    <definedName name="rubberring800">#REF!</definedName>
    <definedName name="rubberring900">#REF!</definedName>
    <definedName name="s">[8]Sheet1!$I$11</definedName>
    <definedName name="sbc">#REF!</definedName>
    <definedName name="sbt">#REF!</definedName>
    <definedName name="scbc">#REF!</definedName>
    <definedName name="scd">[9]Design!#REF!</definedName>
    <definedName name="sewercad">#REF!</definedName>
    <definedName name="sigmacbc">#REF!</definedName>
    <definedName name="sigmact">#REF!</definedName>
    <definedName name="sigmast">#REF!</definedName>
    <definedName name="Sr_No">#REF!</definedName>
    <definedName name="srno1">#REF!</definedName>
    <definedName name="srno10a">#REF!</definedName>
    <definedName name="srno10b">#REF!</definedName>
    <definedName name="srno11a">#REF!</definedName>
    <definedName name="srno11b">#REF!</definedName>
    <definedName name="srno12a">#REF!</definedName>
    <definedName name="srno12b">#REF!</definedName>
    <definedName name="srno13_300_01">#REF!</definedName>
    <definedName name="srno13_300_06">#REF!</definedName>
    <definedName name="srno13_500_01">#REF!</definedName>
    <definedName name="srno13_500_06">#REF!</definedName>
    <definedName name="srno13_900_01">#REF!</definedName>
    <definedName name="srno13_900_06">#REF!</definedName>
    <definedName name="srno14">#REF!</definedName>
    <definedName name="srno15">#REF!</definedName>
    <definedName name="srno16">#REF!</definedName>
    <definedName name="srno17">#REF!</definedName>
    <definedName name="srno18">#REF!</definedName>
    <definedName name="srno19">#REF!</definedName>
    <definedName name="srno2">#REF!</definedName>
    <definedName name="srno20">#REF!</definedName>
    <definedName name="srno21">#REF!</definedName>
    <definedName name="srno22">#REF!</definedName>
    <definedName name="srno23">#REF!</definedName>
    <definedName name="srno24">#REF!</definedName>
    <definedName name="srno25">#REF!</definedName>
    <definedName name="srno26">#REF!</definedName>
    <definedName name="srno27">#REF!</definedName>
    <definedName name="srno28">#REF!</definedName>
    <definedName name="srno29">#REF!</definedName>
    <definedName name="srno3">#REF!</definedName>
    <definedName name="srno30a">#REF!</definedName>
    <definedName name="srno30b">#REF!</definedName>
    <definedName name="srno30c">#REF!</definedName>
    <definedName name="srno4">#REF!</definedName>
    <definedName name="srno5">#REF!</definedName>
    <definedName name="srno6">#REF!</definedName>
    <definedName name="ss">#REF!,#REF!,#REF!,#REF!,#REF!,#REF!,#REF!,#REF!,#REF!,#REF!,#REF!,#REF!,#REF!,#REF!,#REF!,#REF!,#REF!,#REF!,#REF!</definedName>
    <definedName name="ssss">#REF!,#REF!,#REF!,#REF!,#REF!,#REF!,#REF!,#REF!,#REF!,#REF!,#REF!,#REF!,#REF!,#REF!,#REF!,#REF!,#REF!,#REF!</definedName>
    <definedName name="sst">#REF!</definedName>
    <definedName name="STIL">#REF!</definedName>
    <definedName name="Stranded_flexible_connection">'[2]min-size'!$B$36:$B$39</definedName>
    <definedName name="structure">#REF!</definedName>
    <definedName name="surcharge">#REF!</definedName>
    <definedName name="Suspended_conductors">'[2]min-size'!$B$11:$B$14</definedName>
    <definedName name="t">#REF!</definedName>
    <definedName name="tab">#REF!</definedName>
    <definedName name="table">[10]Coefficients!$A$12:$L$32</definedName>
    <definedName name="table0">'[11]moments-table(tri)'!$A$746:$E$885</definedName>
    <definedName name="table0.2">'[11]moments-table(tri)'!$A$601:$E$740</definedName>
    <definedName name="table0.4">'[11]moments-table(tri)'!$A$456:$E$595</definedName>
    <definedName name="table0.6">'[11]moments-table(tri)'!$A$307:$E$446</definedName>
    <definedName name="table0.8">'[11]moments-table(tri)'!$A$162:$E$301</definedName>
    <definedName name="table1">'[11]moments-table(tri)'!$A$17:$E$156</definedName>
    <definedName name="Table10">[12]Table10!$A$1:$K$15</definedName>
    <definedName name="Table11">[12]Table11!$A$2:$B$15</definedName>
    <definedName name="Table12">[12]Table12!$A$1:$K$15</definedName>
    <definedName name="table2">#REF!</definedName>
    <definedName name="table3">#REF!</definedName>
    <definedName name="table4">#REF!</definedName>
    <definedName name="table5">#REF!</definedName>
    <definedName name="table6">#REF!</definedName>
    <definedName name="table7">#REF!</definedName>
    <definedName name="table8">#REF!</definedName>
    <definedName name="table9">#REF!</definedName>
    <definedName name="tav">#REF!</definedName>
    <definedName name="tbs">#REF!</definedName>
    <definedName name="tcol">#REF!</definedName>
    <definedName name="tedge">#REF!</definedName>
    <definedName name="thick">#REF!</definedName>
    <definedName name="thickness">#REF!</definedName>
    <definedName name="thickness1">#REF!</definedName>
    <definedName name="ti">#REF!</definedName>
    <definedName name="tii">#REF!</definedName>
    <definedName name="tt">#REF!</definedName>
    <definedName name="Tw">#REF!</definedName>
    <definedName name="Type_construction">[2]data!$A$9:$A$15</definedName>
    <definedName name="Type_country">[2]data!$A$27:$A$30</definedName>
    <definedName name="Use_structure">[2]data!$A$2:$A$7</definedName>
    <definedName name="v">#REF!</definedName>
    <definedName name="wa">#REF!</definedName>
    <definedName name="ww">#REF!</definedName>
    <definedName name="xi">#REF!</definedName>
    <definedName name="xii">#REF!</definedName>
    <definedName name="xiii">#REF!</definedName>
    <definedName name="xxx">'[13]Data-Works (Final)'!$A$698:$R$788</definedName>
    <definedName name="Z_53C20C87_9586_4DC0_9554_7E86BC372B26_.wvu.Cols" localSheetId="2" hidden="1">'Schedule 1'!#REF!</definedName>
    <definedName name="Z_53C20C87_9586_4DC0_9554_7E86BC372B26_.wvu.PrintArea" localSheetId="2" hidden="1">'Schedule 1'!$E$2:$F$30</definedName>
    <definedName name="Z_53C20C87_9586_4DC0_9554_7E86BC372B26_.wvu.PrintTitles" localSheetId="2" hidden="1">'Schedule 1'!#REF!</definedName>
    <definedName name="Z_53C20C87_9586_4DC0_9554_7E86BC372B26_.wvu.Rows" localSheetId="2" hidden="1">'Schedule 1'!#REF!</definedName>
  </definedNames>
  <calcPr calcId="124519"/>
  <customWorkbookViews>
    <customWorkbookView name="trshah - Personal View" guid="{53C20C87-9586-4DC0-9554-7E86BC372B26}" mergeInterval="0" personalView="1" maximized="1" xWindow="1" yWindow="1" windowWidth="1440" windowHeight="649" tabRatio="907" activeSheetId="20" showComments="commIndAndComment"/>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6" i="89"/>
  <c r="K7"/>
  <c r="K8"/>
  <c r="K9"/>
  <c r="K10"/>
  <c r="K11"/>
  <c r="K12"/>
  <c r="K13"/>
  <c r="K14"/>
  <c r="K15"/>
  <c r="K16"/>
  <c r="K17"/>
  <c r="K18"/>
  <c r="K19"/>
  <c r="K22"/>
  <c r="K5"/>
  <c r="K20" s="1"/>
  <c r="K21" s="1"/>
  <c r="J20"/>
  <c r="J21" s="1"/>
  <c r="K21" i="88"/>
  <c r="K37"/>
  <c r="K53"/>
  <c r="K56"/>
  <c r="K61"/>
  <c r="K66"/>
  <c r="K67"/>
  <c r="K23" i="89" l="1"/>
  <c r="J65" i="88"/>
  <c r="K65" s="1"/>
  <c r="J64"/>
  <c r="K64" s="1"/>
  <c r="J63"/>
  <c r="K63" s="1"/>
  <c r="J62"/>
  <c r="K62" s="1"/>
  <c r="J60"/>
  <c r="K60" s="1"/>
  <c r="J59"/>
  <c r="K59" s="1"/>
  <c r="J58"/>
  <c r="K58" s="1"/>
  <c r="J57"/>
  <c r="K57" s="1"/>
  <c r="J55"/>
  <c r="K55" s="1"/>
  <c r="J54"/>
  <c r="K54" s="1"/>
  <c r="J52"/>
  <c r="K52" s="1"/>
  <c r="J51"/>
  <c r="K51" s="1"/>
  <c r="J50"/>
  <c r="K50" s="1"/>
  <c r="J49"/>
  <c r="K49" s="1"/>
  <c r="J48"/>
  <c r="K48" s="1"/>
  <c r="J47"/>
  <c r="K47" s="1"/>
  <c r="J46"/>
  <c r="K46" s="1"/>
  <c r="J45"/>
  <c r="K45" s="1"/>
  <c r="J44"/>
  <c r="K44" s="1"/>
  <c r="J43"/>
  <c r="K43" s="1"/>
  <c r="J42"/>
  <c r="K42" s="1"/>
  <c r="J41"/>
  <c r="K41" s="1"/>
  <c r="J40"/>
  <c r="K40" s="1"/>
  <c r="J39"/>
  <c r="K39" s="1"/>
  <c r="J38"/>
  <c r="K38" s="1"/>
  <c r="J36"/>
  <c r="K36" s="1"/>
  <c r="J35"/>
  <c r="K35" s="1"/>
  <c r="J34"/>
  <c r="K34" s="1"/>
  <c r="J33"/>
  <c r="K33" s="1"/>
  <c r="J32"/>
  <c r="K32" s="1"/>
  <c r="J31"/>
  <c r="K31" s="1"/>
  <c r="J30"/>
  <c r="K30" s="1"/>
  <c r="J29"/>
  <c r="K29" s="1"/>
  <c r="J28"/>
  <c r="K28" s="1"/>
  <c r="J27"/>
  <c r="K27" s="1"/>
  <c r="J26"/>
  <c r="K26" s="1"/>
  <c r="J25"/>
  <c r="K25" s="1"/>
  <c r="J24"/>
  <c r="K24" s="1"/>
  <c r="J23"/>
  <c r="K23" s="1"/>
  <c r="J22"/>
  <c r="K22" s="1"/>
  <c r="J20"/>
  <c r="K20" s="1"/>
  <c r="J19"/>
  <c r="K19" s="1"/>
  <c r="J18"/>
  <c r="K18" s="1"/>
  <c r="J17"/>
  <c r="K17" s="1"/>
  <c r="J16"/>
  <c r="K16" s="1"/>
  <c r="J15"/>
  <c r="K15" s="1"/>
  <c r="J14"/>
  <c r="K14" s="1"/>
  <c r="J13"/>
  <c r="K13" s="1"/>
  <c r="J12"/>
  <c r="K12" s="1"/>
  <c r="J11"/>
  <c r="K11" s="1"/>
  <c r="J10"/>
  <c r="K10" s="1"/>
  <c r="J9"/>
  <c r="K9" s="1"/>
  <c r="J8"/>
  <c r="K8" s="1"/>
  <c r="J7"/>
  <c r="K7" s="1"/>
  <c r="J6"/>
  <c r="K6" s="1"/>
  <c r="J5"/>
  <c r="K7" i="87"/>
  <c r="K8"/>
  <c r="K9"/>
  <c r="K10"/>
  <c r="K11"/>
  <c r="K12"/>
  <c r="K13"/>
  <c r="K14"/>
  <c r="K15"/>
  <c r="K16"/>
  <c r="K17"/>
  <c r="K6"/>
  <c r="K68" i="88" l="1"/>
  <c r="J68"/>
  <c r="F17" i="87"/>
  <c r="J16"/>
  <c r="J15"/>
  <c r="J14"/>
  <c r="J13"/>
  <c r="J12"/>
  <c r="J11"/>
  <c r="J10"/>
  <c r="J9"/>
  <c r="J8"/>
  <c r="J7"/>
  <c r="J6"/>
  <c r="K11" i="86"/>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0"/>
  <c r="I162"/>
  <c r="I156"/>
  <c r="I96"/>
  <c r="I42"/>
  <c r="J162"/>
  <c r="H162"/>
  <c r="H156"/>
  <c r="J151"/>
  <c r="J149"/>
  <c r="J146"/>
  <c r="J143"/>
  <c r="J138"/>
  <c r="J133"/>
  <c r="J131"/>
  <c r="J129"/>
  <c r="J128"/>
  <c r="J126"/>
  <c r="J125"/>
  <c r="J122"/>
  <c r="J121"/>
  <c r="J119"/>
  <c r="J117"/>
  <c r="J115"/>
  <c r="J114"/>
  <c r="J112"/>
  <c r="J110"/>
  <c r="J109"/>
  <c r="J107"/>
  <c r="J106"/>
  <c r="J101"/>
  <c r="J100"/>
  <c r="H96"/>
  <c r="J95"/>
  <c r="J94"/>
  <c r="J93"/>
  <c r="J85"/>
  <c r="J83"/>
  <c r="J82"/>
  <c r="J81"/>
  <c r="J80"/>
  <c r="J78"/>
  <c r="J77"/>
  <c r="J76"/>
  <c r="J75"/>
  <c r="J74"/>
  <c r="J69"/>
  <c r="J68"/>
  <c r="J67"/>
  <c r="J66"/>
  <c r="J65"/>
  <c r="J64"/>
  <c r="J63"/>
  <c r="J61"/>
  <c r="J60"/>
  <c r="J59"/>
  <c r="J58"/>
  <c r="J57"/>
  <c r="J55"/>
  <c r="J53"/>
  <c r="J52"/>
  <c r="J51"/>
  <c r="J49"/>
  <c r="J48"/>
  <c r="H42"/>
  <c r="H164" s="1"/>
  <c r="J41"/>
  <c r="J40"/>
  <c r="J39"/>
  <c r="J38"/>
  <c r="J36"/>
  <c r="J35"/>
  <c r="J34"/>
  <c r="J33"/>
  <c r="J32"/>
  <c r="J31"/>
  <c r="J30"/>
  <c r="J29"/>
  <c r="J28"/>
  <c r="J27"/>
  <c r="J26"/>
  <c r="J25"/>
  <c r="J24"/>
  <c r="J23"/>
  <c r="J22"/>
  <c r="J21"/>
  <c r="J20"/>
  <c r="J19"/>
  <c r="J18"/>
  <c r="J17"/>
  <c r="J16"/>
  <c r="J15"/>
  <c r="J14"/>
  <c r="J12"/>
  <c r="J11"/>
  <c r="J10"/>
  <c r="J17" i="87" l="1"/>
  <c r="I164" i="86"/>
  <c r="J42"/>
  <c r="J164" s="1"/>
  <c r="J156"/>
  <c r="J96"/>
  <c r="K164" l="1"/>
  <c r="K10" i="84" l="1"/>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9"/>
  <c r="J39"/>
  <c r="J38"/>
  <c r="J37"/>
  <c r="J36"/>
  <c r="J34"/>
  <c r="J33"/>
  <c r="J32"/>
  <c r="J31"/>
  <c r="J30"/>
  <c r="J29"/>
  <c r="J28"/>
  <c r="J27"/>
  <c r="J26"/>
  <c r="J25"/>
  <c r="J24"/>
  <c r="J23"/>
  <c r="J22"/>
  <c r="J21"/>
  <c r="J20"/>
  <c r="J19"/>
  <c r="J18"/>
  <c r="J17"/>
  <c r="J16"/>
  <c r="J15"/>
  <c r="J14"/>
  <c r="J13"/>
  <c r="J11"/>
  <c r="J10"/>
  <c r="J9"/>
  <c r="J168" i="83" l="1"/>
  <c r="F168"/>
  <c r="K167"/>
  <c r="K168" s="1"/>
  <c r="F165"/>
  <c r="J164"/>
  <c r="K164" s="1"/>
  <c r="J163"/>
  <c r="F160"/>
  <c r="J159"/>
  <c r="K159" s="1"/>
  <c r="J158"/>
  <c r="K158" s="1"/>
  <c r="J157"/>
  <c r="K157" s="1"/>
  <c r="J156"/>
  <c r="K156" s="1"/>
  <c r="J155"/>
  <c r="K155" s="1"/>
  <c r="J153"/>
  <c r="K153" s="1"/>
  <c r="J152"/>
  <c r="K152" s="1"/>
  <c r="J151"/>
  <c r="K151" s="1"/>
  <c r="J149"/>
  <c r="K149" s="1"/>
  <c r="J148"/>
  <c r="F145"/>
  <c r="J144"/>
  <c r="K144" s="1"/>
  <c r="J143"/>
  <c r="K143" s="1"/>
  <c r="J142"/>
  <c r="K142" s="1"/>
  <c r="J139"/>
  <c r="K139" s="1"/>
  <c r="J138"/>
  <c r="K138" s="1"/>
  <c r="J137"/>
  <c r="K137" s="1"/>
  <c r="J136"/>
  <c r="K136" s="1"/>
  <c r="J135"/>
  <c r="K135" s="1"/>
  <c r="J134"/>
  <c r="K134" s="1"/>
  <c r="J132"/>
  <c r="K132" s="1"/>
  <c r="J131"/>
  <c r="K131" s="1"/>
  <c r="K130"/>
  <c r="J129"/>
  <c r="K129" s="1"/>
  <c r="J127"/>
  <c r="K127" s="1"/>
  <c r="J126"/>
  <c r="K126" s="1"/>
  <c r="J125"/>
  <c r="K125" s="1"/>
  <c r="J124"/>
  <c r="K124" s="1"/>
  <c r="J123"/>
  <c r="K123" s="1"/>
  <c r="J121"/>
  <c r="K121" s="1"/>
  <c r="J120"/>
  <c r="K120" s="1"/>
  <c r="J119"/>
  <c r="K119" s="1"/>
  <c r="J118"/>
  <c r="K118" s="1"/>
  <c r="J117"/>
  <c r="K117" s="1"/>
  <c r="J116"/>
  <c r="K116" s="1"/>
  <c r="J115"/>
  <c r="K115" s="1"/>
  <c r="J114"/>
  <c r="K114" s="1"/>
  <c r="J113"/>
  <c r="K113" s="1"/>
  <c r="K112"/>
  <c r="J110"/>
  <c r="K110" s="1"/>
  <c r="J109"/>
  <c r="K109" s="1"/>
  <c r="J108"/>
  <c r="K108" s="1"/>
  <c r="J107"/>
  <c r="K107" s="1"/>
  <c r="J106"/>
  <c r="K106" s="1"/>
  <c r="J105"/>
  <c r="K105" s="1"/>
  <c r="J104"/>
  <c r="K104" s="1"/>
  <c r="K102"/>
  <c r="J101"/>
  <c r="K101" s="1"/>
  <c r="J100"/>
  <c r="K100" s="1"/>
  <c r="K99"/>
  <c r="K98"/>
  <c r="K97"/>
  <c r="K96"/>
  <c r="K95"/>
  <c r="F90"/>
  <c r="K89"/>
  <c r="K88"/>
  <c r="K87"/>
  <c r="J85"/>
  <c r="K85" s="1"/>
  <c r="J84"/>
  <c r="K84" s="1"/>
  <c r="J83"/>
  <c r="K83" s="1"/>
  <c r="J82"/>
  <c r="K82" s="1"/>
  <c r="J81"/>
  <c r="K81" s="1"/>
  <c r="J80"/>
  <c r="K80" s="1"/>
  <c r="J79"/>
  <c r="K79" s="1"/>
  <c r="J78"/>
  <c r="K78" s="1"/>
  <c r="J77"/>
  <c r="K77" s="1"/>
  <c r="J76"/>
  <c r="K76" s="1"/>
  <c r="J75"/>
  <c r="K75" s="1"/>
  <c r="J74"/>
  <c r="K74" s="1"/>
  <c r="J73"/>
  <c r="K73" s="1"/>
  <c r="J72"/>
  <c r="K72" s="1"/>
  <c r="J71"/>
  <c r="K71" s="1"/>
  <c r="J70"/>
  <c r="K70" s="1"/>
  <c r="J69"/>
  <c r="K69" s="1"/>
  <c r="J68"/>
  <c r="K68" s="1"/>
  <c r="J67"/>
  <c r="K67" s="1"/>
  <c r="J66"/>
  <c r="K66" s="1"/>
  <c r="J65"/>
  <c r="K65" s="1"/>
  <c r="J64"/>
  <c r="K64" s="1"/>
  <c r="J63"/>
  <c r="K63" s="1"/>
  <c r="J62"/>
  <c r="K62" s="1"/>
  <c r="J61"/>
  <c r="K61" s="1"/>
  <c r="J60"/>
  <c r="K60" s="1"/>
  <c r="J58"/>
  <c r="K58" s="1"/>
  <c r="J56"/>
  <c r="K56" s="1"/>
  <c r="J55"/>
  <c r="K55" s="1"/>
  <c r="J54"/>
  <c r="K53"/>
  <c r="F48"/>
  <c r="F170" s="1"/>
  <c r="K47"/>
  <c r="K46"/>
  <c r="K45"/>
  <c r="J43"/>
  <c r="K43" s="1"/>
  <c r="J42"/>
  <c r="K42" s="1"/>
  <c r="J41"/>
  <c r="K41" s="1"/>
  <c r="J40"/>
  <c r="K40" s="1"/>
  <c r="J39"/>
  <c r="K39" s="1"/>
  <c r="J38"/>
  <c r="J37"/>
  <c r="K37" s="1"/>
  <c r="J35"/>
  <c r="K35" s="1"/>
  <c r="J34"/>
  <c r="K34" s="1"/>
  <c r="J32"/>
  <c r="K32" s="1"/>
  <c r="J31"/>
  <c r="K31" s="1"/>
  <c r="J29"/>
  <c r="K29" s="1"/>
  <c r="K28"/>
  <c r="J27"/>
  <c r="K27" s="1"/>
  <c r="J26"/>
  <c r="K26" s="1"/>
  <c r="J24"/>
  <c r="K24" s="1"/>
  <c r="J22"/>
  <c r="K22" s="1"/>
  <c r="J21"/>
  <c r="K21" s="1"/>
  <c r="J20"/>
  <c r="K20" s="1"/>
  <c r="J18"/>
  <c r="K18" s="1"/>
  <c r="K17"/>
  <c r="J15"/>
  <c r="K15" s="1"/>
  <c r="J13"/>
  <c r="K13" s="1"/>
  <c r="J11"/>
  <c r="K11" s="1"/>
  <c r="J10"/>
  <c r="K9"/>
  <c r="K7"/>
  <c r="J165" l="1"/>
  <c r="J160"/>
  <c r="J48"/>
  <c r="J90"/>
  <c r="K145"/>
  <c r="K10"/>
  <c r="K48" s="1"/>
  <c r="K163"/>
  <c r="K165" s="1"/>
  <c r="K54"/>
  <c r="K90" s="1"/>
  <c r="J145"/>
  <c r="K148"/>
  <c r="K160" s="1"/>
  <c r="J170" l="1"/>
  <c r="K170"/>
  <c r="J129" i="1" l="1"/>
  <c r="F129"/>
  <c r="K128"/>
  <c r="K129" s="1"/>
  <c r="J125"/>
  <c r="F125"/>
  <c r="K124"/>
  <c r="K123"/>
  <c r="K122"/>
  <c r="K121"/>
  <c r="K120"/>
  <c r="K119"/>
  <c r="K118"/>
  <c r="J115"/>
  <c r="F115"/>
  <c r="K114"/>
  <c r="K113"/>
  <c r="K112"/>
  <c r="K111"/>
  <c r="K110"/>
  <c r="J107"/>
  <c r="F107"/>
  <c r="K106"/>
  <c r="K105"/>
  <c r="J102"/>
  <c r="F102"/>
  <c r="K101"/>
  <c r="K100"/>
  <c r="J97"/>
  <c r="F97"/>
  <c r="K96"/>
  <c r="K95"/>
  <c r="J92"/>
  <c r="F92"/>
  <c r="K91"/>
  <c r="K92" s="1"/>
  <c r="J88"/>
  <c r="F88"/>
  <c r="K87"/>
  <c r="K86"/>
  <c r="K85"/>
  <c r="K84"/>
  <c r="K83"/>
  <c r="K82"/>
  <c r="K81"/>
  <c r="K80"/>
  <c r="K79"/>
  <c r="K78"/>
  <c r="K77"/>
  <c r="K76"/>
  <c r="K75"/>
  <c r="K74"/>
  <c r="K73"/>
  <c r="K72"/>
  <c r="K71"/>
  <c r="K70"/>
  <c r="K69"/>
  <c r="K68"/>
  <c r="K67"/>
  <c r="K66"/>
  <c r="K65"/>
  <c r="K64"/>
  <c r="K63"/>
  <c r="K62"/>
  <c r="K60"/>
  <c r="K59"/>
  <c r="K58"/>
  <c r="K57"/>
  <c r="J53"/>
  <c r="F53"/>
  <c r="K52"/>
  <c r="K51"/>
  <c r="K50"/>
  <c r="K49"/>
  <c r="K48"/>
  <c r="K47"/>
  <c r="K46"/>
  <c r="K45"/>
  <c r="K44"/>
  <c r="K42"/>
  <c r="K41"/>
  <c r="K39"/>
  <c r="K38"/>
  <c r="K36"/>
  <c r="K35"/>
  <c r="K34"/>
  <c r="K33"/>
  <c r="K31"/>
  <c r="K29"/>
  <c r="K28"/>
  <c r="K27"/>
  <c r="K25"/>
  <c r="K24"/>
  <c r="K22"/>
  <c r="K20"/>
  <c r="K18"/>
  <c r="K17"/>
  <c r="K16"/>
  <c r="K14"/>
  <c r="J10"/>
  <c r="F10"/>
  <c r="K9"/>
  <c r="K8"/>
  <c r="K7"/>
  <c r="K6"/>
  <c r="K5"/>
  <c r="E11" i="85"/>
  <c r="D11"/>
  <c r="E10"/>
  <c r="E9"/>
  <c r="E8"/>
  <c r="F8" s="1"/>
  <c r="F7"/>
  <c r="E6"/>
  <c r="D6"/>
  <c r="E5"/>
  <c r="D5"/>
  <c r="J131" i="1" l="1"/>
  <c r="K97"/>
  <c r="K88"/>
  <c r="K10"/>
  <c r="K102"/>
  <c r="K125"/>
  <c r="K107"/>
  <c r="K53"/>
  <c r="F131"/>
  <c r="K115"/>
  <c r="F6" i="85"/>
  <c r="F11"/>
  <c r="E12"/>
  <c r="F5"/>
  <c r="K131" i="1" l="1"/>
  <c r="D29" i="73" l="1"/>
  <c r="D27"/>
  <c r="D25"/>
  <c r="D23"/>
  <c r="D21"/>
  <c r="D19"/>
  <c r="D17"/>
  <c r="D15"/>
  <c r="D13"/>
  <c r="D11"/>
  <c r="D9"/>
  <c r="D31" l="1"/>
  <c r="D9" i="85" l="1"/>
  <c r="F9" l="1"/>
  <c r="D10" l="1"/>
  <c r="F10" l="1"/>
  <c r="D12"/>
  <c r="F12" s="1"/>
</calcChain>
</file>

<file path=xl/sharedStrings.xml><?xml version="1.0" encoding="utf-8"?>
<sst xmlns="http://schemas.openxmlformats.org/spreadsheetml/2006/main" count="2031" uniqueCount="1017">
  <si>
    <t>Description</t>
  </si>
  <si>
    <t>Unit</t>
  </si>
  <si>
    <t>Item No.</t>
  </si>
  <si>
    <t>Quantity</t>
  </si>
  <si>
    <t>TOTAL CARRIED TO GRAND SUMMARY</t>
  </si>
  <si>
    <t>Bill No.</t>
  </si>
  <si>
    <t>Earthworks</t>
  </si>
  <si>
    <t>Concrete and Allied works</t>
  </si>
  <si>
    <t>Electrical works</t>
  </si>
  <si>
    <t>Page</t>
  </si>
  <si>
    <t>I Earthwork</t>
  </si>
  <si>
    <t>II Concrete</t>
  </si>
  <si>
    <t>Level</t>
  </si>
  <si>
    <t>CONTRACT NO. CP-13</t>
  </si>
  <si>
    <t>Part 2A : CIVIL AND ELECTRO MECHANICAL WORKS FOR GROUND LEVEL RESERVOIR AT LINGADERNAHALLI</t>
  </si>
  <si>
    <t>SUMMARY OF BILL TOTALS</t>
  </si>
  <si>
    <t>Amount in Rs.</t>
  </si>
  <si>
    <t>IA</t>
  </si>
  <si>
    <t>IIA</t>
  </si>
  <si>
    <t>IIIA</t>
  </si>
  <si>
    <t>General Building Works</t>
  </si>
  <si>
    <t>IVA</t>
  </si>
  <si>
    <t>Water Supply &amp; Sanitary Works</t>
  </si>
  <si>
    <t>VA</t>
  </si>
  <si>
    <t>Structural Steel Works</t>
  </si>
  <si>
    <t>VIA</t>
  </si>
  <si>
    <t>Roadworks</t>
  </si>
  <si>
    <t>VIIA</t>
  </si>
  <si>
    <t>Pipeworks, Valves and Specials</t>
  </si>
  <si>
    <t>VIIIA</t>
  </si>
  <si>
    <t>Mechanical works</t>
  </si>
  <si>
    <t>IXA</t>
  </si>
  <si>
    <t>Instrumentation works</t>
  </si>
  <si>
    <t>XA</t>
  </si>
  <si>
    <t>XIA</t>
  </si>
  <si>
    <t>Miscellaneous works</t>
  </si>
  <si>
    <t>III General Building</t>
  </si>
  <si>
    <t>IV Water Supply</t>
  </si>
  <si>
    <t>V Structural Steel</t>
  </si>
  <si>
    <t>VI Roadworks</t>
  </si>
  <si>
    <t>VII Pipeworks</t>
  </si>
  <si>
    <t>VIII Mechanical works</t>
  </si>
  <si>
    <t>IX Instrumentation works</t>
  </si>
  <si>
    <t>X Electrical works</t>
  </si>
  <si>
    <t>XI Miscellaneous</t>
  </si>
  <si>
    <t xml:space="preserve">Schedule 7 STP : Grand Summary of JAKKUR STP
</t>
  </si>
  <si>
    <t>Name of STP</t>
  </si>
  <si>
    <t>Local Component</t>
  </si>
  <si>
    <t>Schedule No.</t>
  </si>
  <si>
    <t>Local Currency (INR)</t>
  </si>
  <si>
    <t>GST</t>
  </si>
  <si>
    <t>PRICE</t>
  </si>
  <si>
    <t>Design, Drawings and Documentations</t>
  </si>
  <si>
    <t>Civil Works, Installations and other services</t>
  </si>
  <si>
    <t>3A</t>
  </si>
  <si>
    <t xml:space="preserve">Plant and Equipment, Supplied from Outside Employer’s Country </t>
  </si>
  <si>
    <t>3B</t>
  </si>
  <si>
    <t xml:space="preserve">Plant and Equipment, Supplied from Within Employer’s Country </t>
  </si>
  <si>
    <t>Requirement of  Office of   the   Engineer   (Furniture's, Equipment and Furnishing)   for STP</t>
  </si>
  <si>
    <t>Laboratory Equipments   for  STPs</t>
  </si>
  <si>
    <t>Operation &amp; Maintenance   for  STP</t>
  </si>
  <si>
    <t>GRAND TOTAL FOR JAKKUR STP to be carry forwarded to Schedule No STP1 of Grand Summary for CP 25</t>
  </si>
  <si>
    <t>Signature of Bidder</t>
  </si>
  <si>
    <t>Name &amp; Designation</t>
  </si>
  <si>
    <t>Company</t>
  </si>
  <si>
    <t>Schedule 1</t>
  </si>
  <si>
    <t>Schedule 2</t>
  </si>
  <si>
    <t>Schedule 3A</t>
  </si>
  <si>
    <t>Schedule 3B</t>
  </si>
  <si>
    <t>Schedule 4</t>
  </si>
  <si>
    <t>Schedule 5</t>
  </si>
  <si>
    <t>Schedule 6</t>
  </si>
  <si>
    <t xml:space="preserve">Schedule 1: Design, Drawings and Documentation </t>
  </si>
  <si>
    <t>GST in INR</t>
  </si>
  <si>
    <t>Total Price including GST INR (Local Component)</t>
  </si>
  <si>
    <t>Price (INR)</t>
  </si>
  <si>
    <t>Process Design and drawings as defined in Volume 2 of Bidding Document</t>
  </si>
  <si>
    <t>1.1.1</t>
  </si>
  <si>
    <t xml:space="preserve">Concept report defining TSPS &amp; STP. Flow charts and process design, Hydraulic Flow diagram, P&amp;IDs, Mass Balance, Plant water &amp; drain Philosophy, Service water usage plan </t>
  </si>
  <si>
    <t>LS</t>
  </si>
  <si>
    <t>1.1.2</t>
  </si>
  <si>
    <t xml:space="preserve">Site Layout Plan, Bore hole location plan for entire plant, Civil &amp; Mechanical General Arrangement drawings, Geotechnical survey,Topographical Survey, Electrical resistivity test report </t>
  </si>
  <si>
    <t>1.1.3</t>
  </si>
  <si>
    <t xml:space="preserve">Single Line diagrams and Electrical drawings complete </t>
  </si>
  <si>
    <t>1.1.4</t>
  </si>
  <si>
    <t xml:space="preserve">Instrumentation, Control &amp; Automation systems, Functional design specifications, System Architecture drawings complete </t>
  </si>
  <si>
    <t>1.1.5</t>
  </si>
  <si>
    <t>Any other necessary document which Bidder feels necessary for project completion needs to be added including all essential Investingation, Model Study (if required) ,etc. required to complete the Works</t>
  </si>
  <si>
    <t>Sub Total of 1.1</t>
  </si>
  <si>
    <t>Civil, Architectural &amp; Structural Designs and Drawings as defined in Volume 2 of Bidding Document</t>
  </si>
  <si>
    <t>TSPS Works</t>
  </si>
  <si>
    <t>1.2.1</t>
  </si>
  <si>
    <t>Inlet manhole &amp; chamber, Coarse Screen channels, Effluent chamber, Overflow chamber,Valve &amp; Flowmeter chambers, Thrust block and Anchor blocks  etc(as per site requirements)</t>
  </si>
  <si>
    <t>Inlet Works</t>
  </si>
  <si>
    <t>1.2.2</t>
  </si>
  <si>
    <t>Inlet Chamber, Fine Screen Channel, Screen Effluent/ Grit Basin Distribution Channel, chambers, RCC Staircase, etc.</t>
  </si>
  <si>
    <t>1.2.3</t>
  </si>
  <si>
    <t>Vortex Grit Basins &amp; chamber, Grit Basin effluent channel, Grit Classifier arrangement,chambers, RCC Staircase, etc.</t>
  </si>
  <si>
    <t>1.2.4</t>
  </si>
  <si>
    <t>Parshall Flume, drop chamber, connecting arrangement from Inlet works to  Areation basin, RCC Staircase etc</t>
  </si>
  <si>
    <t>AERATION BASINS</t>
  </si>
  <si>
    <t>1.2.5</t>
  </si>
  <si>
    <t xml:space="preserve">Aeration Basin flow distribution channel, Anaerobic Zones, Anoxic Zones, Aerobic Zones, Aeration Basin Effluent Channel, MLR Feed, RAS inlet arrangement, Valve &amp; flowmeter chamber, Overflow &amp; Bypass chamber, RCC Staircase, etc.   </t>
  </si>
  <si>
    <t>BLOWER BUILDING</t>
  </si>
  <si>
    <t>1.2.6</t>
  </si>
  <si>
    <t>Process Air Blower Building, Valve chamber, Supports for air piping,RCC Stair case  etc.</t>
  </si>
  <si>
    <t>SECONDARY CLARIFIERS</t>
  </si>
  <si>
    <t>1.2.7</t>
  </si>
  <si>
    <t xml:space="preserve">Inlet arrangments from areation basin outlet, Secondary Clarifier Distribution boxes, Secondary Clarifiers, Scum collection pit, Desluding valve chamber, RCC Staircase etc. </t>
  </si>
  <si>
    <t>1.2.8</t>
  </si>
  <si>
    <t>RAS pumping station including Valve &amp; flowmeter chambers, RCC Staircase, etc.</t>
  </si>
  <si>
    <t>Chlorine Contact Tank</t>
  </si>
  <si>
    <t>1.2.9</t>
  </si>
  <si>
    <t xml:space="preserve">Chlorine Contact Tank, Inlet chamber, distribution chamber, Effluent Channel/pipe, flowmeter chamber, RCC Staircase, Outfall Structure, etc </t>
  </si>
  <si>
    <t>1.2.10</t>
  </si>
  <si>
    <t>Chlorine and Alum building etc and any other chemicals required as per the Process design, etc.</t>
  </si>
  <si>
    <t>1.2.11</t>
  </si>
  <si>
    <t xml:space="preserve">Plant water &amp; Treated water storage sump / Pump Station and inlet flow arrangement, chamber etc. </t>
  </si>
  <si>
    <t>Disc Filter</t>
  </si>
  <si>
    <t>1.2.12</t>
  </si>
  <si>
    <t xml:space="preserve">Disc Filter Influent chamber, Disc Filter units and Disc Filter Effluent channel, Backwash water collection arrangement etc. </t>
  </si>
  <si>
    <t xml:space="preserve">SLUDGE DEWATERING </t>
  </si>
  <si>
    <t>1.2.13</t>
  </si>
  <si>
    <t>Sludge Dewatering Building including sludge storage, chambers etc.</t>
  </si>
  <si>
    <t>1.2.14</t>
  </si>
  <si>
    <t>Dewatering Feed sump and Pumping Station, chambers etc.</t>
  </si>
  <si>
    <t>1.2.15</t>
  </si>
  <si>
    <t>Scum Pit,Sump and Pump Station, Chamber etc.</t>
  </si>
  <si>
    <t>1.2.16</t>
  </si>
  <si>
    <t>Plant Drain Sump and Pump Station, Chamber etc.</t>
  </si>
  <si>
    <t>SUBSTATION FOR STP &amp; TSPS</t>
  </si>
  <si>
    <t>1.2.17</t>
  </si>
  <si>
    <t>Switch gear room, Electrical Sub station</t>
  </si>
  <si>
    <t>1.2.18</t>
  </si>
  <si>
    <t>Transformer yard</t>
  </si>
  <si>
    <t>UTILITY BUILDINGS</t>
  </si>
  <si>
    <t>1.2.19</t>
  </si>
  <si>
    <t>Plant D.G. Room</t>
  </si>
  <si>
    <t>1.2.20</t>
  </si>
  <si>
    <t>Administration Cum Laboratory Building &amp; SCADA Building (Two Floors) (For SCADA control room ,refer Particular ICA requirements)</t>
  </si>
  <si>
    <t>OTHER UTILITIES</t>
  </si>
  <si>
    <t>1.2.21</t>
  </si>
  <si>
    <t>Roads &amp; drains , Internal roads and landscaping, Culverts, Name boards for units in kannada/ english</t>
  </si>
  <si>
    <t>1.2.22</t>
  </si>
  <si>
    <t xml:space="preserve">Parking Shed, piles if required, gates, GP2, Grouting for machine </t>
  </si>
  <si>
    <t>1.2.23</t>
  </si>
  <si>
    <t>Compound Wall with gates, Chain link fencing as per site requirements</t>
  </si>
  <si>
    <t>1.2.24</t>
  </si>
  <si>
    <t xml:space="preserve">Ground Improvement Plan, Site grading </t>
  </si>
  <si>
    <t>1.2.25</t>
  </si>
  <si>
    <t>Nalla &amp; flow diversion  etc.</t>
  </si>
  <si>
    <t>1.2.26</t>
  </si>
  <si>
    <t>Electric cable trenches inside STP site.</t>
  </si>
  <si>
    <t>1.2.27</t>
  </si>
  <si>
    <t>Additional Backfill for entire Project including approach road (if required)</t>
  </si>
  <si>
    <t>1.2.28</t>
  </si>
  <si>
    <t>Tree Plantation</t>
  </si>
  <si>
    <t>1.2.29</t>
  </si>
  <si>
    <t>Any other works which Bidder feels necessary for project completion needs to be added including all essential Investigation, etc. required to complete the Works under 1.2</t>
  </si>
  <si>
    <t>Sub Total of 1.2</t>
  </si>
  <si>
    <t>Mechanical  Design, Drawings,and Documentation as defined in Volume 2 of Bidding Document</t>
  </si>
  <si>
    <t>TSPS</t>
  </si>
  <si>
    <t>1.3.1</t>
  </si>
  <si>
    <t>Inlet &amp; Effluent chambers, Overflow chamber, Screen channels with necessary screening arrangements (Trash &amp; Coarse screen), Conveyors, Screening collection arrangement, Sluice gates, weir gates and Inlet &amp; Overflow piping with fittings and Hardware with piping and all allied works complete</t>
  </si>
  <si>
    <t>1.3.2</t>
  </si>
  <si>
    <t>Wet well with superstructure &amp;  Pumping system , Submersible pumps with suitable valves and piping arrangements and Hardware and all allied works complete</t>
  </si>
  <si>
    <t>1.3.3</t>
  </si>
  <si>
    <t>Material Handling system with suitable Cranes and hoist arrangements with Hardware and all allied works complete</t>
  </si>
  <si>
    <t>1.3.4</t>
  </si>
  <si>
    <t>Miscellaneous works such as flushing arrangements,  dewatering and ventilation system including Hardware  all allied works complete</t>
  </si>
  <si>
    <t>STP</t>
  </si>
  <si>
    <t>1.3.5</t>
  </si>
  <si>
    <t>Inlet chamber and  Fine Screen Channel, Overflow chamber, Screen Effluent/ Grit Basin Distribution Channel with Sluice gates, weir gates, Stop logs, Inlet &amp;  Overflow piping with fittings, flushing arrangement, including Hardware and all allied works complete</t>
  </si>
  <si>
    <t>1.3.6</t>
  </si>
  <si>
    <t xml:space="preserve">Screen chamber with  effluent channel, drain piping and Fine screening, Conveyors, Screening collection arrangement, flushing arrangement, including Hardware and all allied works complete </t>
  </si>
  <si>
    <t>1.3.7</t>
  </si>
  <si>
    <t>Vortex Grit mechanism with grit classifier &amp; washing mechanism, Conveyors, Grit collection arrangement, sluice gates, Stop logs, flushing arrangement, including Hardware and all allied works complete</t>
  </si>
  <si>
    <t>1.3.8</t>
  </si>
  <si>
    <t>Aeration Basin with Aeration arrangement with piping, Sluice gates and weir gates, Stop logs, flushing arrangement, including Hardware and all allied works complete</t>
  </si>
  <si>
    <t>1.3.9</t>
  </si>
  <si>
    <t>Anaerobic Zone Inlet arrangement including pipework, Submersible mixer arrangement and Material Handling Equipment, flushing arrangement, Hardware with piping and all allied works complete</t>
  </si>
  <si>
    <t>1.3.10</t>
  </si>
  <si>
    <t>Anoxic  zone  Inlet arrangement including pipework, Submersible mixer arrangement and Material Handling Equipment, flushing arrangement, Hardware with piping and all allied works complete</t>
  </si>
  <si>
    <t>1.3.11</t>
  </si>
  <si>
    <t>Deareation zone Inlet arrangement Inlet arrangement including pipework, Submersible mixer arrangement and Material Handling Equipment, flushing arrangement, Hardware with piping and all allied works complete</t>
  </si>
  <si>
    <t>1.3.12</t>
  </si>
  <si>
    <t>Aeration Zone with MLR Pumpsets, Retrievable type Fine Bubble Diffuser Aeration system arrangement, Pipe grid, Drop legs, piping arrangements, Drain pumpsets, Electric hoist, sluice gates, flushing arrangement, Material Handling Equipment, piping and valves including Hardware and all allied works complete</t>
  </si>
  <si>
    <t>1.3.13</t>
  </si>
  <si>
    <t>Process Air Blower Building with blowers, Air Coolers, EOT Crane, Service water &amp; blower cooling arrangement,  Piping and valves,  Material Handling Equipment, Ventilation system, Hardware and all allied works complete</t>
  </si>
  <si>
    <t>1.3.14</t>
  </si>
  <si>
    <t>Alum solution preparation and dosing which includes minimum of preparation and dosing pumpsets to feed maximum average doses efficiently, agitators, mixing arrangement, flushing arrangement, Channel mounted mixer for alum mixing,Material Handling Equipment, Ventilation system, Hardware with piping and all allied works complete including bulk storage tank and containment structure in case of a spill.</t>
  </si>
  <si>
    <t>1.3.15</t>
  </si>
  <si>
    <t>Inlet &amp; outlet piping, Distribution Chamber for Secondary Clarifiers with Inlet &amp; Outlet  sluice gates, stoplogs, weir arrangement, flushing arrangement, piping and valves  including Hardware and all allied works complete</t>
  </si>
  <si>
    <t>1.3.16</t>
  </si>
  <si>
    <t>Inlet &amp; Outlet piping, Secondary Clarifiers mechanism, Bridge, scum collection with desludging arrangements, Material Handling Equipment, flushing arrangement, piping and valves including Hardware and all allied works complete</t>
  </si>
  <si>
    <t>1.3.17</t>
  </si>
  <si>
    <t xml:space="preserve">Inlet &amp; Outlet piping, Disc Filter Influent &amp; Effluent chamber sluice gates, Weir gates, Stoplogs, Disc Filter units with chemical cleaning arrangements.Backwash water system and collection arrangement etc and all allied works complete. </t>
  </si>
  <si>
    <t>1.3.18</t>
  </si>
  <si>
    <t>Material pumping station general arrangement,Pumpsets,  flushing arrangement, Material Handling Equipment, Ventilation system, Hardware with piping, Valves and all allied works complete</t>
  </si>
  <si>
    <t>1.3.19</t>
  </si>
  <si>
    <t>Chlorine &amp; any other chemical dosing arrangement, spill containment bund, flushing arrangement, Material Handling Equipment,  Ventilation system,  Hardware with piping and all allied works complete</t>
  </si>
  <si>
    <t>1.3.20</t>
  </si>
  <si>
    <t>Inlet &amp; Outlet piping, Chlorine Contact Tank &amp; Outfall structure with sluice gates, weir gates, Stop logs, mixing arrangement, hardware with piping, valves and all allied works complete, Disk filters.</t>
  </si>
  <si>
    <t>1.3.21</t>
  </si>
  <si>
    <t>Dewatering feed pumping system, Submersible mixer arrangement, Sludge feed Pumpsets, flushing arrangement, Ventilation system, Material Handling Equipment and Hardware with piping, valves and all allied works complete</t>
  </si>
  <si>
    <t>1.3.22</t>
  </si>
  <si>
    <t>Polyelectrolyte dosing systems for sludge dewatering, stirrer arrangement, feeding arrangement, Preparation &amp; Storage tanks, Dosing Pumpsets, flushing arrangement, Material Handling Equipment, Ventilation system, Hardware with piping and all allied works complete</t>
  </si>
  <si>
    <t>1.3.23</t>
  </si>
  <si>
    <t>Sludge dewatering units, sludge cake conveying system with cut gate arrangement and hopper &amp; Collection system, Material Handling Equipment for sludge dewatering units, flushing arrangement, Ventilation system, Hardware with piping and all allied works complete</t>
  </si>
  <si>
    <t>1.3.24</t>
  </si>
  <si>
    <t>Inlet &amp; Outlet piping, Plant Drain Sump and Pump Station, Submersible pumpsets, Material Handling Equipment,, Hardware with piping, Valves and all allied works complete</t>
  </si>
  <si>
    <t>1.3.25</t>
  </si>
  <si>
    <t>Inlet &amp; Outlet piping, Treated water storage Pump Station, Submersible pumpsets, Material Handling Equipment,  Hardware with piping, Valves and all allied works complete</t>
  </si>
  <si>
    <t>1.3.26</t>
  </si>
  <si>
    <t>Inlet &amp; Outlet piping, Plant water Pump Station, Submersible pumpsets, Material Handling Equipment, Sluice gates, Weir gates, Stop log gates,Hardware with piping, Valves, All Plant Piping works and all allied works complete</t>
  </si>
  <si>
    <t>1.3.27</t>
  </si>
  <si>
    <t>Flushing arrangement for all chemical &amp; Sludge Material Handling systems, Dewatering Pumps including piping and all allied works in all sludge &amp; Chemical Material Handling pump houses complete</t>
  </si>
  <si>
    <t>1.3.28</t>
  </si>
  <si>
    <t>Service water system including pumps with Hardware, piping, Valves and all allied works complete</t>
  </si>
  <si>
    <t>1.3.29</t>
  </si>
  <si>
    <t>Fire Fighting system for the whole plant (inclusive of fire alarm,fire detection,fire extinguishing system), Tools Kit, Air conditioning system  for SCADA control room &amp; Administration and Laboratory Building  and all allied works complete.</t>
  </si>
  <si>
    <t>1.3.30</t>
  </si>
  <si>
    <t>Any other works which Bidder feels necessary for project completion needs to be added including all essential Investigation, etc. required to complete the Works under 1.3</t>
  </si>
  <si>
    <t>Sub Total of 1.3</t>
  </si>
  <si>
    <t>1.4.1</t>
  </si>
  <si>
    <t>Electrical System Design, Drawings &amp; Documentation as per General Requirements of the Bid document for the followings :
i)    Single Line Diagram (HT &amp; LT System)
ii)   Sizing calculations for 11kV Switchgear Panel, Transformers, DG Set, LT Panels (PCC/MCC), HT/LT Cables, Earthing etc.
iii)   Electrical Equipment Layout and GA Drawing
iv)  Cabling Layout for the Plant
v)   Lighting, Earthing and Lightning layout
vi)  Guaranteed Technical particulars (GTP) of all equipment
vII)  Any other necessary document which bidder's feels necessary for project completion needs to be added including all calculations etc. required to complete the Works.</t>
  </si>
  <si>
    <t>Sub Total of 1.4</t>
  </si>
  <si>
    <t>1.5.1</t>
  </si>
  <si>
    <t>Instrumentation, Control, Automation inclusive  of complete field instrumentation,Real time online water quality monitoring systems ,Auto samplers,PLC based SCADA system-Functional design specifications (FDS) for Instrumentation ,FDS for Control &amp; Automation systems,all other equipment required as per specifications,FAT Reports,SAT reports,Interoperability test reports, and all allied works complete  as required under the specifications.</t>
  </si>
  <si>
    <t>1.5.2</t>
  </si>
  <si>
    <t>MIS system-  ( MIS system shall provide a digital platform for monitoring the project status  remotely for all STP's and ISPS under this contract, inclusive of online document management system. The MIS system shall enable real time project status monitoring and shall provide a real time project dashboard to BWSSB and Project Management Consultants )</t>
  </si>
  <si>
    <t>Sub Total of 1.5</t>
  </si>
  <si>
    <t>1.6 Tests on Completion of Design-Build as defined in Volume 2 of Bidding Document</t>
  </si>
  <si>
    <t>1.6.1</t>
  </si>
  <si>
    <t>For Effluent Quality</t>
  </si>
  <si>
    <t>1.6.2</t>
  </si>
  <si>
    <t>For Sludge Quality</t>
  </si>
  <si>
    <t>Sub Total of 1.6</t>
  </si>
  <si>
    <t>1.7.1</t>
  </si>
  <si>
    <t>1.7.2</t>
  </si>
  <si>
    <t>Sub Total of 1.7</t>
  </si>
  <si>
    <t>1.8.1</t>
  </si>
  <si>
    <t>Civil, Structural &amp; Building Works and piping</t>
  </si>
  <si>
    <t>1.8.2</t>
  </si>
  <si>
    <t>Mechanical systems</t>
  </si>
  <si>
    <t>1.8.3</t>
  </si>
  <si>
    <t>Electrical systems</t>
  </si>
  <si>
    <t>1.8.4</t>
  </si>
  <si>
    <t>Instrumentation systems</t>
  </si>
  <si>
    <t>1.8.5</t>
  </si>
  <si>
    <t>Control and Automation System</t>
  </si>
  <si>
    <t>Sub Total of 1.8</t>
  </si>
  <si>
    <t>1.9 Other Documentation</t>
  </si>
  <si>
    <t>1.9.1</t>
  </si>
  <si>
    <t>Design Report of STP, ISPS &amp; Networks</t>
  </si>
  <si>
    <t>1.9.2</t>
  </si>
  <si>
    <t>Surge Analysis of Pumping Mains,SAT &amp; FAT reports</t>
  </si>
  <si>
    <t>1.9.3</t>
  </si>
  <si>
    <t>Concept of Civil Design Report</t>
  </si>
  <si>
    <t>1.9.4</t>
  </si>
  <si>
    <t>Fault level calculations and Load flow studies &amp; SCADA Manual</t>
  </si>
  <si>
    <t>1.9.5</t>
  </si>
  <si>
    <t>Operation &amp; Maintenance Manuals</t>
  </si>
  <si>
    <t>1.9.6</t>
  </si>
  <si>
    <t>Training Programme and Manuals</t>
  </si>
  <si>
    <t>1.9.7</t>
  </si>
  <si>
    <t>Energy Optimization Plan</t>
  </si>
  <si>
    <t>Sub Total of 1. 9</t>
  </si>
  <si>
    <t>Sub Total of  1.10</t>
  </si>
  <si>
    <t>Total Schedule 1 (Sub 1.1+1.2+1.3+1.4+1.5+1.6+1.7+1.8+1.9+1.10) Total Carried to Schedule 7, Grand Summary of JAKKUR STP</t>
  </si>
  <si>
    <t xml:space="preserve">(a): Local and Foreign Currencies shall be in accordance with the Instructions to Bidders </t>
  </si>
  <si>
    <t xml:space="preserve"> Note:
1. All quantities in lumpsum.   
2. The contractor shall utilize the existing TSPS which was built for 25MLD average flow and is presently installed with 15MLD pumps which are pumping the flows to exiting STP.  The works shall include installation of complete electro-mechanical works for pumps and pumping main to STP with required modification to existing TSPS civil works.                                                                                                                                                       </t>
  </si>
  <si>
    <t>GST:Goods and service tax</t>
  </si>
  <si>
    <t>Duties</t>
  </si>
  <si>
    <t>Ex.Work</t>
  </si>
  <si>
    <t>Local Transport</t>
  </si>
  <si>
    <t>Electrical Design, Drawings and Documents as defined in Volume 2 of Bidding Documents</t>
  </si>
  <si>
    <t>Instrumentation, Control, and Automation Design, Drawings and Documentation as defined in Volume 2 of Bidding Document</t>
  </si>
  <si>
    <t>Tests prior to Contract Completion as defined in Volume 2 of Bidding Document</t>
  </si>
  <si>
    <t>As Built Drawings</t>
  </si>
  <si>
    <t xml:space="preserve"> Bidder shall list here details of additional items required</t>
  </si>
  <si>
    <t xml:space="preserve">Schedule 2: Civil Works, Installations, Testing &amp; Commissioning and Other Services </t>
  </si>
  <si>
    <t>Name of STP : JAKKUR</t>
  </si>
  <si>
    <t>Price( INR)</t>
  </si>
  <si>
    <t>Total Price in INR</t>
  </si>
  <si>
    <t>(1)</t>
  </si>
  <si>
    <t>(2)</t>
  </si>
  <si>
    <t>(3)</t>
  </si>
  <si>
    <t>(4)=(2)+(3)</t>
  </si>
  <si>
    <t xml:space="preserve"> Civil and Building Works </t>
  </si>
  <si>
    <t>2.1.1</t>
  </si>
  <si>
    <t>Inlet manhole &amp; chamber, Screen channels, Effluent chamber, Pump House, Valve &amp; Flowmeter chambers, Thrust block and Anchor blocks, Epoxy painting etc(as per site requirements)</t>
  </si>
  <si>
    <t>2.1.2</t>
  </si>
  <si>
    <t>Inlet Chamber, Fine Screen Channel, Screen Effluent/ Grit Basin Distribution Channel, chambers,RCC Stair case  etc.</t>
  </si>
  <si>
    <t>2.1.3</t>
  </si>
  <si>
    <t>Vortex Grit Basins &amp; chamber,  Grit Basin effluent channel, Grit Classifier arrangement,chambers,RCC Stair case etc.</t>
  </si>
  <si>
    <t>2.1.4</t>
  </si>
  <si>
    <t>Parshall Flume, drop chamber, connecting arrangement from Inlet works to  Aeration basin,RCC Stair case etc.</t>
  </si>
  <si>
    <t>2.1.5</t>
  </si>
  <si>
    <t xml:space="preserve">Aeration Basin flow distribution channel, Anaerobic Zones, Anoxic Zones, Aeration Zones, Aeration Basin Effluent Channel, MLR Feed, RAS inlet arrangement, Valve &amp; flowmeter chamber, Overflow &amp; Bypass chamber,RCC Stair case etc.   </t>
  </si>
  <si>
    <t>2.1.6</t>
  </si>
  <si>
    <t>Process Air Blower Building, Valve chamber, Supports for air piping,RCC Stair case etc.</t>
  </si>
  <si>
    <t>2.1.7</t>
  </si>
  <si>
    <t>Inlet arrangements from aeration basin outlet, Secondary Clarifier Distribution boxes, Secondary Clarifiers, Scum collection pit, Desludging valve chamber, RCC Stair case etc. any other items for necessary completion of works</t>
  </si>
  <si>
    <t>2.1.8</t>
  </si>
  <si>
    <t>RAS pumping station including Valve &amp; flowmeter chambers,RCC Stair case etc.</t>
  </si>
  <si>
    <t>2.1.9</t>
  </si>
  <si>
    <t xml:space="preserve">Chlorine Contact Tank, Inlet chamber, distribution chamber, Effluent Channel/pipe, flowmeter chamber,RCC Stair case, Outfall Structure etc </t>
  </si>
  <si>
    <t>2.1.10</t>
  </si>
  <si>
    <t>2.1.11</t>
  </si>
  <si>
    <t>2.1.12</t>
  </si>
  <si>
    <t>2.1.13</t>
  </si>
  <si>
    <t>2.1.14</t>
  </si>
  <si>
    <t>2.1.15</t>
  </si>
  <si>
    <t>2.1.16</t>
  </si>
  <si>
    <t xml:space="preserve">SUBSTATION FOR STP </t>
  </si>
  <si>
    <t>2.1.17</t>
  </si>
  <si>
    <t>2.1.18</t>
  </si>
  <si>
    <t>2.1.19</t>
  </si>
  <si>
    <t>2.1.20</t>
  </si>
  <si>
    <t>Administration Cum Laboratory Building &amp; SCADA building (Two Floors) (For SCADA control room ,refer Particular ICA requirements)</t>
  </si>
  <si>
    <t>2.1.21</t>
  </si>
  <si>
    <t>Roads &amp; drains / Internal roads and landscaping</t>
  </si>
  <si>
    <t>2.1.22</t>
  </si>
  <si>
    <t>Pumping Main and accessories from TSPS to STP</t>
  </si>
  <si>
    <t>2.1.23</t>
  </si>
  <si>
    <t>Parking Shed</t>
  </si>
  <si>
    <t>2.1.24</t>
  </si>
  <si>
    <t>Compound Wall with gates as per site requirements</t>
  </si>
  <si>
    <t>2.1.25</t>
  </si>
  <si>
    <t xml:space="preserve">Ground Improvement Plan, Site grading and Piling arrangement  </t>
  </si>
  <si>
    <t>2.1.26</t>
  </si>
  <si>
    <t>2.1.27</t>
  </si>
  <si>
    <t>The bidder shall list here details of any additional items (all area of the works) required for a complete installation</t>
  </si>
  <si>
    <t>2.1.28</t>
  </si>
  <si>
    <t>2.1.29</t>
  </si>
  <si>
    <t>2.1.30</t>
  </si>
  <si>
    <t>Sub Total of 2.1</t>
  </si>
  <si>
    <t>2.2.1</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</si>
  <si>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</si>
  <si>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2.2.2</t>
  </si>
  <si>
    <t>Wet well with superstructure &amp;  Pumping system with Submersible pumps with suitable valves and piping arrangements and Hardware and all allied works complete</t>
  </si>
  <si>
    <t>2.2.3</t>
  </si>
  <si>
    <t>Material handling system with suitable Cranes and hoist arrangements with Hardware and all allied works complete</t>
  </si>
  <si>
    <t>2.2.4</t>
  </si>
  <si>
    <t>Miscellaneous works such as flushing arrangements,dewatering and ventilation system   including Hardware  all allied works complete</t>
  </si>
  <si>
    <t>2.2.5</t>
  </si>
  <si>
    <t>2.2.5.1</t>
  </si>
  <si>
    <t>2.2.6</t>
  </si>
  <si>
    <t>Inlet chamber and  Fine Screen Channel, Overflow chamber, Screen Effluent/ Grit Basin Distribution Channel with Sluice gates, weir gates,Stop logs,  and Inlet &amp;  Overflow piping with fittings, flushing arrangement, including Hardware  all allied works complete</t>
  </si>
  <si>
    <t>2.2.7</t>
  </si>
  <si>
    <t xml:space="preserve">Screen chamber with  effluent channel, Drain piping and Fine screening, Conveyors,  Screening collection arrangement,  flushing arrangement, inculding Hardware  all allied works complete </t>
  </si>
  <si>
    <t>2.2.8</t>
  </si>
  <si>
    <t>Vortex Grit mechanism with grit classifier &amp; washing mechanism,Conveyors, Grit collection arrangement, sluice gates,Stop logs,  flushing arrangement, including Hardware  all allied works complete</t>
  </si>
  <si>
    <t>2.2.9</t>
  </si>
  <si>
    <t>Aeration Basin with Aeration arrangement with piping, Sluice gates and weir gates, Stop logs, flushing arrangement,  including Hardware  all allied works complete</t>
  </si>
  <si>
    <t>2.2.10</t>
  </si>
  <si>
    <t>Anaerobic Zone Inlet arrangement including pipework,Submersible mixer arrangement,and Handling Equipment, flushing arrangement, Hardware with piping and all allied works complete</t>
  </si>
  <si>
    <t>2.2.11</t>
  </si>
  <si>
    <t>Anoxic  zone Inlet arrangement including pipework,Submersible mixer arrangement,and Handling Equipment, flushing arrangement, Hardware with piping and all allied works complete</t>
  </si>
  <si>
    <t>2.2.12</t>
  </si>
  <si>
    <t>Deareation Zone  Inlet arrangement including pipework,Submersible mixer arrangement,and Handling Equipment, flushing arrangement, Hardware with piping and all allied works complete</t>
  </si>
  <si>
    <t>2.2.13</t>
  </si>
  <si>
    <t>Aeration Zone with MLR Pumpsets, Retrievable type Fine Bubble Diffuser Aeration system arrangement, Pipe grid, Drop legs,piping arrangements,Drain pumpsets, Lifting arrangements, sluice gates, flushing arrangement,Handling Equipment,piping and valves  including Hardware  all allied works complete</t>
  </si>
  <si>
    <t>2.2.14</t>
  </si>
  <si>
    <t>Process Air Blower Building with blowers, Air Coolers,EOT Crane, Service water &amp; blower cooling arrangement,  Piping and valves, Handling Equipment,Ventilation system, Hardware and all allied works complete</t>
  </si>
  <si>
    <t>2.2.15</t>
  </si>
  <si>
    <t>Alum solution Preparation and dosing which includes minimum of preparation and dosing pumpsets, agitators, mixing arrangement, flushing arrangement,Channel mounted mixer for alum mixing, material Handling Equipment,Ventilation system, Hardware with piping and all allied works complete</t>
  </si>
  <si>
    <t>2.2.16</t>
  </si>
  <si>
    <t>Inlet &amp; outlet piping, Distribution Chamber for Secondary Clarifiers with Inlet &amp; Outlet  sluice gates,stoplogs,weir arrangement,flushing arrangement, piping and valves  including Hardware  all allied works complete</t>
  </si>
  <si>
    <t>2.2.17</t>
  </si>
  <si>
    <t>Inlet &amp; Outlet piping,Secondary Clarifiers mechanism, scum collection  with desludging arrangements,Handling Equipment,flushing arrangement, piping and valves  including Hardware  all allied works complete</t>
  </si>
  <si>
    <t>2.2.18</t>
  </si>
  <si>
    <t xml:space="preserve">Inlet &amp; Outlet piping,Disc Filter Influent &amp; Effluent chamber sluice gates,Weir gates, Stoplogs,Disc Filter units with Chemical Cleaning Arrangement, Backwash water system and collection arrangement etc. </t>
  </si>
  <si>
    <t>2.2.19</t>
  </si>
  <si>
    <t>Material pumping station general arrangement,Pumpsets, flushing arrangement, Handling Equipment,,Ventilation system,Hardware with piping, Valves and all allied works complete</t>
  </si>
  <si>
    <t>2.2.20</t>
  </si>
  <si>
    <t>Chlorine &amp; any chemical dosing arrangement, flushing arrangement, spill containment bund, Handling Equipment,Ventilation system,Hardware with piping and all allied works complete</t>
  </si>
  <si>
    <t>2.2.21</t>
  </si>
  <si>
    <t>Inlet &amp; Outlet piping,Chlorine Contact Tank &amp; Outfall structure with sluice gates,weir gates,Stop log Gates, mixing arrangement, hardware with piping, valves and all allied works complete</t>
  </si>
  <si>
    <t>2.2.22</t>
  </si>
  <si>
    <t>Dewatering feed pumping system- Submersible mixer arrangement, Sludge feed Pumpsets, flushing arrangement,Ventilation system,Handling Equipment and Hardware with piping, valves and all allied works complete</t>
  </si>
  <si>
    <t>2.2.23</t>
  </si>
  <si>
    <t>Polyelectrolyte dosing systems for sludge thicking units-Stirrer arrangement, feeding arrangement, Preparation &amp; Storage tanks ,Dosing Pumpsets,flushing arrangement,Handling Equipment,Ventilation system, Hardware with piping and all allied works complete</t>
  </si>
  <si>
    <t>2.2.24</t>
  </si>
  <si>
    <t>Dewatering units, sludge cake conveying system with cut gate arrangement and hopper &amp; Collection system, Handling Equipment for Sludge handling systems, flushing arrangement,Ventilation system, Hardware with piping and all allied works complete</t>
  </si>
  <si>
    <t>2.2.25</t>
  </si>
  <si>
    <t>Inlet &amp; Outlet piping,Plant Drain Sump and Pump Station,Submersible pumpsets,Handling Equipment,Hardware with piping, Valves and all allied works complete</t>
  </si>
  <si>
    <t>2.2.26</t>
  </si>
  <si>
    <t>Inlet &amp; Outlet piping, Treated water storage Pump Station,Submersible pumpsets,Handling Equipment,Hardware with piping, Valves and all allied works complete</t>
  </si>
  <si>
    <t>2.2.27</t>
  </si>
  <si>
    <t>Inlet &amp; Outlet piping,Plant water Pump Station,Submersible pumpsets,Handling Equipment, Sluice gates, Weir gates, Stop logs,Hardware with piping, Valves and all allied works complete</t>
  </si>
  <si>
    <t>2.2.28</t>
  </si>
  <si>
    <t>Flushing arrangement for all chemical &amp; Sludge handling system, Dewatering Pumps including piping and all allied works in all sludge &amp; Chemical handling pump houses complete</t>
  </si>
  <si>
    <t>2.2.29</t>
  </si>
  <si>
    <t>Service water system including pumps with Hardware,piping,Valves and all allied works complete</t>
  </si>
  <si>
    <t>2.2.30</t>
  </si>
  <si>
    <t>Fire Fighting system for the entire STP (inclusive of fire alarm,fire detection,fire extinguishing system and integration with plan SCADA system for monitoring), Tools Kit, Air conditioning system  for SCADA control room &amp; Administration and Laboratory Building  and all allied works complete.</t>
  </si>
  <si>
    <t>2.2.31</t>
  </si>
  <si>
    <t>Carrying out the SOTE test in presence of Client/ client representative Engineer at original manufacturer site for selected diffuser membranes from supplied lot with test results, and calculation sheet, photo and provide all of test results with necessary document including its data and photo and the its test results</t>
  </si>
  <si>
    <t>2.2.32</t>
  </si>
  <si>
    <t>The bidder shall list here details of any additional items (all areas of the works) required for a complete installation</t>
  </si>
  <si>
    <t>2.2.33</t>
  </si>
  <si>
    <t>2.2.34</t>
  </si>
  <si>
    <t>2.2.35</t>
  </si>
  <si>
    <t>Sub Total of 2.2</t>
  </si>
  <si>
    <t>2.3.1</t>
  </si>
  <si>
    <t xml:space="preserve">Installation, testing and commissioning of 11kV underground Cables, Termination Kits  at following locations as per scope, specification and drawings. </t>
  </si>
  <si>
    <t>2.3.1.1</t>
  </si>
  <si>
    <t>11kV Outdoor cable termination at Tariff Metering Unit / BESCOM</t>
  </si>
  <si>
    <t>2.3.1.2</t>
  </si>
  <si>
    <t>11kV Indoor cable terminations at incomer and outgoings of 11kV Metal Enclosed Switchboard  of Sewage Treatment Plant</t>
  </si>
  <si>
    <t>2.3.1.3</t>
  </si>
  <si>
    <t>11kV Outdoor cable terminations at primary side  of 11kV / 0.433 kV Transformers of Sewage Treatment Plant</t>
  </si>
  <si>
    <t>2.3.1.4</t>
  </si>
  <si>
    <t>11kV XLPE Cable from  Metering Unit  to  incomer of  11kV Metal Enclosed Switchboard of Sewage Treatment Plant</t>
  </si>
  <si>
    <t>2.3.1.5</t>
  </si>
  <si>
    <t>11kV XLPE Cables from 11kV Metal Enclosed Switchboard  to  Primary cable end boxes of 11kV/0.433kV Transformers of Sewage Treatment Plant</t>
  </si>
  <si>
    <t>2.3.1.6</t>
  </si>
  <si>
    <t>11kV XLPE Cable from existing Metering Unit to Proposed 11kV Metal Enclosed Switchboard if applicable</t>
  </si>
  <si>
    <t>2.3.1.7</t>
  </si>
  <si>
    <t>11kV XLPE Cable from Proposed 11kV Metal Enclosed Switchboard  to 11kV Metal Enclosed Switchboard  at Existing Sewage Treatment Plant if applicable</t>
  </si>
  <si>
    <t>2.3.1.8</t>
  </si>
  <si>
    <t>11kV Cable Straight through joints</t>
  </si>
  <si>
    <t>2.3.2</t>
  </si>
  <si>
    <t xml:space="preserve">Complete Installation, testing and commissioning of Electrical equipments at Sewage Treatment Plant Substation Building &amp; Process Air Blower Building  as per scope, specification and drawings. </t>
  </si>
  <si>
    <t>2.3.2.1</t>
  </si>
  <si>
    <t>11kV Metal Enclosed Switchboard with VCBs</t>
  </si>
  <si>
    <t>2.3.2.2</t>
  </si>
  <si>
    <t xml:space="preserve">Diesel Generator Set complete with AMF Control Panel </t>
  </si>
  <si>
    <t>2.3.2.3</t>
  </si>
  <si>
    <t>11kV / 0.433kV Transformers with OLTC</t>
  </si>
  <si>
    <t>2.3.2.4</t>
  </si>
  <si>
    <t>LT Non Segregated Aluminium Bus ducts with necessary supporting structure</t>
  </si>
  <si>
    <t>2.3.2.5</t>
  </si>
  <si>
    <t xml:space="preserve">415V Switchgear PCC </t>
  </si>
  <si>
    <t>2.3.2.6</t>
  </si>
  <si>
    <t>415V Capacitor banks with Automatic Power Factor Correction Relay</t>
  </si>
  <si>
    <t>2.3.2.7</t>
  </si>
  <si>
    <t>110V D.C Battery Bank, Battery Charger with D.C Distribution Board</t>
  </si>
  <si>
    <t>2.3.3</t>
  </si>
  <si>
    <t xml:space="preserve">Complete Installation, testing and commissioning of Motor Control Centres, Distribution boards  etc at various locations in TSPS &amp; Sewage Treatment plant  with following major equipment, items  as per scope, specification and drawings. </t>
  </si>
  <si>
    <t>2.3.3.1</t>
  </si>
  <si>
    <t>TSPS MCC</t>
  </si>
  <si>
    <t>2.3.3.2</t>
  </si>
  <si>
    <t>Process Air Blower MCC</t>
  </si>
  <si>
    <t>2.3.3.3</t>
  </si>
  <si>
    <t>Headworks MCC</t>
  </si>
  <si>
    <t>2.3.3.4</t>
  </si>
  <si>
    <t>Centrifuge MCC</t>
  </si>
  <si>
    <t>2.3.3.5</t>
  </si>
  <si>
    <t>RAS MCC</t>
  </si>
  <si>
    <t>2.3.3.6</t>
  </si>
  <si>
    <t>Chlorine MCC</t>
  </si>
  <si>
    <t>2.3.3.7</t>
  </si>
  <si>
    <t>Main Lighting DB</t>
  </si>
  <si>
    <t>2.3.3.8</t>
  </si>
  <si>
    <t>Variable Frequency Drives MCC</t>
  </si>
  <si>
    <t>2.3.3.9</t>
  </si>
  <si>
    <t>Local  Push Button Stations</t>
  </si>
  <si>
    <t>2.3.3.10</t>
  </si>
  <si>
    <t>Miscellaneous works-Distribution Board</t>
  </si>
  <si>
    <t>2.3.4</t>
  </si>
  <si>
    <t>Complete  Installation, testing and commissioning of Lighting System at TSPS &amp; Sewage Treatment Plant  with following major equipment, items  as per scope, specification and drawings.</t>
  </si>
  <si>
    <t>2.3.4.1</t>
  </si>
  <si>
    <t>Lighting Fixtures</t>
  </si>
  <si>
    <t>2.3.4.2</t>
  </si>
  <si>
    <t>Lighting panels</t>
  </si>
  <si>
    <t>2.3.4.3</t>
  </si>
  <si>
    <t>Switchboards, Receptacles, Power Plug &amp; Sockets, Switches, Ceiling fans with regulators etc</t>
  </si>
  <si>
    <t>2.3.4.4</t>
  </si>
  <si>
    <t>Point wiring with conduits, wires, supports etc for Lighting fixtures, Receptacles, Ceiling fans etc</t>
  </si>
  <si>
    <t>2.3.4.5</t>
  </si>
  <si>
    <t>Street Lighting and Area Lighting poles with Junction boxes and Over hang</t>
  </si>
  <si>
    <t>2.3.5</t>
  </si>
  <si>
    <t xml:space="preserve">Complete Installation, testing and commissioning of L.T Cabling System, HT/LT Cable Carrier System  at TSPS &amp; Sewage Treatment Plant   with following major components as per scope, specification and drawings. </t>
  </si>
  <si>
    <t>2.3.5.1</t>
  </si>
  <si>
    <t xml:space="preserve"> L.T cables</t>
  </si>
  <si>
    <t>2.3.5.2</t>
  </si>
  <si>
    <t xml:space="preserve"> L.T Cable termination with glands and lugs</t>
  </si>
  <si>
    <t>2.3.5.3</t>
  </si>
  <si>
    <t>Cable trays on supports for both LT and HT Cables</t>
  </si>
  <si>
    <t>2.3.5.4</t>
  </si>
  <si>
    <t>Hume Pipe</t>
  </si>
  <si>
    <t>2.3.6</t>
  </si>
  <si>
    <t xml:space="preserve">Installation, testing and commissioning of Earthing &amp; Lighting Protection  System at TSPS &amp; Sewage Treatment Plant with following major components as per scope, specification and drawings. </t>
  </si>
  <si>
    <t>2.3.6.1</t>
  </si>
  <si>
    <t>Earthing Conductor for outdoor main grid</t>
  </si>
  <si>
    <t>2.3.6.2</t>
  </si>
  <si>
    <t>Earthing Conductor for indoor main grid</t>
  </si>
  <si>
    <t>2.3.6.3</t>
  </si>
  <si>
    <t>Earthing Conductors for outdoor equipments and Junction Boxes</t>
  </si>
  <si>
    <t>2.3.6.4</t>
  </si>
  <si>
    <t>Lightning Protection system with Arrestors and Down Conductors</t>
  </si>
  <si>
    <t>2.3.6.5</t>
  </si>
  <si>
    <t>Earthing Conductor for indoor equipments</t>
  </si>
  <si>
    <t>2.3.6.6</t>
  </si>
  <si>
    <t>Treated Earth pits</t>
  </si>
  <si>
    <t>2.3.7</t>
  </si>
  <si>
    <t xml:space="preserve">Complete Installation, testing and commissioning of safety procedures with Signage for Electrical Equipments at TSPS &amp; Sewage Treatment Plant as per scope, specification and drawings. </t>
  </si>
  <si>
    <t>2.3.8</t>
  </si>
  <si>
    <t>The bidder shall list here details of any additional items required for a complete installation</t>
  </si>
  <si>
    <t>2.3.8.1</t>
  </si>
  <si>
    <t>2.3.8.2</t>
  </si>
  <si>
    <t>2.3.8.3</t>
  </si>
  <si>
    <t>Sub Total of 2.3</t>
  </si>
  <si>
    <t>Instrumentation, Control &amp; Automation Systems</t>
  </si>
  <si>
    <t>a</t>
  </si>
  <si>
    <t>Complete Installation, testing and commissioning  of  Instrumentation system as per Equipment listed in Price Schedule 3A&amp;3B and all other required Equipments as per Tender specifications</t>
  </si>
  <si>
    <t>b</t>
  </si>
  <si>
    <t>Complete Installation, testing and commissioning  of control and Automation system as per Equipment listed in Price Schedule 3A&amp;3B and all other required  Equipments as per Tender specifications</t>
  </si>
  <si>
    <t>Testing Requirements of all ICA system</t>
  </si>
  <si>
    <t>c</t>
  </si>
  <si>
    <t>Factory acceptance tests(FAT) for all instrumentation,control and automation system, as required under specifications</t>
  </si>
  <si>
    <t>d</t>
  </si>
  <si>
    <t>Site acceptance tests(SAT)- for all instrumentation,control and automation system in combination and co-ordination with process,mechanical(individual vendor supplied systems) and electrical system's SAT test's ,inclusive of interoperability tests,Integration with ISPS,CP-24 and MIS-2 SCADA as required under specifications</t>
  </si>
  <si>
    <t>e</t>
  </si>
  <si>
    <t>The Bidder shall list here details of any additional items (all areas of the Works) required for complete installation</t>
  </si>
  <si>
    <t>2.4.1</t>
  </si>
  <si>
    <t>The Bidder shall list here details of any additional items required for a complete installation</t>
  </si>
  <si>
    <t>2.4.1.1</t>
  </si>
  <si>
    <t>2.4.1.2</t>
  </si>
  <si>
    <t>2.4.1.3</t>
  </si>
  <si>
    <t>2.4.1.4</t>
  </si>
  <si>
    <t>2.4.1.5</t>
  </si>
  <si>
    <t>Sub Total  of  2.4</t>
  </si>
  <si>
    <t>General Mechanical Systems</t>
  </si>
  <si>
    <t>2.5.1</t>
  </si>
  <si>
    <t>Building Services including domestic water systems The bidder shall list here details of any additional items required for a complete installation</t>
  </si>
  <si>
    <t>2.5.2</t>
  </si>
  <si>
    <t>Sub Total of 2.5</t>
  </si>
  <si>
    <t>Integrated Testing and Commissioning of the Entire System - TSPS, STP</t>
  </si>
  <si>
    <t>Sub Total of 2.6</t>
  </si>
  <si>
    <t>Total of Schedule 2 (Sub Total 2.1+Sub Total 2.2+Sub Total 2.3+Sub Total 2.4+Sub Total 2.5+Sub Total 2.6) Carried to Schedule 7 - Grand Summary of JAKKUR STP</t>
  </si>
  <si>
    <t xml:space="preserve"> Note:
1. All quantities in lumpsum.   
2.The contractor shall utilize the existing TSPS which was built for 25MLD average flow and is presently installed with 15MLD pumps which are pumping the flows to exiting STP.  The works shall include installation of complete electro-mechanical works for pumps and pumping main to STP with required modification to existing TSPS civil works.                                                                                                                                                       </t>
  </si>
  <si>
    <t>Mechanical, Electrical Works and Instrumentation &amp; Control Works.Complete Installation, testing and commissioning  of  Mechanical system as per the Bid specifications</t>
  </si>
  <si>
    <t>Electrical Systems for TSPS &amp; STP.Complete Installation, testing and commissioning  of  Electrical system as per the Bid specifications</t>
  </si>
  <si>
    <t xml:space="preserve">Schedule 3A : Plant and Equipment, Supplied from Outside Employer’s Country for STPs </t>
  </si>
  <si>
    <t>Local Currency  (INR)</t>
  </si>
  <si>
    <t xml:space="preserve">(9) </t>
  </si>
  <si>
    <t>(10)</t>
  </si>
  <si>
    <t>(11)</t>
  </si>
  <si>
    <t>=(9)+(10)+(11)</t>
  </si>
  <si>
    <t>Supply and Delivery of Plant and Equipment to Site for the following works:</t>
  </si>
  <si>
    <t>Mechanical, Electrical Works and Instrumentation ,Control &amp; Automation  Works</t>
  </si>
  <si>
    <t>Process Plant (except Electrical, Instrumentation ,Control &amp; Automation systems)  To provide the following systems for</t>
  </si>
  <si>
    <t>3.1.1</t>
  </si>
  <si>
    <t>TSPS (Common for both Existing and Proposed STP)</t>
  </si>
  <si>
    <t>3.1.1.1</t>
  </si>
  <si>
    <t>Wet well with superstructure &amp;  Pumping system, Submersible pumps with suitable valves and piping arrangements and Hardware and all allied works complete</t>
  </si>
  <si>
    <t>3.1.1.2</t>
  </si>
  <si>
    <t>3.1.1.3</t>
  </si>
  <si>
    <t>Miscellaneous works such as flushing arrangements, dewatering and ventilation system   including Hardware  all allied works complete</t>
  </si>
  <si>
    <t>3.1.1.4</t>
  </si>
  <si>
    <t>3.1.1.5</t>
  </si>
  <si>
    <t xml:space="preserve">Screen chamber with  effluent channel, Drain pumiping and Fine screening, Conveyors,  Screening collection arrangement,  flushing arrangement,including Hardware  all allied works complete </t>
  </si>
  <si>
    <t>3.1.1.6</t>
  </si>
  <si>
    <t>3.1.1.7</t>
  </si>
  <si>
    <t>Aeration Basin with Aeration arrangement with piping, Sluice gates and weir gates,Stop logs, flushing arrangement,  including Hardware  all allied works complete</t>
  </si>
  <si>
    <t>3.1.1.8</t>
  </si>
  <si>
    <t>3.1.1.9</t>
  </si>
  <si>
    <t>Anoxic  zone Inlet arrangement Inlet arrangement including pipework,Submersible mixer arrangement,and Handling Equipment, flushing arrangement, Hardware with piping and all allied works complete</t>
  </si>
  <si>
    <t>3.1.1.10</t>
  </si>
  <si>
    <t>Deareation zone Inlet arrangement Inlet arrangement including pipework,Submersible mixer arrangement,and Handling Equipment, flushing arrangement, Hardware with piping and all allied works complete.</t>
  </si>
  <si>
    <t>3.1.1.11</t>
  </si>
  <si>
    <t>Aeration Zone with MLR Pumpsets, Retrievable type Fine Bubble Diffuser Aeration system arrangement, Pipe grid, Drop legs,piping arrangements,Drain pumpsets, Electric hoist, sluice gates, flushing arrangement,Handling Equipment,piping and valves  including Hardware  all allied works complete</t>
  </si>
  <si>
    <t>3.1.1.12</t>
  </si>
  <si>
    <t>Process Air Blower Building with blowers, Air Coolers,EOT Crane, Service water &amp; blower cooling arrangement,  Piping and valves,Handling Equipment,Ventilation system, Hardware and all allied works complete</t>
  </si>
  <si>
    <t>3.1.1.13</t>
  </si>
  <si>
    <t>Alum solution Preparation and dosing which includes minimum of preparation and dosing pumpsets, agitators, mixing arrangement, flushing arrangement,Channel mounted mixer for alum mixing, Handling Equipment, Ventilation system, Hardware with piping and all allied works complete</t>
  </si>
  <si>
    <t>3.1.1.14</t>
  </si>
  <si>
    <t>3.1.1.15</t>
  </si>
  <si>
    <t xml:space="preserve">Inlet &amp; Outlet piping,Disc Filter Influent &amp; Effluent chamber sluice gates,Weir gates, bypass system, Stoplogs,Disc Filter units with chemical cleaning arrangement, Backwash water system and collection arrangement etc. </t>
  </si>
  <si>
    <t>3.1.1.16</t>
  </si>
  <si>
    <t>Material pumping station general arrangement,Pumpsets, Spill Containment Bund flushing arrangement,Material  Handling Equipment,fire fighting system for complete STP (inclusive of fire alarm, fire detection, fire extinguishing system and integration with plan SCADA system for monitoring),Ventilation system,Hardware with piping, Valves and all allied works complete</t>
  </si>
  <si>
    <t>3.1.1.17</t>
  </si>
  <si>
    <t>Chlorine &amp; any chemical dosing arrangement, flushing arrangement, Handling Equipment,Ventilation system, Hardware with piping and all allied works complete</t>
  </si>
  <si>
    <t>3.1.1.18</t>
  </si>
  <si>
    <t>Inlet &amp; Outlet piping,Chlorine Contact Tank &amp; Outfall structure with sluice gates,weir gates,Stop logs, mixing arrangement, hardware with piping, valves and all allied works complete</t>
  </si>
  <si>
    <t>3.1.1.19</t>
  </si>
  <si>
    <t>Sludge feed pumping system- Submersible mixer arrangement, Sludge feed Pumpsets, flushing arrangement,Ventilation system,Handling Equipment and Hardware with piping, valves and all allied works complete</t>
  </si>
  <si>
    <t>3.1.1.20</t>
  </si>
  <si>
    <t>Sludge dewatering systems-Stirrer arrangement, feeding arrangement, Preparation &amp; Storage tanks ,Dosing Pumpsets,flushing arrangement,Handling Equipment,Ventilation system, Hardware with piping and all allied works complete</t>
  </si>
  <si>
    <t>3.1.1.21</t>
  </si>
  <si>
    <t>Solid Bowl dewatering systems, sludge cake conveying system with cut gate arrangement and hopper &amp; Collection system, Handling Equipment for Sludge, flushing arrangement,Ventilation system, Hardware with piping and all allied works complete</t>
  </si>
  <si>
    <t>3.1.1.22</t>
  </si>
  <si>
    <t>Inlet &amp; Outlet piping,Plant Drain Sump and Pump Station,Submersible pumpsets,Handling Equipment, Hardware with piping, Valves and all allied works complete</t>
  </si>
  <si>
    <t>3.1.1.23</t>
  </si>
  <si>
    <t>Inlet &amp; Outlet piping, Treated water storage Pump Station, Submersible pumpsets,Handling Equipment, Hardware with piping, Valves and all allied works complete</t>
  </si>
  <si>
    <t>3.1.1.24</t>
  </si>
  <si>
    <t>Inlet &amp; Outlet piping,Plant water Pump Station,Submersible pumpsets,Handling Equipment, Sluice gates, Weir gates, Stop log gates, Hardware with piping, Valves and all allied works complete</t>
  </si>
  <si>
    <t>3.1.1.25</t>
  </si>
  <si>
    <t>3.1.1.26</t>
  </si>
  <si>
    <t>3.1.1.27</t>
  </si>
  <si>
    <t>3.1.1.28</t>
  </si>
  <si>
    <t>3.1.1.29</t>
  </si>
  <si>
    <t>3.1.1.30</t>
  </si>
  <si>
    <t>Sub Total of 3.1</t>
  </si>
  <si>
    <t>Electrical Systems</t>
  </si>
  <si>
    <t>3.2.1</t>
  </si>
  <si>
    <t xml:space="preserve">Supply of of 11kV underground Cables, Termination Kits  at following locations as per scope, specification and drawings. </t>
  </si>
  <si>
    <t>3.2.1.1</t>
  </si>
  <si>
    <t>3.2.1.2</t>
  </si>
  <si>
    <t>3.2.1.3</t>
  </si>
  <si>
    <t>3.2.1.4</t>
  </si>
  <si>
    <t>11kV XLPE Cable from  Metering Unit  to  incomer of  11kV Metal Enclosed Switchboard   of Sewage Treatment Plant</t>
  </si>
  <si>
    <t>3.2.1.5</t>
  </si>
  <si>
    <t>3.2.2</t>
  </si>
  <si>
    <t xml:space="preserve">Supply of Electrical equipments at Sewage Treatment Plant Substation Building &amp; Process Air Blower Building  as per scope, specification and drawings. </t>
  </si>
  <si>
    <t>3.2.2.1</t>
  </si>
  <si>
    <t xml:space="preserve">11kV Metal Enclosed Switchboard </t>
  </si>
  <si>
    <t>3.2.2.2</t>
  </si>
  <si>
    <t xml:space="preserve"> Diesel Generator Set complete  with AMF Control Panel </t>
  </si>
  <si>
    <t>3.2.2.3</t>
  </si>
  <si>
    <t>3.2.2.4</t>
  </si>
  <si>
    <t>3.2.2.5</t>
  </si>
  <si>
    <t>3.2.2.6</t>
  </si>
  <si>
    <t>3.2.2.7</t>
  </si>
  <si>
    <t>3.2.3</t>
  </si>
  <si>
    <t xml:space="preserve">Supply of Motor Control Centers , Distribution boards  etc of Motor Control Centres, Distribution boards  etc at various locations in TSPS &amp; Sewage Treatment plant  with following major equipment, items  as per scope, specification and drawings. </t>
  </si>
  <si>
    <t>3.2.3.1</t>
  </si>
  <si>
    <t>3.2.3.2</t>
  </si>
  <si>
    <t>3.2.3.3</t>
  </si>
  <si>
    <t>3.2.3.4</t>
  </si>
  <si>
    <t>3.2.3.5</t>
  </si>
  <si>
    <t>3.2.3.6</t>
  </si>
  <si>
    <t>3.2.3.7</t>
  </si>
  <si>
    <t>3.2.3.8</t>
  </si>
  <si>
    <t>Variable Frequency Drives  MCC</t>
  </si>
  <si>
    <t>3.2.3.10</t>
  </si>
  <si>
    <t>3.2.4</t>
  </si>
  <si>
    <t>Supply of Lighting System at TSPS &amp; Sewage Treatment Plant  with following major equipment, items  as per scope, specification and drawings.</t>
  </si>
  <si>
    <t>3.2.4.1</t>
  </si>
  <si>
    <t>3.2.4.2</t>
  </si>
  <si>
    <t>3.2.4.3</t>
  </si>
  <si>
    <t>Switchboards,  Receptacles, Power  Plug &amp; Sockets, Switches, Ceiling fans with regulators etc</t>
  </si>
  <si>
    <t>3.2.4.4</t>
  </si>
  <si>
    <t>3.2.4.5</t>
  </si>
  <si>
    <t>3.2.5</t>
  </si>
  <si>
    <t xml:space="preserve">Supply of L.T Cabling System, HT/LT Cable Carrier System  of L.T Cabling System, HT/LT Cable Carrier System  at TSPS &amp; Sewage Treatment Plant   with following major components as per scope, specification and drawings. </t>
  </si>
  <si>
    <t>3.2.5.1</t>
  </si>
  <si>
    <t>3.2.5.2</t>
  </si>
  <si>
    <t>3.2.5.3</t>
  </si>
  <si>
    <t>3.2.5.4</t>
  </si>
  <si>
    <t>3.2.6</t>
  </si>
  <si>
    <t xml:space="preserve">Supply of Earthing &amp; Lightning Protection  System of Earthing &amp; Lighting Protection  System at TSPS &amp; Sewage Treatment Plant with following major components as per scope, specification and drawings. </t>
  </si>
  <si>
    <t>3.2.6.1</t>
  </si>
  <si>
    <t>3.2.6.2</t>
  </si>
  <si>
    <t>3.2.6.3</t>
  </si>
  <si>
    <t>3.2.6.4</t>
  </si>
  <si>
    <t>3.2.6.5</t>
  </si>
  <si>
    <t>3.2.6.6</t>
  </si>
  <si>
    <t>3.2.7</t>
  </si>
  <si>
    <t xml:space="preserve">Complete Installation, testing and commissioning of safety procedures with Signage for Electrical Equipments at TSPS &amp; Sewage Treatment Plant  as per scope, specification and drawings. </t>
  </si>
  <si>
    <t>3.2.8</t>
  </si>
  <si>
    <t>3.2.8.1</t>
  </si>
  <si>
    <t>3.2.8.2</t>
  </si>
  <si>
    <t>3.2.8.3</t>
  </si>
  <si>
    <t>Sub Total of 3.2</t>
  </si>
  <si>
    <t>3.3.1</t>
  </si>
  <si>
    <t>Supply  of the following Instrumentation Systems as per Technical Specifications.</t>
  </si>
  <si>
    <t>3.3.1.1</t>
  </si>
  <si>
    <t>Supplying of Ultrasonic open channel flow measurement with Transmitter's along with required accessaries and fittings for open channel flow measurement for the complete STP. The flow meter shall be Interfaced with PLC based scada control system .Refer clause 13.30 Minimum I/O Requirements for Auto mode Control operation of the Plant</t>
  </si>
  <si>
    <t>3.3.1.2</t>
  </si>
  <si>
    <t>Supplying of Air Flow Measuring System (Thermal mass flowmeter cum transmitter's at individual and common discharge of each air blowers's), Air pressure Measuring System with transmitter (at individual and common discharge of each air blowers's) &amp; Temperature  Measuring System with transmitter (at individual and common discharge of each air blowers's)  along with the required accessories &amp; fittings for the complete STP.Refer clause 13.30 Minimum I/O Requirements for Auto mode Control operation of the Plant</t>
  </si>
  <si>
    <t>3.3.1.3</t>
  </si>
  <si>
    <t>Supplying of Electromagnetic Flowmeter's with  Indicating Transmitter's with totalizer (full bore type)  with flange Ends, rates shall be inclusive of mating flanges with necessary fasteners and gaskets, for the complete STP. The flow meter shall be Interfaced with PLC based scada control system .Refer clause 13.30 Minimum I/O Requirements for Auto mode Control operation of the Plant</t>
  </si>
  <si>
    <t>3.3.1.4</t>
  </si>
  <si>
    <t>Supplying of  Ultrasonic Level Transmitter's with indicators &amp; alarms as required including all required Mounting accessories for the complete STP. and Interfacing with PLC based scada control system.Refer clause 13.30 Minimum I/O Requirements for Auto mode Control operation of the Plant.Refer clause 13.30 Minimum I/O Requirements for Auto mode Control operation of the Plant</t>
  </si>
  <si>
    <t>3.3.1.5</t>
  </si>
  <si>
    <t>Supplying of Differential Level Ultrasonic Sensor's &amp; Transmitter's with indicators &amp; alarms as required including all required Mounting accessories for the complete STP. and Interfacing with PLC based scada control system.Refer clause 13.30 Minimum I/O Requirements for Auto mode Control operation of the Plant</t>
  </si>
  <si>
    <t>3.3.1.6</t>
  </si>
  <si>
    <t>Supplying of Conductivity type Level Switches (back up to level transmitter), High Level &amp; Low Level sensing -( with 4 point contact) with necessary instrumentation cabling,glands with suitable stub and flange and bolting arrangement for hook-up, for the complete STP and also Interfacing with PLC based scada control system .Refer clause 13.30 Minimum I/O Requirements for Auto mode Control operation of the Plant</t>
  </si>
  <si>
    <t>3.3.1.7</t>
  </si>
  <si>
    <t>Supplying of Float type Level Gauges with necessary instrumentation cabling,glands with suitable stub and flange and bolting arrangement for hook-up,for the complete STP and also Interfacing with PLC based scada control system.Refer clause 13.30 Minimum I/O Requirements for Auto mode Control operation of the Plant</t>
  </si>
  <si>
    <t>3.3.1.8</t>
  </si>
  <si>
    <t>Supplying of Pressure Transmitter's with necessary instrumentation cabling,manifold,glands and conduit with suitable stub and flange and bolting arrangement for hook-up, for the complete STP. and also Interfacing with PLC based scada control system .Refer clause 13.30 Minimum I/O Requirements for Auto mode Control operation of the Plant</t>
  </si>
  <si>
    <t>3.3.1.9</t>
  </si>
  <si>
    <t>Supplying of Pressure Switches on the pump discharge with necessary instrumentation cabling, glands and conduit with suitable stub and flange and bolting arrangement for hook-up, Pressure switch and also Interfacing with PLC based scada control system .Refer clause 13.30 Minimum I/O Requirements for Auto mode Control operation of the Plant</t>
  </si>
  <si>
    <t>3.3.1.10</t>
  </si>
  <si>
    <t xml:space="preserve">Supplying of  glycerine filled stainless steel pressure gauges of 150 mm Dia. Dail suitable on top of Air vessel with nipple, snubber for vibration resistance and necessary length of SS tubing suitable for mounting , including isolating valve for maintenance etc.,complete with all lead and lifts etc, for the complete STP </t>
  </si>
  <si>
    <t>3.3.1.11</t>
  </si>
  <si>
    <t>Supplying of Field instruments IP-65 enclosures for complete field instrumentation</t>
  </si>
  <si>
    <t>3.3.1.12</t>
  </si>
  <si>
    <t xml:space="preserve">Supplying of Field Junction boxes </t>
  </si>
  <si>
    <t>3.3.1.13</t>
  </si>
  <si>
    <t>Supplying of Surge protection Devices for all the instruments</t>
  </si>
  <si>
    <t>3.3.1.14</t>
  </si>
  <si>
    <t xml:space="preserve">Supply of  on-line UPS system  for complete ICA equipment inclusive of wireless communication equipment,CCTV systems,field instrumentation ,control and Automation system with 120 mins backup on full load. </t>
  </si>
  <si>
    <t>3.3.1.15</t>
  </si>
  <si>
    <t>Supplying of 24V DC power supply system with SMF batteries &amp; battery charger with DC distribution board with all accessories complete</t>
  </si>
  <si>
    <t>3.3.1.16</t>
  </si>
  <si>
    <t>Supplying  of Air conditioning system for control room with all accessories complete as required under specifications</t>
  </si>
  <si>
    <t>3.3.1.17</t>
  </si>
  <si>
    <t xml:space="preserve">Supplying of Temperature-Measuring System with required Accessories &amp; fittings </t>
  </si>
  <si>
    <t>3.3.1.18</t>
  </si>
  <si>
    <t>Instrumentation Earthing system for complete STP</t>
  </si>
  <si>
    <t>3.3.1.19</t>
  </si>
  <si>
    <t xml:space="preserve">Suppliying of Weight Indicator cum Transmitter with required accessaries &amp; fittings </t>
  </si>
  <si>
    <t>3.3.1.20</t>
  </si>
  <si>
    <t>Supplying of  sludge blanket level transmitters for the complete STP  including all required Mounting accessories. and Interfacing with PLC based scada control system.</t>
  </si>
  <si>
    <t>3.3.2</t>
  </si>
  <si>
    <t>Supply  of  Online Analytical Instruments as per Technical Specifications.</t>
  </si>
  <si>
    <t>3.3.2.1</t>
  </si>
  <si>
    <t xml:space="preserve">Dissolved Oxygen Analyzer + Accessories + fittings </t>
  </si>
  <si>
    <t>3.3.2.2</t>
  </si>
  <si>
    <t xml:space="preserve">ORP Analyzer's+ Accessories + fittings </t>
  </si>
  <si>
    <t>3.3.2.3</t>
  </si>
  <si>
    <t xml:space="preserve">p H Analyzer+ Accessories + fittings </t>
  </si>
  <si>
    <t>3.3.2.4</t>
  </si>
  <si>
    <t xml:space="preserve">Conductivity Analzyer+ Accessories + fittings </t>
  </si>
  <si>
    <t>3.3.2.5</t>
  </si>
  <si>
    <t xml:space="preserve">Residual Chlorine Analyzer+ Accessories +fittings </t>
  </si>
  <si>
    <t>3.3.2.6</t>
  </si>
  <si>
    <t xml:space="preserve">MLSS Analyzer-+ Accessories+ Fittings </t>
  </si>
  <si>
    <t>3.3.3</t>
  </si>
  <si>
    <t>Supply of Online Real Time Multi Parameters Continuous Monitoring System for Influent and Treated Sewage Parameters &amp; AutoSamplers</t>
  </si>
  <si>
    <t>3.3.3.1</t>
  </si>
  <si>
    <t xml:space="preserve">All weather refrigerated Auto sampler's as per specifications </t>
  </si>
  <si>
    <t>3.3.3.2</t>
  </si>
  <si>
    <t>Real time Multi Parameters Continuous Monitoring System for Influent and Treated Sewage Parameters at Inlet &amp; outlet of STP to measure the following parameters (BOD,COD,TSS,COLOR,p H, Ammonical Nitrogen,Dissolved Oxygen &amp; Temperature) and communication modules to transmit the data to SCADA system,CPCB and KSPCB data centers as and when required.</t>
  </si>
  <si>
    <t>3.3.4</t>
  </si>
  <si>
    <t>Supply  of the Instrumentation Cables/cable trays as per Technical Specification</t>
  </si>
  <si>
    <t>3.3.4.1</t>
  </si>
  <si>
    <t>Suppying of Instrumentation &amp; Control Cables and Power Cables, OFC, Glands &amp; Lugs, cable conduits ,etc as required to complete the entire Instrumentation,control and automation system ,required as per specifications</t>
  </si>
  <si>
    <t>3.3.4.2</t>
  </si>
  <si>
    <t xml:space="preserve">Supplying and installation of hot dip GI perforated cable tray's with cover along with required angle supports, with coupler plates, Anchor bolts and nuts etc complete and the tray should be fitted on the wall / ceiling etc. complete for all instrumentation cables </t>
  </si>
  <si>
    <t>3.3.5</t>
  </si>
  <si>
    <t>Any other item &amp; accessories not specified above but required to complete the work as per bid specifications.
Note: 
1. Contractor shall list down all equipment with breakup of item, quantity and include the total price of these items. 
2. Items not listed and required for completing the job shall be done by contractor without any additional payment.</t>
  </si>
  <si>
    <t>3.3.6</t>
  </si>
  <si>
    <t>Control &amp; Automation System</t>
  </si>
  <si>
    <t>3.3.6.1</t>
  </si>
  <si>
    <t>Supplying of redundant PLC (Hot standby PLC system),  I/O Modules (critical inputs shall be on dual I/O's) ,redundant managed ethernet switches,RIO 's with 16"color touch screen HMI, Redundant power supply , Spares as indicated in the specifications,etc..with all required accessories ,required hardware &amp; software complete with licensing,any other hardware &amp; software  to meet the requirements as per specifications</t>
  </si>
  <si>
    <t>3.3.6.2</t>
  </si>
  <si>
    <t>Supplying of PLC &amp;16"  HMI programming software for all PLC and HMI equipment</t>
  </si>
  <si>
    <t>3.3.6.3</t>
  </si>
  <si>
    <t xml:space="preserve">Supplying of redundant SCADA server software(SCADA is on dual redundant server) </t>
  </si>
  <si>
    <t>3.3.6.4</t>
  </si>
  <si>
    <t>Supplying of Historian software</t>
  </si>
  <si>
    <t>3.3.6.5</t>
  </si>
  <si>
    <t>Supplying of SCADA Server stations with 32" LED  monitor sysytem, loaded with latest authorised windows server operating system, latest MS Office professional , licensed latest &amp; proven PLC programming software ,licensed SCADA software,centralized server monitored Anti virus software,required licensed network monitoring software,licensed firewall software,etc... with all accessories complete to meet the requirements as per specifications</t>
  </si>
  <si>
    <t>3.3.6.6</t>
  </si>
  <si>
    <t>Supplying of SCADA operator stations,engineering stations,Historian  Stations &amp; CCTV stations with with 32" LED monitor systems, loaded with latest authorised windows operating system, latest MS Office professional ,licensed SCADA software,licensed client Anti virus software,required licensed network monitoring software,etc.. all accessories complete to meet the requirements as per specifications</t>
  </si>
  <si>
    <t>3.3.6.7</t>
  </si>
  <si>
    <t>Supplying of  multifunction Printers-A3 size servers with all accessories complete and networked with SCADA system</t>
  </si>
  <si>
    <t>3.3.6.8</t>
  </si>
  <si>
    <t>Supplying of Industrial Laptop 16" screen loaded with authorised windows operating system,MS Office,and PLC &amp; HMI programming software,SCADA software with all accessories complete</t>
  </si>
  <si>
    <t>3.3.6.9</t>
  </si>
  <si>
    <t>Supplying of LED screens, 55" in array of 2x3 (total 6 monitors) networked with SCADA &amp; CCTV  servers to display the SCADA screens, CCTV feeds, with all accessories complete in real time.</t>
  </si>
  <si>
    <t>3.3.6.10</t>
  </si>
  <si>
    <t>Supplying of SCADA System industrial consoles for housing the complete SCADA system with all accessories complete as per specifications</t>
  </si>
  <si>
    <t>3.3.7</t>
  </si>
  <si>
    <t>Communication Interface Equipment</t>
  </si>
  <si>
    <t>3.3.7.1</t>
  </si>
  <si>
    <t>Interoperability test in co-ordination with  CP-024 &amp; MIS-2 SCADA Contract @ Shimsha Bhavan to achieve complete data integration between sewerage contracts and centralized SCADA centers to meet the requirements as per specifications</t>
  </si>
  <si>
    <t>3.3.7.2</t>
  </si>
  <si>
    <t>Supplying of redundant GPRS Communication modules with redundant SIM cards,redundant power supply units with all required accessories to communicate &amp; receive data from ISPS,CP-024 &amp; MIS-2 SCADA Contract @ Shimsha Bhavan for bulk data transfer for monitoring and control.</t>
  </si>
  <si>
    <t>3.3.8</t>
  </si>
  <si>
    <t>Monitoring Requirements</t>
  </si>
  <si>
    <t>3.3.8.1</t>
  </si>
  <si>
    <t>Supplying of CCTV IR water proof cameras suitable for upto 100ft.with IR Dome camera, 360 degrees view,control key board, DVR, Hard Disk, cables, UPT transreceivers ,complete with all required accessories,software and hardware required,CCTV server station loaded with CCTV software with latest windows OS with minimum 1 TB hard drive,licensed anti virus,etc,32"LED monitors connected via LAN to SCADA servers,mounting poles,fixtures,etc.. (Close Circuit Television System to be installed  to cover all areas of the facilities,inclusive of high speed internet bandwidth as required to monitor the CCTV feed remotely and via web based broswers.CCTV feeds shall be monitored from SCADA control room )</t>
  </si>
  <si>
    <t>3.3.8.2</t>
  </si>
  <si>
    <t>Supplying of Management Information Software (MIS) inclusive of online document management system,seperate dashboard for each work site,implementation,Annual licensing subscription for entire duration of the contract period,five number of user licenses,cloud storage,daily support with 99.99% SLA agreement,24x7 help desk,fully secured hosting cloud server shall be based in India and shall be reputed with SLA agreement for 99.99 availability,security of data  with data encryption and certification,allied softwares, Implementation &amp; Maintenance of MIS Software throughtout the duration of the contract period inclusive of daily updation and complete integration with main MIS software  as required per specifications.</t>
  </si>
  <si>
    <t>3.3.8.3</t>
  </si>
  <si>
    <t>Any other item &amp; accessories not specified above but required to complete the work.
Note: 
1. Contractor shall list down all equipment with breakup of item, quantity and include the total price of these items. 
2. Items not listed and required for completing the job shall be done by contractor without any additional payment.</t>
  </si>
  <si>
    <t>3.3.9</t>
  </si>
  <si>
    <t>3.3.9.1</t>
  </si>
  <si>
    <t>3.3.9.2</t>
  </si>
  <si>
    <t>3.3.9.3</t>
  </si>
  <si>
    <t xml:space="preserve"> Sub Total of 3.3</t>
  </si>
  <si>
    <t>3.4.1</t>
  </si>
  <si>
    <t>3.4.2</t>
  </si>
  <si>
    <t>3.4.3</t>
  </si>
  <si>
    <t xml:space="preserve"> Sub Total of 3.4</t>
  </si>
  <si>
    <t>Total of Schedule 3A (Sub Total 3.1+Sub Total 3.2+Sub Total 3.3+Sub Total 3.4) Carried to Schedule 7 - Grand Summary of JAKKUR STP</t>
  </si>
  <si>
    <t xml:space="preserve"> Note:All quantities in lumpsum</t>
  </si>
  <si>
    <t>Price</t>
  </si>
  <si>
    <t>Schedule 3B: Plant and Equipment, Supplied from Within Employer’s Country for STPs</t>
  </si>
  <si>
    <t>Ex. Works (INR)</t>
  </si>
  <si>
    <t>GST (INR)</t>
  </si>
  <si>
    <t>Local Transport (INR)</t>
  </si>
  <si>
    <t>Total Price (INR)</t>
  </si>
  <si>
    <t>(4)</t>
  </si>
  <si>
    <t>(5)</t>
  </si>
  <si>
    <t>(6)</t>
  </si>
  <si>
    <t>(7) =(4) +(5) + (6)</t>
  </si>
  <si>
    <t>Wet well with superstructure &amp;  Pumping system Submersible pumps with suitable valves and piping arrangements and Hardware and all allied works complete</t>
  </si>
  <si>
    <t>Miscellaneous works such as flushing arrangements,dewatering and ventilation system   inculding Hardware  all allied works complete</t>
  </si>
  <si>
    <t>Inlet chamber and  Fine Screen Channel, Overflow chamber, Screen Effluent/ Grit Basin Distribution Channel with Sluice gates, weir gates,Stop logs,  and Inlet &amp;  Overflow piping with fittings, flushing arrangement, inculding Hardware  all allied works complete</t>
  </si>
  <si>
    <t xml:space="preserve">Screen chamber with  effluent channel  drain piping and Fine screening, Conveyors,  Screening collection arrangement,  flushing arrangement,inculding Hardware  all allied works complete </t>
  </si>
  <si>
    <t>Vortex Grit mechanism with grit classifier &amp; washing  mechanism,Conveyors, Grit collection arrangement, sluice gates,Stop logs,  flushing arrangement, inculding Hardware  all allied works complete</t>
  </si>
  <si>
    <t>Aeartion Basin with Aeration arrangement with piping, Sluice gates and weir gates,Stop logs, flushing arrangement,  inculding Hardware  all allied works complete</t>
  </si>
  <si>
    <t>Anoxic  zone Inlet arrangement Inlet arrangement including pipework,Subersible mixer arrangement,and Handling Equipment, flushing arrangement, Hardware with piping and all allied works complete</t>
  </si>
  <si>
    <t>Deareation zone  Inlet arrangement Inlet arrangement including pipework,Subersible mixer arrangement,and Handling Equipment, flushing arrangement, Hardware with piping and all allied works complete</t>
  </si>
  <si>
    <t>Aeration Zone with MLR Pumpsets, Retrievable type Fine Bubble Diffuser Aeration system arrangement, Pipe grid, Drop legs,piping arrangements,Drain pumpsets, Electric hoist, sluice gates, flushing arrangement,Handling Equipment,piping and valves  inculding Hardware  all allied works complete</t>
  </si>
  <si>
    <t>Process Air Blower Building with blowers, Air Coolers,EOT Crane, Service water &amp; blower cooler arrangement,  Piping and valves, Handling Equipment,Ventilation system, Hardware and all allied works complete</t>
  </si>
  <si>
    <t>Alum solution Preparation and dosing which includes minimum of prepartion and dosing pumpsets, agitators, mixing arrangement, flushing arrangement,Channel mounted mixer for alum mixing, Handling Equipment,Ventilation system, Hardware with piping and all allied works complete</t>
  </si>
  <si>
    <t>Inlet &amp; outlet piping, Distribution Chamber for Secondary Clarifiers with Inlet &amp; Outlet  sluice gates,stoplogs,weir arrangement,flushing arrangement, piping and valves  inculding Hardware  all allied works complete</t>
  </si>
  <si>
    <t>Inlet &amp; Outlet piping,Secondary Clarifiers mechanism, scum collection  with desluding arrangements,Handling Equipment,flushing arrangement, piping and valves  inculding Hardware  all allied works complete</t>
  </si>
  <si>
    <t xml:space="preserve">Inlet &amp; Outlet piping,Disc Filter Influent &amp; Effluent chamber sluice gates,Weir gates, Stoplogs,Disc Filter units, Backwash water system and collection arrangement etc. </t>
  </si>
  <si>
    <t>Material pumping station general arrangement,Pumpsets, Spill Containment Bund flushing arrangement,Material Handling Equipment,fire fighting system for complete STP (inclusive of fire alarm, fire detection, fire extinguishing system and integration with plan SCADA system for monitoring),Ventilation system,Hardware with piping, Valves and all allied works complete</t>
  </si>
  <si>
    <t>Chlorine &amp; any chemical dosing arrangement,  flushing arrangement, Handling Equipment,Ventilation system,Hardware with piping and all allied works complete</t>
  </si>
  <si>
    <t>Sludge dewatering units- Submersible mixer arrangement, Sludge feed Pumpsets, flushing arrangement,Ventilation system,Handling Equipment and Hardware with piping, valves and all allied works complete</t>
  </si>
  <si>
    <t>Polyelectrolyte dosing systems for thickners-Stirrer arrangement, feeding arrangement, Preparation &amp; Storage tanks ,Dosing Pumpsets,flushing arrangement,Handling Equipment,Ventilation system, Hardware with piping and all allied works complete</t>
  </si>
  <si>
    <t>Sludge thickneing units, sludge cake conveying system with cut gate arrangement and hopper &amp; Collection system, Handling Equipment for dewatering units, flushing arrangement,Ventilation system, Hardware with piping and all allied works complete</t>
  </si>
  <si>
    <t>Inlet &amp; Outlet piping, Plant Drain Sump and Pump Station, Submersible pumpsets, Handling Equipment,  Hardware with piping, Valves and all allied works complete</t>
  </si>
  <si>
    <t>Inlet &amp; Outlet piping, Treated water storage Pump Station, Submersible pumpsets, Handling Equipment, Hardware with piping, Valves and all allied works complete</t>
  </si>
  <si>
    <t>Inlet &amp; Outlet piping, Plant water Pump Station, Submersible pumpsets, Handling Equipment, Sluice gates, Weir gates, Stop log gates, Hardware with piping, Valves and all allied works complete</t>
  </si>
  <si>
    <t>3.1.1.31</t>
  </si>
  <si>
    <t>3.2.1.8</t>
  </si>
  <si>
    <t xml:space="preserve">Diesel Generator Set complete  with AMF Control Panel </t>
  </si>
  <si>
    <t>11kV / 0.433kV Transformers</t>
  </si>
  <si>
    <t>L.T cables</t>
  </si>
  <si>
    <t>L.T Cable termination with glands and lugs</t>
  </si>
  <si>
    <t>Earthing Conductors for outdoor equipments  and Junction Boxes</t>
  </si>
  <si>
    <t>Total of Schedule 3B (Sub Total 3.1+Sub Total 3.2+Sub Total 3.3+Sub Total 3.4) Carried to Schedule 7 - Grand Summary of JAKKUR STP</t>
  </si>
  <si>
    <t>Quanity</t>
  </si>
  <si>
    <t xml:space="preserve">Schedule 4: Requirement of Office of the Engineer </t>
  </si>
  <si>
    <t>Unit Rate (INR)</t>
  </si>
  <si>
    <t>4.1.1</t>
  </si>
  <si>
    <t>Conference table 10'-0" x 5'-0" with 6 chairs - 1 set complete</t>
  </si>
  <si>
    <t>No</t>
  </si>
  <si>
    <t>4.1.2</t>
  </si>
  <si>
    <t>5' x 3' table with both side drawers (1 on each side) - 1 set complete</t>
  </si>
  <si>
    <t>4.1.3</t>
  </si>
  <si>
    <t>4' x 2 ½'  table with both side drawers (3 on each side) - 1 set complete</t>
  </si>
  <si>
    <t>4.1.4</t>
  </si>
  <si>
    <t>Executive Chairs (approved make) excluding chairs for Computer and Conference -1 set complete</t>
  </si>
  <si>
    <t>4.1.5</t>
  </si>
  <si>
    <t>Steel cupboards (Storewel type or similar approved)  - 2 sets</t>
  </si>
  <si>
    <t>4.1.6</t>
  </si>
  <si>
    <t>Oscillating or wall mounted fan 400 mm dia - 3 Nos.</t>
  </si>
  <si>
    <t>4.1.7</t>
  </si>
  <si>
    <t xml:space="preserve">Computer Table and Chair - 1 set </t>
  </si>
  <si>
    <t>4.1.8</t>
  </si>
  <si>
    <t>Personal Computer - with following Features, plus UPS:    - 3.0 MHz processor, ATX cabinet, 256 KB external cache, 3GB RAM, ITB HDD, DVD Drive/RW, 32''  LED flat panel colour monitor, 8USB 2.0 ports, with at least 2 of these in the front, Standard 101/102 keyboard,Optical Mouse and Mouse Pad (two sets), Pre-loaded with licensed Windows OS(Latest), Comphrensive Security and Management features such as antivirus, antispyware, and firewall, additional software - MS Office (latest version), Autocad latest version All the necessary consumables including paper, CDs,Printer catridges etc.- 1 set Complete.</t>
  </si>
  <si>
    <t>SET</t>
  </si>
  <si>
    <t>4.1.9</t>
  </si>
  <si>
    <t>Telephone line with STD Facility and high speed broadband internet- 1 set complete</t>
  </si>
  <si>
    <t>4.1.10</t>
  </si>
  <si>
    <t>Fire Extinguisher – CO2 type (3 Kg) with other accessories- 4 sets complete</t>
  </si>
  <si>
    <t>4.1.11</t>
  </si>
  <si>
    <t>Supply, Installation, testing and commissioning of Lighting System covering Lighting Distribution board, Switchboards, Switch sockets, Power Plug &amp; Sockets, Luminaries, Ceiling Fans, Cables, Conduits, wires, earthing etc. for the Site Office complete as per Specification- 1 set</t>
  </si>
  <si>
    <t>JOB</t>
  </si>
  <si>
    <t>Total to be Carried to Schedule 7,  Grand Summary of JAKKUR STP</t>
  </si>
  <si>
    <t>The following equipment, furniture and furnishings for each Proposed STP under the contract shall include:Office furniture shall be of Godrej or Featherlite</t>
  </si>
  <si>
    <t xml:space="preserve">Schedule 5: Laboratory Equipments </t>
  </si>
  <si>
    <t>JAKKUR STP</t>
  </si>
  <si>
    <t>Decription</t>
  </si>
  <si>
    <t>Laboratory Equipments under the contract shall include:</t>
  </si>
  <si>
    <t>5.1.1</t>
  </si>
  <si>
    <t>Comparator test set for residual chlorine or chloroscope</t>
  </si>
  <si>
    <t>1</t>
  </si>
  <si>
    <t>5.1.2</t>
  </si>
  <si>
    <t>Multi Parameter (pH and Conductivity Meter)</t>
  </si>
  <si>
    <t>5.1.3</t>
  </si>
  <si>
    <t>Mains operated pH meter completed with one calomel electrode and glass electrode</t>
  </si>
  <si>
    <t>5.1.4</t>
  </si>
  <si>
    <t>Turbidimeter - Bench Model (Nephelometric Type)</t>
  </si>
  <si>
    <t>5.1.5</t>
  </si>
  <si>
    <t>Turbidimeter - Hand held (Portable)</t>
  </si>
  <si>
    <t>5.1.6</t>
  </si>
  <si>
    <t>Spectrophotometer</t>
  </si>
  <si>
    <t>5.1.7</t>
  </si>
  <si>
    <t>Water bath with 6 to 8 concentric holes and discs, electrically heated</t>
  </si>
  <si>
    <t>5.1.8</t>
  </si>
  <si>
    <t>Soxhlet extraction unit</t>
  </si>
  <si>
    <t>5.1.9</t>
  </si>
  <si>
    <t>Kjeldahl digestion unit</t>
  </si>
  <si>
    <t>5.1.10</t>
  </si>
  <si>
    <t>Hot plates</t>
  </si>
  <si>
    <t>10</t>
  </si>
  <si>
    <t>5.1.11</t>
  </si>
  <si>
    <t>Distilled water plant</t>
  </si>
  <si>
    <t>5.1.12</t>
  </si>
  <si>
    <t>Demineraliser</t>
  </si>
  <si>
    <t>5.1.13</t>
  </si>
  <si>
    <t>Refrigerator (320 litres capacity) double door</t>
  </si>
  <si>
    <t>5.1.14</t>
  </si>
  <si>
    <t>B.O.D. incubator</t>
  </si>
  <si>
    <t>5.1.15</t>
  </si>
  <si>
    <t xml:space="preserve">Muffle furnace </t>
  </si>
  <si>
    <t>5.1.16</t>
  </si>
  <si>
    <t>Electric oven</t>
  </si>
  <si>
    <t>5.1.17</t>
  </si>
  <si>
    <t>Magnetic stirrer</t>
  </si>
  <si>
    <t>5.1.18</t>
  </si>
  <si>
    <t>Monopan balance with digital display</t>
  </si>
  <si>
    <t>5.1.19</t>
  </si>
  <si>
    <t>Jar-Test apparatus with RPM controller and simulatanous addition of Chemicals in all jars</t>
  </si>
  <si>
    <t>5.1.20</t>
  </si>
  <si>
    <t>Centrifuge</t>
  </si>
  <si>
    <t>5.1.21</t>
  </si>
  <si>
    <t xml:space="preserve">Gas cylinder if gas supply is not available </t>
  </si>
  <si>
    <t>5.1.22</t>
  </si>
  <si>
    <t xml:space="preserve"> Fume cupboard/hood</t>
  </si>
  <si>
    <t>2</t>
  </si>
  <si>
    <t>5.1.23</t>
  </si>
  <si>
    <t>Field Test kit for cations and anions</t>
  </si>
  <si>
    <t>5.1.24</t>
  </si>
  <si>
    <t>Depth sampler</t>
  </si>
  <si>
    <t>5.1.25</t>
  </si>
  <si>
    <t>Online Total organic carbon analytical analyser with online feedback to LIMS and SCADA system</t>
  </si>
  <si>
    <t>5.1.26</t>
  </si>
  <si>
    <t>Sieve shaker with standard sieves and Two pan balance, weighing up to 200gm samples</t>
  </si>
  <si>
    <t>5.1.27</t>
  </si>
  <si>
    <t>Weighing Balance (Max. 10 kg)</t>
  </si>
  <si>
    <t>5.1.28</t>
  </si>
  <si>
    <t>Durham tubes and Imhoff cones (1 lot)</t>
  </si>
  <si>
    <t>5.1.29</t>
  </si>
  <si>
    <t>D.O meter</t>
  </si>
  <si>
    <t>5.1.30</t>
  </si>
  <si>
    <t>LIMS Software &amp; PC based system as per specifications</t>
  </si>
  <si>
    <t>5.1.31</t>
  </si>
  <si>
    <t>Specified Gravity meter</t>
  </si>
  <si>
    <t>5.1.32</t>
  </si>
  <si>
    <t>Consumables -disposable &amp; Re usable type</t>
  </si>
  <si>
    <t>Lot</t>
  </si>
  <si>
    <t>Equipment Needed For Bacteriological Examination</t>
  </si>
  <si>
    <t>5.2.1</t>
  </si>
  <si>
    <t>Hot Air Oven</t>
  </si>
  <si>
    <t>5.2.2</t>
  </si>
  <si>
    <t>Autoclave</t>
  </si>
  <si>
    <t>5.2.3</t>
  </si>
  <si>
    <t xml:space="preserve">Incubator 37°C or 44°C (Water/Air-Jacketed) </t>
  </si>
  <si>
    <t>5.2.4</t>
  </si>
  <si>
    <t>Binocular microscope</t>
  </si>
  <si>
    <t>5.2.5</t>
  </si>
  <si>
    <t>Digital pH Meter</t>
  </si>
  <si>
    <t>5.2.6</t>
  </si>
  <si>
    <t>Pipette Box (Stainless Steel)</t>
  </si>
  <si>
    <t>5.2.7</t>
  </si>
  <si>
    <t>Wooden Racks/Aluminum Racks</t>
  </si>
  <si>
    <t>5</t>
  </si>
  <si>
    <t>5.2.8</t>
  </si>
  <si>
    <t>Wire Baskets</t>
  </si>
  <si>
    <t>5.2.9</t>
  </si>
  <si>
    <t>Cotton/ Aluminum Foils</t>
  </si>
  <si>
    <t>5.2.10</t>
  </si>
  <si>
    <t>Burners (Bunsen) With Pilot Lamp</t>
  </si>
  <si>
    <t>3</t>
  </si>
  <si>
    <t>5.2.11</t>
  </si>
  <si>
    <t>Suction Flask (1 Litre Cap)</t>
  </si>
  <si>
    <t>5.2.12</t>
  </si>
  <si>
    <t>Suction Pump</t>
  </si>
  <si>
    <t>5.2.13</t>
  </si>
  <si>
    <t xml:space="preserve">Sampling Bottles </t>
  </si>
  <si>
    <t>5.2.14</t>
  </si>
  <si>
    <t>Measuring Cylinders (1000 Ml, 500 Ml, 200 Ml, 100 Ml, 50 Ml, 25 Ml)</t>
  </si>
  <si>
    <t>5.2.15</t>
  </si>
  <si>
    <t>Vacume pump</t>
  </si>
  <si>
    <t xml:space="preserve">Bacteriological Media </t>
  </si>
  <si>
    <t>5.3.1</t>
  </si>
  <si>
    <t>M. Endo Broth (dehydrated)</t>
  </si>
  <si>
    <t>5.3.2</t>
  </si>
  <si>
    <t>Lactose or Lauryl Tryptose broth</t>
  </si>
  <si>
    <t>5.3.3</t>
  </si>
  <si>
    <t>Mac Conkey broth</t>
  </si>
  <si>
    <t>5.3.4</t>
  </si>
  <si>
    <t>Brilliant Green Bile Lactose Broth</t>
  </si>
  <si>
    <t>5.3.5</t>
  </si>
  <si>
    <t>Total Plate Count Agar</t>
  </si>
  <si>
    <t>5.3.6</t>
  </si>
  <si>
    <t>Peptone/Triyptone Water</t>
  </si>
  <si>
    <t>5.3.7</t>
  </si>
  <si>
    <t>Laminar Air Flow Chamber</t>
  </si>
  <si>
    <t>The bidder shall list here any additional laboratory Equipment Required</t>
  </si>
  <si>
    <t>5.3.8</t>
  </si>
  <si>
    <t>5.3.9</t>
  </si>
  <si>
    <t>5.3.10</t>
  </si>
  <si>
    <t>5.3.11</t>
  </si>
  <si>
    <t xml:space="preserve">The above mentioned items is listed for one STP </t>
  </si>
  <si>
    <t>To be Carried to Schedule 7 - Grand Summary of JAKKUR STP</t>
  </si>
  <si>
    <t>0</t>
  </si>
  <si>
    <t>11702</t>
  </si>
  <si>
    <t xml:space="preserve">Schedule 6: Operation and Maintenance </t>
  </si>
  <si>
    <t>Unit rate (INR)</t>
  </si>
  <si>
    <t>First Year of O&amp;M</t>
  </si>
  <si>
    <t>6.1.1</t>
  </si>
  <si>
    <t>Manpower +</t>
  </si>
  <si>
    <t>Per year</t>
  </si>
  <si>
    <t>6.1.2</t>
  </si>
  <si>
    <t xml:space="preserve">Chemical Usage </t>
  </si>
  <si>
    <t>6.1.2.1</t>
  </si>
  <si>
    <t>Chlorine ++    
Total quantity ----------- Tonne per year. ( Bidder to mention the quantity )</t>
  </si>
  <si>
    <t>Tonne Per year for 7 mld</t>
  </si>
  <si>
    <t>6.1.2.2</t>
  </si>
  <si>
    <t>Poly Electrolyte++    
Total quantity ----------- Tonne per year. ( Bidder to mention the quantity )</t>
  </si>
  <si>
    <t>6.1.2.3</t>
  </si>
  <si>
    <t>Alum++    
Total quantity ----------- Tonne per year. ( Bidder to mention  the quantity )</t>
  </si>
  <si>
    <t>6.1.2.4</t>
  </si>
  <si>
    <t>Laboratory chemicals</t>
  </si>
  <si>
    <t>6.1.2.5</t>
  </si>
  <si>
    <t>Laboratory consumables (glass wares etc.)</t>
  </si>
  <si>
    <t>6.1.2.6</t>
  </si>
  <si>
    <t>Any maintenance parts and maintenance consumables</t>
  </si>
  <si>
    <t>6.1.3</t>
  </si>
  <si>
    <t xml:space="preserve">(i) Trouble shooting and routine preventive maintenece for Pump Mechanical seals, Pump Bearings  etc complete.
(ii) Trouble shooting and routine preventive maintenence schedule for Electrical equipments, fuses, cables, starters etc complete                                                                                                                                                             
(iii) Network Operating charges for Wireless communication System (GPRS gateway)                                                                                                        (iv) Including all other software updates, consumables, stationeries               
(v) Instrumentation(Analog) &amp; Control Cables and Power Cables, OFC, etc.     
(vi) AMC for complete ICA Equipments, painting for field Instrument enclosures                                                                                                                                                                                       (vii)  Refer clause no 16.11 in part-16 of volume 2 in Tender Documents of the O&amp;M for complete IC&amp;A.                                                                                                  </t>
  </si>
  <si>
    <t>6.1.4</t>
  </si>
  <si>
    <t>Transportation and Disposal of Sludge</t>
  </si>
  <si>
    <t>6.1.5</t>
  </si>
  <si>
    <t>Insurance</t>
  </si>
  <si>
    <t>6.1.6</t>
  </si>
  <si>
    <t>The Bidder shall list here details of any additional items required for O &amp; M</t>
  </si>
  <si>
    <t>6.1.6.1</t>
  </si>
  <si>
    <t>6.1.6.2</t>
  </si>
  <si>
    <t>6.1.6.3</t>
  </si>
  <si>
    <t>Sub Total of 6.1 for First Year O &amp; M</t>
  </si>
  <si>
    <t>Total for Seven Years O &amp; M (Based on First Year O &amp; M) =    First Year O &amp; M x 7 Years</t>
  </si>
  <si>
    <t>Per Year</t>
  </si>
  <si>
    <t>Training of BWSSB personnel and all other inspection, Testing, Repair, and Handing over activities required during sixth year of O &amp; M or as directed</t>
  </si>
  <si>
    <t>Total of Schedule 6 (Sub Total 6.3+Sub Total 6.4) Carried to Schedule 7 - Grand Summary of JAKKUR STP</t>
  </si>
  <si>
    <t>Notes:</t>
  </si>
  <si>
    <t xml:space="preserve"> + The bidder shall quote the cost for manpower which includes man month rate including accommodation, transportation allowance, etc. complete</t>
  </si>
  <si>
    <t xml:space="preserve"> + + The payment for the chemicals will be made to the Contractor as per actual consumption during the O&amp;M period and as per the contract provisions</t>
  </si>
  <si>
    <t>** Payment for Electrical Usage will be made directly to KPTCL by Employer.</t>
  </si>
  <si>
    <t xml:space="preserve">Price quoted for the first year O&amp;M shall be considered for subsequent six years O &amp; M period with price adjustment clause stated in Volume1 of the Bid </t>
  </si>
</sst>
</file>

<file path=xl/styles.xml><?xml version="1.0" encoding="utf-8"?>
<styleSheet xmlns="http://schemas.openxmlformats.org/spreadsheetml/2006/main">
  <numFmts count="4">
    <numFmt numFmtId="43" formatCode="_(* #,##0.00_);_(* \(#,##0.00\);_(* &quot;-&quot;??_);_(@_)"/>
    <numFmt numFmtId="164" formatCode="&quot;Rs&quot;#,##0_);\(&quot;Rs&quot;#,##0\)"/>
    <numFmt numFmtId="165" formatCode="_-* #,##0.00_-;\-* #,##0.00_-;_-* &quot;-&quot;??_-;_-@_-"/>
    <numFmt numFmtId="166" formatCode="_ * #,##0.00_ ;_ * \-#,##0.00_ ;_ * &quot;-&quot;??_ ;_ @_ "/>
  </numFmts>
  <fonts count="15">
    <font>
      <sz val="11"/>
      <color theme="1"/>
      <name val="Calibri"/>
      <family val="2"/>
      <scheme val="minor"/>
    </font>
    <font>
      <sz val="10"/>
      <name val="Arial"/>
      <family val="2"/>
    </font>
    <font>
      <sz val="10"/>
      <name val="Courier"/>
      <family val="3"/>
    </font>
    <font>
      <sz val="11"/>
      <color theme="1"/>
      <name val="Calibri"/>
      <family val="2"/>
      <scheme val="minor"/>
    </font>
    <font>
      <b/>
      <sz val="11"/>
      <name val="Calibri"/>
      <family val="2"/>
      <scheme val="minor"/>
    </font>
    <font>
      <b/>
      <sz val="12"/>
      <name val="Calibri"/>
      <family val="2"/>
      <scheme val="minor"/>
    </font>
    <font>
      <sz val="12"/>
      <name val="Calibri"/>
      <family val="2"/>
      <scheme val="minor"/>
    </font>
    <font>
      <sz val="12"/>
      <color theme="1"/>
      <name val="Calibri"/>
      <family val="2"/>
      <scheme val="minor"/>
    </font>
    <font>
      <b/>
      <sz val="12"/>
      <name val="Arial"/>
      <family val="2"/>
    </font>
    <font>
      <b/>
      <sz val="11"/>
      <name val="Arial"/>
      <family val="2"/>
    </font>
    <font>
      <sz val="11"/>
      <name val="Arial"/>
      <family val="2"/>
    </font>
    <font>
      <b/>
      <sz val="10"/>
      <name val="Arial"/>
      <family val="2"/>
    </font>
    <font>
      <sz val="12"/>
      <name val="Arial"/>
      <family val="2"/>
    </font>
    <font>
      <sz val="11"/>
      <name val="Times New Roman"/>
      <family val="1"/>
    </font>
    <font>
      <b/>
      <sz val="11"/>
      <name val="Times New Roman"/>
      <family val="1"/>
    </font>
  </fonts>
  <fills count="10">
    <fill>
      <patternFill patternType="none"/>
    </fill>
    <fill>
      <patternFill patternType="gray125"/>
    </fill>
    <fill>
      <patternFill patternType="solid">
        <fgColor indexed="22"/>
      </patternFill>
    </fill>
    <fill>
      <patternFill patternType="solid">
        <fgColor indexed="26"/>
      </patternFill>
    </fill>
    <fill>
      <patternFill patternType="solid">
        <fgColor indexed="22"/>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medium">
        <color indexed="64"/>
      </top>
      <bottom style="thin">
        <color indexed="64"/>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thin">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right/>
      <top/>
      <bottom style="thin">
        <color indexed="64"/>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96">
    <xf numFmtId="0" fontId="0" fillId="0" borderId="0"/>
    <xf numFmtId="0" fontId="1" fillId="2" borderId="0" applyNumberFormat="0" applyFont="0" applyBorder="0" applyAlignment="0" applyProtection="0"/>
    <xf numFmtId="0" fontId="1" fillId="0" borderId="0"/>
    <xf numFmtId="164" fontId="2" fillId="0" borderId="0"/>
    <xf numFmtId="0" fontId="1" fillId="3" borderId="0" applyNumberFormat="0" applyFont="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5" fontId="1" fillId="0" borderId="0" applyFont="0" applyFill="0" applyBorder="0" applyAlignment="0" applyProtection="0"/>
    <xf numFmtId="0" fontId="1"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1" fillId="0" borderId="0" applyFont="0" applyFill="0" applyBorder="0" applyAlignment="0" applyProtection="0"/>
    <xf numFmtId="43" fontId="3" fillId="0" borderId="0" applyFont="0" applyFill="0" applyBorder="0" applyAlignment="0" applyProtection="0"/>
    <xf numFmtId="0" fontId="1" fillId="0" borderId="0"/>
  </cellStyleXfs>
  <cellXfs count="349">
    <xf numFmtId="0" fontId="0" fillId="0" borderId="0" xfId="0"/>
    <xf numFmtId="0" fontId="5" fillId="0" borderId="0" xfId="0" applyFont="1" applyAlignment="1" applyProtection="1">
      <alignment horizontal="center" vertical="center"/>
      <protection locked="0"/>
    </xf>
    <xf numFmtId="0" fontId="4" fillId="0" borderId="0" xfId="7" applyFont="1" applyAlignment="1" applyProtection="1">
      <alignment horizontal="center" vertical="center" wrapText="1"/>
      <protection locked="0"/>
    </xf>
    <xf numFmtId="49" fontId="5" fillId="0" borderId="0" xfId="0" applyNumberFormat="1" applyFont="1" applyAlignment="1" applyProtection="1">
      <alignment horizontal="center" vertical="center" wrapText="1"/>
      <protection locked="0"/>
    </xf>
    <xf numFmtId="49" fontId="5" fillId="0" borderId="1" xfId="0" applyNumberFormat="1" applyFont="1" applyBorder="1" applyAlignment="1">
      <alignment horizontal="center" vertical="center" wrapText="1"/>
    </xf>
    <xf numFmtId="0" fontId="6" fillId="0" borderId="1" xfId="0" applyFont="1" applyBorder="1" applyAlignment="1">
      <alignment vertical="center"/>
    </xf>
    <xf numFmtId="0" fontId="5" fillId="0" borderId="1" xfId="0" applyFont="1" applyBorder="1" applyAlignment="1" applyProtection="1">
      <alignment horizontal="center" vertical="center"/>
      <protection locked="0"/>
    </xf>
    <xf numFmtId="49" fontId="6" fillId="0" borderId="1" xfId="0" applyNumberFormat="1" applyFont="1" applyBorder="1" applyAlignment="1">
      <alignment vertical="top" wrapText="1"/>
    </xf>
    <xf numFmtId="0" fontId="6" fillId="0" borderId="1" xfId="0" applyFont="1" applyBorder="1" applyAlignment="1">
      <alignment vertical="top"/>
    </xf>
    <xf numFmtId="166" fontId="7" fillId="0" borderId="1" xfId="294" applyNumberFormat="1" applyFont="1" applyBorder="1" applyProtection="1">
      <protection locked="0"/>
    </xf>
    <xf numFmtId="0" fontId="5" fillId="0" borderId="1" xfId="0" applyFont="1" applyBorder="1" applyAlignment="1">
      <alignment vertical="center"/>
    </xf>
    <xf numFmtId="166" fontId="6" fillId="0" borderId="1" xfId="294" applyNumberFormat="1" applyFont="1" applyBorder="1" applyAlignment="1" applyProtection="1">
      <alignment horizontal="center" vertical="center"/>
      <protection locked="0"/>
    </xf>
    <xf numFmtId="166" fontId="6" fillId="0" borderId="1" xfId="294" applyNumberFormat="1" applyFont="1" applyBorder="1" applyAlignment="1" applyProtection="1">
      <alignment vertical="center"/>
      <protection locked="0"/>
    </xf>
    <xf numFmtId="0" fontId="7" fillId="0" borderId="1" xfId="0" applyFont="1" applyBorder="1" applyAlignment="1">
      <alignment vertical="center"/>
    </xf>
    <xf numFmtId="166" fontId="4" fillId="0" borderId="1" xfId="294" applyNumberFormat="1" applyFont="1" applyBorder="1" applyAlignment="1" applyProtection="1">
      <alignment horizontal="center" vertical="center"/>
      <protection locked="0"/>
    </xf>
    <xf numFmtId="0" fontId="8" fillId="4" borderId="0" xfId="0" applyFont="1" applyFill="1" applyBorder="1" applyAlignment="1" applyProtection="1">
      <alignment vertical="center"/>
    </xf>
    <xf numFmtId="0" fontId="9" fillId="4" borderId="0" xfId="0" applyFont="1" applyFill="1" applyAlignment="1" applyProtection="1">
      <alignment horizontal="center" vertical="center" wrapText="1"/>
    </xf>
    <xf numFmtId="0" fontId="8" fillId="0" borderId="1" xfId="0" applyFont="1" applyFill="1" applyBorder="1" applyAlignment="1" applyProtection="1">
      <alignment horizontal="center" vertical="center"/>
    </xf>
    <xf numFmtId="0" fontId="10" fillId="4" borderId="0" xfId="0" applyFont="1" applyFill="1" applyBorder="1" applyAlignment="1" applyProtection="1">
      <alignment horizontal="center" vertical="center" wrapText="1"/>
    </xf>
    <xf numFmtId="0" fontId="10" fillId="4" borderId="0" xfId="0" applyFont="1" applyFill="1" applyAlignment="1" applyProtection="1">
      <alignment horizontal="center" vertical="center" wrapText="1"/>
    </xf>
    <xf numFmtId="0" fontId="9" fillId="5" borderId="1" xfId="0" applyFont="1" applyFill="1" applyBorder="1" applyAlignment="1" applyProtection="1">
      <alignment horizontal="center" vertical="center" wrapText="1"/>
    </xf>
    <xf numFmtId="0" fontId="9" fillId="4" borderId="0" xfId="0" applyFont="1" applyFill="1" applyBorder="1" applyAlignment="1" applyProtection="1">
      <alignment vertical="center" wrapText="1"/>
    </xf>
    <xf numFmtId="0" fontId="10" fillId="5" borderId="1" xfId="0" applyFont="1" applyFill="1" applyBorder="1" applyAlignment="1" applyProtection="1">
      <alignment horizontal="center" vertical="center" wrapText="1"/>
    </xf>
    <xf numFmtId="0" fontId="10" fillId="5" borderId="1" xfId="0" applyFont="1" applyFill="1" applyBorder="1" applyAlignment="1" applyProtection="1">
      <alignment horizontal="justify" vertical="center" wrapText="1"/>
    </xf>
    <xf numFmtId="4" fontId="9" fillId="0" borderId="1" xfId="0" applyNumberFormat="1" applyFont="1" applyFill="1" applyBorder="1" applyAlignment="1" applyProtection="1">
      <alignment horizontal="center" vertical="center" wrapText="1"/>
    </xf>
    <xf numFmtId="4" fontId="10" fillId="4" borderId="0" xfId="0" applyNumberFormat="1" applyFont="1" applyFill="1" applyAlignment="1" applyProtection="1">
      <alignment horizontal="center" vertical="center" wrapText="1"/>
    </xf>
    <xf numFmtId="2" fontId="10" fillId="4" borderId="0" xfId="0" applyNumberFormat="1" applyFont="1" applyFill="1" applyAlignment="1" applyProtection="1">
      <alignment horizontal="center" vertical="center" wrapText="1"/>
    </xf>
    <xf numFmtId="0" fontId="9" fillId="5" borderId="1" xfId="0" applyFont="1" applyFill="1" applyBorder="1" applyAlignment="1" applyProtection="1">
      <alignment vertical="center" wrapText="1"/>
    </xf>
    <xf numFmtId="0" fontId="9" fillId="0" borderId="0" xfId="0" applyFont="1" applyFill="1" applyBorder="1" applyAlignment="1" applyProtection="1">
      <alignment horizontal="center" vertical="center" wrapText="1"/>
    </xf>
    <xf numFmtId="0" fontId="9" fillId="0" borderId="0" xfId="0" applyFont="1" applyFill="1" applyBorder="1" applyAlignment="1" applyProtection="1">
      <alignment horizontal="left" vertical="center" wrapText="1"/>
    </xf>
    <xf numFmtId="0" fontId="10" fillId="0" borderId="0" xfId="0" applyFont="1" applyFill="1" applyBorder="1" applyAlignment="1" applyProtection="1">
      <alignment horizontal="center" vertical="center" wrapText="1"/>
      <protection locked="0"/>
    </xf>
    <xf numFmtId="0" fontId="9" fillId="0" borderId="0" xfId="0" applyFont="1" applyFill="1" applyBorder="1" applyAlignment="1" applyProtection="1">
      <alignment horizontal="left" vertical="center" wrapText="1"/>
      <protection locked="0"/>
    </xf>
    <xf numFmtId="0" fontId="1" fillId="0" borderId="0" xfId="0" applyFont="1"/>
    <xf numFmtId="0" fontId="9" fillId="0" borderId="1" xfId="0" applyFont="1" applyFill="1" applyBorder="1" applyAlignment="1" applyProtection="1">
      <alignment horizontal="center" vertical="center" wrapText="1"/>
    </xf>
    <xf numFmtId="0" fontId="9" fillId="0" borderId="1" xfId="0" applyFont="1" applyFill="1" applyBorder="1" applyAlignment="1" applyProtection="1">
      <alignment horizontal="center" vertical="center"/>
    </xf>
    <xf numFmtId="3" fontId="9" fillId="0" borderId="1" xfId="0" applyNumberFormat="1" applyFont="1" applyFill="1" applyBorder="1" applyAlignment="1" applyProtection="1">
      <alignment vertical="center"/>
    </xf>
    <xf numFmtId="0" fontId="9" fillId="5" borderId="1" xfId="0" applyFont="1" applyFill="1" applyBorder="1" applyAlignment="1" applyProtection="1">
      <alignment horizontal="center" vertical="center"/>
    </xf>
    <xf numFmtId="3" fontId="9" fillId="0" borderId="1" xfId="0" applyNumberFormat="1" applyFont="1" applyFill="1" applyBorder="1" applyAlignment="1" applyProtection="1">
      <alignment horizontal="center" vertical="center" wrapText="1"/>
    </xf>
    <xf numFmtId="0" fontId="9" fillId="5" borderId="1" xfId="0" applyFont="1" applyFill="1" applyBorder="1" applyAlignment="1" applyProtection="1">
      <alignment horizontal="left" vertical="center" wrapText="1"/>
    </xf>
    <xf numFmtId="0" fontId="9" fillId="0" borderId="1" xfId="0" applyFont="1" applyFill="1" applyBorder="1" applyAlignment="1" applyProtection="1">
      <alignment horizontal="center" vertical="center" wrapText="1"/>
      <protection locked="0"/>
    </xf>
    <xf numFmtId="0" fontId="10" fillId="5" borderId="1" xfId="0" applyFont="1" applyFill="1" applyBorder="1" applyAlignment="1" applyProtection="1">
      <alignment horizontal="center" vertical="center"/>
    </xf>
    <xf numFmtId="0" fontId="10" fillId="0" borderId="1" xfId="0" applyFont="1" applyFill="1" applyBorder="1" applyAlignment="1" applyProtection="1">
      <alignment horizontal="center" vertical="center" wrapText="1"/>
      <protection locked="0"/>
    </xf>
    <xf numFmtId="3" fontId="10" fillId="0" borderId="1" xfId="0" applyNumberFormat="1" applyFont="1" applyFill="1" applyBorder="1" applyAlignment="1" applyProtection="1">
      <alignment horizontal="center" vertical="center" wrapText="1"/>
      <protection locked="0"/>
    </xf>
    <xf numFmtId="4" fontId="10" fillId="0" borderId="1" xfId="0" applyNumberFormat="1" applyFont="1" applyFill="1" applyBorder="1" applyAlignment="1" applyProtection="1">
      <alignment horizontal="center" vertical="center" wrapText="1"/>
    </xf>
    <xf numFmtId="0" fontId="10" fillId="0" borderId="0" xfId="0" applyFont="1" applyFill="1" applyBorder="1" applyAlignment="1" applyProtection="1">
      <alignment horizontal="center" vertical="center" wrapText="1"/>
    </xf>
    <xf numFmtId="0" fontId="9" fillId="5" borderId="1" xfId="0" applyFont="1" applyFill="1" applyBorder="1" applyAlignment="1" applyProtection="1">
      <alignment horizontal="justify" vertical="center"/>
    </xf>
    <xf numFmtId="2" fontId="9" fillId="0" borderId="1" xfId="0" applyNumberFormat="1" applyFont="1" applyFill="1" applyBorder="1" applyAlignment="1" applyProtection="1">
      <alignment horizontal="center" vertical="center" wrapText="1"/>
    </xf>
    <xf numFmtId="0" fontId="9" fillId="6" borderId="1" xfId="0" applyFont="1" applyFill="1" applyBorder="1" applyAlignment="1" applyProtection="1">
      <alignment horizontal="center" vertical="center"/>
    </xf>
    <xf numFmtId="0" fontId="1" fillId="6" borderId="1" xfId="0" applyFont="1" applyFill="1" applyBorder="1" applyAlignment="1" applyProtection="1">
      <alignment horizontal="center" vertical="center"/>
    </xf>
    <xf numFmtId="0" fontId="9" fillId="6" borderId="1" xfId="0" applyFont="1" applyFill="1" applyBorder="1" applyAlignment="1" applyProtection="1">
      <alignment horizontal="justify" vertical="center"/>
    </xf>
    <xf numFmtId="0" fontId="9" fillId="0" borderId="1" xfId="0" applyFont="1" applyFill="1" applyBorder="1" applyAlignment="1" applyProtection="1">
      <alignment horizontal="justify" vertical="center"/>
    </xf>
    <xf numFmtId="0" fontId="10" fillId="6" borderId="0" xfId="0" applyFont="1" applyFill="1" applyBorder="1" applyAlignment="1" applyProtection="1">
      <alignment horizontal="center" vertical="center" wrapText="1"/>
    </xf>
    <xf numFmtId="0" fontId="9" fillId="5" borderId="1" xfId="0" applyFont="1" applyFill="1" applyBorder="1" applyAlignment="1" applyProtection="1">
      <alignment vertical="center"/>
    </xf>
    <xf numFmtId="0" fontId="9" fillId="0" borderId="1" xfId="0" applyFont="1" applyFill="1" applyBorder="1" applyAlignment="1" applyProtection="1">
      <alignment vertical="center"/>
    </xf>
    <xf numFmtId="0" fontId="10" fillId="5" borderId="1" xfId="0" applyFont="1" applyFill="1" applyBorder="1" applyAlignment="1" applyProtection="1">
      <alignment vertical="center" wrapText="1"/>
    </xf>
    <xf numFmtId="0" fontId="9" fillId="0" borderId="1" xfId="0" applyFont="1" applyFill="1" applyBorder="1" applyAlignment="1" applyProtection="1">
      <alignment vertical="center"/>
      <protection locked="0"/>
    </xf>
    <xf numFmtId="0" fontId="10" fillId="5" borderId="1" xfId="0" applyFont="1" applyFill="1" applyBorder="1" applyAlignment="1" applyProtection="1">
      <alignment horizontal="center" vertical="center" shrinkToFit="1"/>
    </xf>
    <xf numFmtId="0" fontId="9" fillId="5" borderId="1" xfId="0" applyFont="1" applyFill="1" applyBorder="1" applyAlignment="1" applyProtection="1">
      <alignment vertical="center" shrinkToFit="1"/>
    </xf>
    <xf numFmtId="0" fontId="9" fillId="0" borderId="1" xfId="0" applyFont="1" applyFill="1" applyBorder="1" applyAlignment="1" applyProtection="1">
      <alignment horizontal="center" vertical="center" shrinkToFit="1"/>
    </xf>
    <xf numFmtId="4" fontId="9" fillId="0" borderId="1" xfId="0" applyNumberFormat="1" applyFont="1" applyFill="1" applyBorder="1" applyAlignment="1" applyProtection="1">
      <alignment horizontal="center" vertical="center" shrinkToFit="1"/>
    </xf>
    <xf numFmtId="0" fontId="10" fillId="0" borderId="0" xfId="0" applyFont="1" applyFill="1" applyBorder="1" applyAlignment="1" applyProtection="1">
      <alignment horizontal="center" vertical="center" shrinkToFit="1"/>
    </xf>
    <xf numFmtId="0" fontId="9" fillId="0" borderId="1" xfId="0" applyFont="1" applyFill="1" applyBorder="1" applyAlignment="1" applyProtection="1">
      <alignment vertical="center" wrapText="1"/>
    </xf>
    <xf numFmtId="0" fontId="9" fillId="5" borderId="1" xfId="0" applyFont="1" applyFill="1" applyBorder="1" applyAlignment="1" applyProtection="1">
      <alignment horizontal="justify" vertical="center" wrapText="1"/>
    </xf>
    <xf numFmtId="0" fontId="10" fillId="0" borderId="1" xfId="0" applyFont="1" applyFill="1" applyBorder="1" applyAlignment="1" applyProtection="1">
      <alignment horizontal="center" vertical="center" wrapText="1"/>
    </xf>
    <xf numFmtId="4" fontId="9" fillId="0" borderId="1" xfId="0" applyNumberFormat="1" applyFont="1" applyFill="1" applyBorder="1" applyAlignment="1" applyProtection="1">
      <alignment vertical="center" wrapText="1"/>
    </xf>
    <xf numFmtId="0" fontId="9" fillId="0" borderId="1" xfId="0" applyFont="1" applyFill="1" applyBorder="1" applyAlignment="1" applyProtection="1">
      <alignment vertical="center" shrinkToFit="1"/>
    </xf>
    <xf numFmtId="4" fontId="9" fillId="0" borderId="1" xfId="0" applyNumberFormat="1" applyFont="1" applyFill="1" applyBorder="1" applyAlignment="1" applyProtection="1">
      <alignment vertical="center" shrinkToFit="1"/>
    </xf>
    <xf numFmtId="0" fontId="9" fillId="6" borderId="1" xfId="0" applyFont="1" applyFill="1" applyBorder="1" applyAlignment="1" applyProtection="1">
      <alignment horizontal="center" vertical="center" wrapText="1"/>
    </xf>
    <xf numFmtId="0" fontId="1" fillId="6" borderId="1" xfId="0" applyFont="1" applyFill="1" applyBorder="1" applyAlignment="1" applyProtection="1">
      <alignment horizontal="center" vertical="center" wrapText="1"/>
    </xf>
    <xf numFmtId="43" fontId="9" fillId="6" borderId="1" xfId="293" applyFont="1" applyFill="1" applyBorder="1" applyAlignment="1" applyProtection="1">
      <alignment horizontal="justify" vertical="center" wrapText="1"/>
    </xf>
    <xf numFmtId="43" fontId="9" fillId="0" borderId="1" xfId="293" applyFont="1" applyFill="1" applyBorder="1" applyAlignment="1" applyProtection="1">
      <alignment horizontal="justify" vertical="center" wrapText="1"/>
    </xf>
    <xf numFmtId="0" fontId="9" fillId="5" borderId="4" xfId="0" applyFont="1" applyFill="1" applyBorder="1" applyAlignment="1" applyProtection="1">
      <alignment vertical="center" wrapText="1"/>
    </xf>
    <xf numFmtId="0" fontId="9" fillId="0" borderId="1" xfId="0" applyFont="1" applyFill="1" applyBorder="1" applyAlignment="1" applyProtection="1">
      <alignment horizontal="left" vertical="center"/>
    </xf>
    <xf numFmtId="43" fontId="9" fillId="5" borderId="1" xfId="293" applyFont="1" applyFill="1" applyBorder="1" applyAlignment="1" applyProtection="1">
      <alignment vertical="center"/>
    </xf>
    <xf numFmtId="4" fontId="9" fillId="0" borderId="1" xfId="0" applyNumberFormat="1" applyFont="1" applyFill="1" applyBorder="1" applyAlignment="1" applyProtection="1">
      <alignment vertical="center"/>
    </xf>
    <xf numFmtId="0" fontId="10" fillId="5" borderId="1" xfId="0" applyFont="1" applyFill="1" applyBorder="1" applyAlignment="1" applyProtection="1">
      <alignment horizontal="justify" vertical="center"/>
    </xf>
    <xf numFmtId="43" fontId="10" fillId="5" borderId="1" xfId="293" applyFont="1" applyFill="1" applyBorder="1" applyAlignment="1" applyProtection="1">
      <alignment horizontal="center" vertical="center"/>
    </xf>
    <xf numFmtId="0" fontId="10" fillId="7" borderId="0" xfId="0" applyFont="1" applyFill="1" applyBorder="1" applyAlignment="1" applyProtection="1">
      <alignment horizontal="center" vertical="center" wrapText="1"/>
    </xf>
    <xf numFmtId="43" fontId="9" fillId="5" borderId="1" xfId="293" applyFont="1" applyFill="1" applyBorder="1" applyAlignment="1" applyProtection="1">
      <alignment horizontal="justify" vertical="center"/>
    </xf>
    <xf numFmtId="0" fontId="10" fillId="8" borderId="0" xfId="0" applyFont="1" applyFill="1" applyBorder="1" applyAlignment="1" applyProtection="1">
      <alignment horizontal="center" vertical="center" wrapText="1"/>
    </xf>
    <xf numFmtId="0" fontId="9" fillId="5" borderId="1" xfId="0" applyFont="1" applyFill="1" applyBorder="1" applyAlignment="1" applyProtection="1">
      <alignment horizontal="center" vertical="center" shrinkToFit="1"/>
    </xf>
    <xf numFmtId="2" fontId="9" fillId="0" borderId="1" xfId="0" applyNumberFormat="1" applyFont="1" applyFill="1" applyBorder="1" applyAlignment="1" applyProtection="1">
      <alignment horizontal="center" vertical="center"/>
    </xf>
    <xf numFmtId="0" fontId="10" fillId="5" borderId="5" xfId="0" applyFont="1" applyFill="1" applyBorder="1" applyAlignment="1" applyProtection="1">
      <alignment horizontal="justify" vertical="center" wrapText="1"/>
    </xf>
    <xf numFmtId="0" fontId="10" fillId="5" borderId="1" xfId="0" applyFont="1" applyFill="1" applyBorder="1" applyAlignment="1" applyProtection="1">
      <alignment vertical="top"/>
    </xf>
    <xf numFmtId="4" fontId="9" fillId="0" borderId="1" xfId="0" applyNumberFormat="1" applyFont="1" applyFill="1" applyBorder="1" applyAlignment="1" applyProtection="1">
      <alignment horizontal="center" vertical="center" wrapText="1"/>
      <protection locked="0"/>
    </xf>
    <xf numFmtId="4" fontId="10" fillId="0" borderId="1" xfId="0" applyNumberFormat="1" applyFont="1" applyFill="1" applyBorder="1" applyAlignment="1" applyProtection="1">
      <alignment horizontal="center" vertical="center" wrapText="1"/>
      <protection locked="0"/>
    </xf>
    <xf numFmtId="4" fontId="10" fillId="0" borderId="1" xfId="0" applyNumberFormat="1" applyFont="1" applyFill="1" applyBorder="1" applyAlignment="1" applyProtection="1">
      <alignment vertical="center" wrapText="1"/>
    </xf>
    <xf numFmtId="0" fontId="9" fillId="0" borderId="1" xfId="0" applyFont="1" applyFill="1" applyBorder="1" applyAlignment="1" applyProtection="1">
      <alignment horizontal="justify" vertical="center" wrapText="1"/>
    </xf>
    <xf numFmtId="0" fontId="9" fillId="0" borderId="1" xfId="0" applyFont="1" applyFill="1" applyBorder="1" applyAlignment="1" applyProtection="1">
      <alignment horizontal="left" vertical="top"/>
      <protection locked="0"/>
    </xf>
    <xf numFmtId="4" fontId="9" fillId="0" borderId="1" xfId="0" applyNumberFormat="1" applyFont="1" applyFill="1" applyBorder="1" applyAlignment="1" applyProtection="1">
      <alignment vertical="center"/>
      <protection locked="0"/>
    </xf>
    <xf numFmtId="0" fontId="9" fillId="0" borderId="1" xfId="0" applyFont="1" applyFill="1" applyBorder="1" applyAlignment="1" applyProtection="1">
      <alignment horizontal="center" vertical="center"/>
      <protection locked="0"/>
    </xf>
    <xf numFmtId="0" fontId="9" fillId="0" borderId="1" xfId="0" applyFont="1" applyFill="1" applyBorder="1" applyAlignment="1" applyProtection="1">
      <alignment horizontal="left" vertical="center" wrapText="1"/>
      <protection locked="0"/>
    </xf>
    <xf numFmtId="0" fontId="10" fillId="0" borderId="0" xfId="0" applyFont="1" applyFill="1" applyBorder="1" applyAlignment="1" applyProtection="1">
      <alignment horizontal="center" vertical="center"/>
    </xf>
    <xf numFmtId="3" fontId="10" fillId="0" borderId="0" xfId="0" applyNumberFormat="1" applyFont="1" applyFill="1" applyBorder="1" applyAlignment="1" applyProtection="1">
      <alignment horizontal="center" vertical="center" wrapText="1"/>
    </xf>
    <xf numFmtId="4" fontId="10" fillId="0" borderId="0" xfId="0" applyNumberFormat="1" applyFont="1" applyFill="1" applyBorder="1" applyAlignment="1" applyProtection="1">
      <alignment horizontal="center" vertical="center" wrapText="1"/>
    </xf>
    <xf numFmtId="0" fontId="9" fillId="5" borderId="2" xfId="0" applyFont="1" applyFill="1" applyBorder="1" applyAlignment="1" applyProtection="1">
      <alignment horizontal="center" vertical="center" wrapText="1"/>
    </xf>
    <xf numFmtId="0" fontId="9" fillId="0" borderId="2" xfId="0" applyFont="1" applyFill="1" applyBorder="1" applyAlignment="1" applyProtection="1">
      <alignment horizontal="center" vertical="center"/>
      <protection locked="0"/>
    </xf>
    <xf numFmtId="0" fontId="9" fillId="5" borderId="2" xfId="0" applyFont="1" applyFill="1" applyBorder="1" applyAlignment="1" applyProtection="1">
      <alignment horizontal="left" vertical="top" wrapText="1"/>
    </xf>
    <xf numFmtId="0" fontId="9" fillId="5" borderId="1" xfId="0" applyFont="1" applyFill="1" applyBorder="1" applyAlignment="1" applyProtection="1">
      <alignment horizontal="center" vertical="center" wrapText="1"/>
    </xf>
    <xf numFmtId="4" fontId="9" fillId="0" borderId="1" xfId="0" applyNumberFormat="1" applyFont="1" applyFill="1" applyBorder="1" applyAlignment="1" applyProtection="1">
      <alignment horizontal="center" vertical="center" wrapText="1"/>
    </xf>
    <xf numFmtId="0" fontId="9" fillId="5" borderId="1" xfId="0" applyFont="1" applyFill="1" applyBorder="1" applyAlignment="1" applyProtection="1">
      <alignment horizontal="center" vertical="center"/>
    </xf>
    <xf numFmtId="0" fontId="9" fillId="5" borderId="1" xfId="0" applyFont="1" applyFill="1" applyBorder="1" applyAlignment="1" applyProtection="1">
      <alignment horizontal="center" vertical="center" wrapText="1"/>
    </xf>
    <xf numFmtId="0" fontId="8" fillId="0" borderId="1" xfId="0" applyFont="1" applyFill="1" applyBorder="1" applyAlignment="1" applyProtection="1">
      <alignment horizontal="center" vertical="center"/>
    </xf>
    <xf numFmtId="4" fontId="9" fillId="0" borderId="1" xfId="0" applyNumberFormat="1" applyFont="1" applyFill="1" applyBorder="1" applyAlignment="1" applyProtection="1">
      <alignment horizontal="center" vertical="center" wrapText="1"/>
    </xf>
    <xf numFmtId="0" fontId="9" fillId="5" borderId="1" xfId="0" applyFont="1" applyFill="1" applyBorder="1" applyAlignment="1" applyProtection="1">
      <alignment horizontal="center" vertical="center"/>
    </xf>
    <xf numFmtId="2" fontId="9" fillId="6" borderId="1" xfId="0" applyNumberFormat="1" applyFont="1" applyFill="1" applyBorder="1" applyAlignment="1" applyProtection="1">
      <alignment horizontal="center" vertical="center" wrapText="1"/>
    </xf>
    <xf numFmtId="0" fontId="9" fillId="0" borderId="0" xfId="0" applyFont="1" applyFill="1" applyAlignment="1" applyProtection="1">
      <alignment horizontal="center" vertical="center" wrapText="1"/>
    </xf>
    <xf numFmtId="49" fontId="9" fillId="5" borderId="1" xfId="0" applyNumberFormat="1" applyFont="1" applyFill="1" applyBorder="1" applyAlignment="1" applyProtection="1">
      <alignment horizontal="center" vertical="center" wrapText="1"/>
    </xf>
    <xf numFmtId="49" fontId="9" fillId="0" borderId="1" xfId="0" applyNumberFormat="1" applyFont="1" applyFill="1" applyBorder="1" applyAlignment="1" applyProtection="1">
      <alignment horizontal="center" vertical="center" wrapText="1"/>
    </xf>
    <xf numFmtId="2" fontId="10" fillId="0" borderId="1" xfId="0" applyNumberFormat="1" applyFont="1" applyFill="1" applyBorder="1" applyAlignment="1" applyProtection="1">
      <alignment horizontal="center" vertical="center" wrapText="1"/>
    </xf>
    <xf numFmtId="0" fontId="10" fillId="0" borderId="0" xfId="0" applyFont="1" applyFill="1" applyAlignment="1" applyProtection="1">
      <alignment horizontal="center" vertical="center" wrapText="1"/>
    </xf>
    <xf numFmtId="4" fontId="9" fillId="5" borderId="1" xfId="0" applyNumberFormat="1" applyFont="1" applyFill="1" applyBorder="1" applyAlignment="1" applyProtection="1">
      <alignment horizontal="center" vertical="center" wrapText="1"/>
    </xf>
    <xf numFmtId="0" fontId="9" fillId="0" borderId="1" xfId="0" applyFont="1" applyFill="1" applyBorder="1" applyAlignment="1" applyProtection="1">
      <alignment vertical="center" wrapText="1"/>
      <protection locked="0"/>
    </xf>
    <xf numFmtId="0" fontId="10" fillId="0" borderId="6" xfId="0" applyFont="1" applyFill="1" applyBorder="1" applyAlignment="1" applyProtection="1">
      <alignment horizontal="center" vertical="center" wrapText="1"/>
    </xf>
    <xf numFmtId="0" fontId="9" fillId="6" borderId="7" xfId="0" applyFont="1" applyFill="1" applyBorder="1" applyAlignment="1" applyProtection="1">
      <alignment horizontal="center" vertical="center" wrapText="1"/>
    </xf>
    <xf numFmtId="0" fontId="1" fillId="6" borderId="8" xfId="0" applyFont="1" applyFill="1" applyBorder="1" applyAlignment="1" applyProtection="1">
      <alignment horizontal="center" vertical="center" wrapText="1"/>
    </xf>
    <xf numFmtId="4" fontId="9" fillId="6" borderId="9" xfId="0" applyNumberFormat="1" applyFont="1" applyFill="1" applyBorder="1" applyAlignment="1" applyProtection="1">
      <alignment horizontal="center" vertical="center" wrapText="1"/>
    </xf>
    <xf numFmtId="4" fontId="9" fillId="0" borderId="9" xfId="0" applyNumberFormat="1" applyFont="1" applyFill="1" applyBorder="1" applyAlignment="1" applyProtection="1">
      <alignment horizontal="center" vertical="center" wrapText="1"/>
    </xf>
    <xf numFmtId="2" fontId="9" fillId="0" borderId="9" xfId="0" applyNumberFormat="1" applyFont="1" applyFill="1" applyBorder="1" applyAlignment="1" applyProtection="1">
      <alignment horizontal="center" vertical="center" wrapText="1"/>
    </xf>
    <xf numFmtId="0" fontId="10" fillId="6" borderId="10" xfId="0" applyFont="1" applyFill="1" applyBorder="1" applyAlignment="1" applyProtection="1">
      <alignment horizontal="center" vertical="center" wrapText="1"/>
    </xf>
    <xf numFmtId="0" fontId="9" fillId="5" borderId="9" xfId="0" applyFont="1" applyFill="1" applyBorder="1" applyAlignment="1" applyProtection="1">
      <alignment horizontal="center" vertical="center"/>
    </xf>
    <xf numFmtId="4" fontId="9" fillId="5" borderId="9" xfId="0" applyNumberFormat="1" applyFont="1" applyFill="1" applyBorder="1" applyAlignment="1" applyProtection="1">
      <alignment horizontal="left" vertical="center" wrapText="1"/>
    </xf>
    <xf numFmtId="4" fontId="9" fillId="5" borderId="9" xfId="0" applyNumberFormat="1" applyFont="1" applyFill="1" applyBorder="1" applyAlignment="1" applyProtection="1">
      <alignment horizontal="center" vertical="center" wrapText="1"/>
    </xf>
    <xf numFmtId="0" fontId="10" fillId="0" borderId="9" xfId="0" applyFont="1" applyFill="1" applyBorder="1" applyAlignment="1" applyProtection="1">
      <alignment horizontal="center" vertical="center" wrapText="1"/>
    </xf>
    <xf numFmtId="2" fontId="10" fillId="0" borderId="9" xfId="0" applyNumberFormat="1" applyFont="1" applyFill="1" applyBorder="1" applyAlignment="1" applyProtection="1">
      <alignment horizontal="center" vertical="center" wrapText="1"/>
    </xf>
    <xf numFmtId="4" fontId="9" fillId="5" borderId="3" xfId="0" applyNumberFormat="1" applyFont="1" applyFill="1" applyBorder="1" applyAlignment="1" applyProtection="1">
      <alignment horizontal="left" vertical="center" wrapText="1"/>
    </xf>
    <xf numFmtId="0" fontId="9" fillId="5" borderId="3" xfId="0" applyFont="1" applyFill="1" applyBorder="1" applyAlignment="1" applyProtection="1">
      <alignment vertical="center"/>
    </xf>
    <xf numFmtId="0" fontId="10" fillId="7" borderId="0" xfId="0" applyFont="1" applyFill="1" applyAlignment="1" applyProtection="1">
      <alignment horizontal="center" vertical="center" wrapText="1"/>
    </xf>
    <xf numFmtId="0" fontId="10" fillId="5" borderId="0" xfId="0" applyFont="1" applyFill="1" applyAlignment="1" applyProtection="1">
      <alignment vertical="top" wrapText="1"/>
    </xf>
    <xf numFmtId="0" fontId="9" fillId="6" borderId="3" xfId="0" applyFont="1" applyFill="1" applyBorder="1" applyAlignment="1" applyProtection="1">
      <alignment horizontal="center" vertical="center" wrapText="1"/>
    </xf>
    <xf numFmtId="0" fontId="1" fillId="6" borderId="2" xfId="0" applyFont="1" applyFill="1" applyBorder="1" applyAlignment="1" applyProtection="1">
      <alignment horizontal="center" vertical="center" wrapText="1"/>
    </xf>
    <xf numFmtId="4" fontId="9" fillId="6" borderId="1" xfId="0" applyNumberFormat="1" applyFont="1" applyFill="1" applyBorder="1" applyAlignment="1" applyProtection="1">
      <alignment horizontal="center" vertical="center" wrapText="1"/>
    </xf>
    <xf numFmtId="0" fontId="10" fillId="6" borderId="0" xfId="0" applyFont="1" applyFill="1" applyAlignment="1" applyProtection="1">
      <alignment horizontal="center" vertical="center" wrapText="1"/>
    </xf>
    <xf numFmtId="0" fontId="10" fillId="0" borderId="2" xfId="0" applyFont="1" applyFill="1" applyBorder="1" applyAlignment="1" applyProtection="1">
      <alignment horizontal="center" vertical="center" wrapText="1"/>
      <protection locked="0"/>
    </xf>
    <xf numFmtId="0" fontId="10" fillId="5" borderId="5" xfId="0" applyFont="1" applyFill="1" applyBorder="1" applyAlignment="1" applyProtection="1">
      <alignment horizontal="center" vertical="center" wrapText="1"/>
    </xf>
    <xf numFmtId="0" fontId="10" fillId="0" borderId="11" xfId="0" applyFont="1" applyFill="1" applyBorder="1" applyAlignment="1" applyProtection="1">
      <alignment horizontal="center" vertical="center" wrapText="1"/>
      <protection locked="0"/>
    </xf>
    <xf numFmtId="4" fontId="9" fillId="5" borderId="14" xfId="0" applyNumberFormat="1" applyFont="1" applyFill="1" applyBorder="1" applyAlignment="1" applyProtection="1">
      <alignment horizontal="center" vertical="center" wrapText="1"/>
    </xf>
    <xf numFmtId="4" fontId="9" fillId="0" borderId="14" xfId="0" applyNumberFormat="1" applyFont="1" applyFill="1" applyBorder="1" applyAlignment="1" applyProtection="1">
      <alignment horizontal="center" vertical="center" wrapText="1"/>
    </xf>
    <xf numFmtId="0" fontId="9" fillId="6" borderId="15" xfId="0" applyFont="1" applyFill="1" applyBorder="1" applyAlignment="1" applyProtection="1">
      <alignment horizontal="center" vertical="center" wrapText="1"/>
    </xf>
    <xf numFmtId="0" fontId="1" fillId="6" borderId="16" xfId="0" applyFont="1" applyFill="1" applyBorder="1" applyAlignment="1" applyProtection="1">
      <alignment horizontal="center" vertical="center" wrapText="1"/>
    </xf>
    <xf numFmtId="4" fontId="9" fillId="6" borderId="17" xfId="0" applyNumberFormat="1" applyFont="1" applyFill="1" applyBorder="1" applyAlignment="1" applyProtection="1">
      <alignment horizontal="center" vertical="center" wrapText="1"/>
    </xf>
    <xf numFmtId="4" fontId="9" fillId="0" borderId="17" xfId="0" applyNumberFormat="1" applyFont="1" applyFill="1" applyBorder="1" applyAlignment="1" applyProtection="1">
      <alignment horizontal="center" vertical="center" wrapText="1"/>
    </xf>
    <xf numFmtId="2" fontId="9" fillId="0" borderId="17" xfId="0" applyNumberFormat="1" applyFont="1" applyFill="1" applyBorder="1" applyAlignment="1" applyProtection="1">
      <alignment horizontal="center" vertical="center" wrapText="1"/>
    </xf>
    <xf numFmtId="0" fontId="9" fillId="5" borderId="9" xfId="0" applyFont="1" applyFill="1" applyBorder="1" applyAlignment="1" applyProtection="1">
      <alignment horizontal="center" vertical="center" wrapText="1"/>
    </xf>
    <xf numFmtId="0" fontId="9" fillId="5" borderId="9" xfId="0" applyFont="1" applyFill="1" applyBorder="1" applyAlignment="1" applyProtection="1">
      <alignment horizontal="justify" vertical="center" wrapText="1"/>
    </xf>
    <xf numFmtId="0" fontId="10" fillId="5" borderId="1" xfId="0" applyFont="1" applyFill="1" applyBorder="1" applyAlignment="1">
      <alignment horizontal="justify" vertical="top"/>
    </xf>
    <xf numFmtId="0" fontId="11" fillId="5" borderId="1" xfId="284" applyFont="1" applyFill="1" applyBorder="1" applyAlignment="1" applyProtection="1">
      <alignment horizontal="justify" vertical="center" wrapText="1"/>
    </xf>
    <xf numFmtId="0" fontId="10" fillId="5" borderId="1" xfId="0" applyFont="1" applyFill="1" applyBorder="1" applyAlignment="1" applyProtection="1">
      <alignment horizontal="left" vertical="center" wrapText="1"/>
    </xf>
    <xf numFmtId="0" fontId="9" fillId="0" borderId="1" xfId="0" applyFont="1" applyFill="1" applyBorder="1" applyAlignment="1" applyProtection="1">
      <alignment horizontal="justify" vertical="center" wrapText="1"/>
      <protection locked="0"/>
    </xf>
    <xf numFmtId="2" fontId="9" fillId="0" borderId="14" xfId="0" applyNumberFormat="1" applyFont="1" applyFill="1" applyBorder="1" applyAlignment="1" applyProtection="1">
      <alignment horizontal="center" vertical="center" wrapText="1"/>
    </xf>
    <xf numFmtId="0" fontId="10" fillId="0" borderId="18" xfId="0" applyFont="1" applyFill="1" applyBorder="1" applyAlignment="1" applyProtection="1">
      <alignment horizontal="center" vertical="center" wrapText="1"/>
    </xf>
    <xf numFmtId="0" fontId="9" fillId="6" borderId="19" xfId="0" applyFont="1" applyFill="1" applyBorder="1" applyAlignment="1" applyProtection="1">
      <alignment horizontal="center" vertical="center" wrapText="1"/>
    </xf>
    <xf numFmtId="0" fontId="1" fillId="6" borderId="20" xfId="0" applyFont="1" applyFill="1" applyBorder="1" applyAlignment="1" applyProtection="1">
      <alignment horizontal="center" vertical="center" wrapText="1"/>
    </xf>
    <xf numFmtId="4" fontId="9" fillId="6" borderId="21" xfId="0" applyNumberFormat="1" applyFont="1" applyFill="1" applyBorder="1" applyAlignment="1" applyProtection="1">
      <alignment horizontal="center" vertical="center" wrapText="1"/>
    </xf>
    <xf numFmtId="4" fontId="9" fillId="0" borderId="21" xfId="0" applyNumberFormat="1" applyFont="1" applyFill="1" applyBorder="1" applyAlignment="1" applyProtection="1">
      <alignment horizontal="center" vertical="center" wrapText="1"/>
    </xf>
    <xf numFmtId="2" fontId="9" fillId="0" borderId="21" xfId="0" applyNumberFormat="1" applyFont="1" applyFill="1" applyBorder="1" applyAlignment="1" applyProtection="1">
      <alignment horizontal="center" vertical="center" wrapText="1"/>
    </xf>
    <xf numFmtId="0" fontId="10" fillId="0" borderId="9" xfId="0" applyFont="1" applyFill="1" applyBorder="1" applyAlignment="1" applyProtection="1">
      <alignment horizontal="center" vertical="center" wrapText="1"/>
      <protection locked="0"/>
    </xf>
    <xf numFmtId="0" fontId="9" fillId="5" borderId="0" xfId="0" applyFont="1" applyFill="1" applyBorder="1" applyAlignment="1" applyProtection="1">
      <alignment horizontal="left" vertical="center" wrapText="1"/>
    </xf>
    <xf numFmtId="0" fontId="10" fillId="5" borderId="0" xfId="0" applyFont="1" applyFill="1" applyBorder="1" applyAlignment="1" applyProtection="1">
      <alignment horizontal="center" vertical="center" wrapText="1"/>
    </xf>
    <xf numFmtId="2" fontId="10" fillId="5" borderId="0" xfId="0" applyNumberFormat="1" applyFont="1" applyFill="1" applyBorder="1" applyAlignment="1" applyProtection="1">
      <alignment horizontal="center" vertical="center" wrapText="1"/>
    </xf>
    <xf numFmtId="0" fontId="9" fillId="0" borderId="0" xfId="0" applyFont="1" applyFill="1" applyBorder="1" applyAlignment="1" applyProtection="1">
      <alignment horizontal="center" vertical="center" wrapText="1"/>
      <protection locked="0"/>
    </xf>
    <xf numFmtId="0" fontId="9" fillId="0" borderId="0" xfId="0" applyFont="1" applyFill="1" applyBorder="1" applyAlignment="1" applyProtection="1">
      <alignment horizontal="left" vertical="top"/>
      <protection locked="0"/>
    </xf>
    <xf numFmtId="2" fontId="10" fillId="0" borderId="0" xfId="0" applyNumberFormat="1" applyFont="1" applyFill="1" applyBorder="1" applyAlignment="1" applyProtection="1">
      <alignment horizontal="center" vertical="center" wrapText="1"/>
      <protection locked="0"/>
    </xf>
    <xf numFmtId="0" fontId="1" fillId="0" borderId="0" xfId="0" applyFont="1" applyFill="1" applyProtection="1"/>
    <xf numFmtId="0" fontId="11" fillId="0" borderId="0" xfId="0" applyFont="1" applyFill="1" applyProtection="1"/>
    <xf numFmtId="2" fontId="1" fillId="0" borderId="0" xfId="0" applyNumberFormat="1" applyFont="1" applyFill="1" applyProtection="1"/>
    <xf numFmtId="0" fontId="10" fillId="6" borderId="22" xfId="0" applyFont="1" applyFill="1" applyBorder="1" applyAlignment="1" applyProtection="1">
      <alignment horizontal="center" vertical="center" wrapText="1"/>
    </xf>
    <xf numFmtId="0" fontId="1" fillId="5" borderId="2" xfId="0" applyFont="1" applyFill="1" applyBorder="1" applyAlignment="1" applyProtection="1">
      <alignment horizontal="center" vertical="center" wrapText="1"/>
    </xf>
    <xf numFmtId="4" fontId="9" fillId="0" borderId="1" xfId="0" applyNumberFormat="1" applyFont="1" applyFill="1" applyBorder="1" applyAlignment="1" applyProtection="1">
      <alignment horizontal="center" vertical="center" wrapText="1"/>
    </xf>
    <xf numFmtId="0" fontId="9" fillId="5" borderId="1" xfId="0" applyFont="1" applyFill="1" applyBorder="1" applyAlignment="1" applyProtection="1">
      <alignment horizontal="center" vertical="center"/>
    </xf>
    <xf numFmtId="0" fontId="8" fillId="0" borderId="1" xfId="0" applyFont="1" applyFill="1" applyBorder="1" applyAlignment="1" applyProtection="1">
      <alignment horizontal="center" vertical="center"/>
    </xf>
    <xf numFmtId="4" fontId="9" fillId="0" borderId="1" xfId="0" applyNumberFormat="1" applyFont="1" applyFill="1" applyBorder="1" applyAlignment="1" applyProtection="1">
      <alignment horizontal="center" vertical="center" wrapText="1"/>
    </xf>
    <xf numFmtId="0" fontId="9" fillId="5" borderId="1" xfId="0" applyFont="1" applyFill="1" applyBorder="1" applyAlignment="1" applyProtection="1">
      <alignment horizontal="left" vertical="center" wrapText="1"/>
    </xf>
    <xf numFmtId="0" fontId="9" fillId="0" borderId="0" xfId="0" applyFont="1" applyFill="1" applyAlignment="1" applyProtection="1">
      <alignment horizontal="center" vertical="center"/>
    </xf>
    <xf numFmtId="0" fontId="10" fillId="0" borderId="0" xfId="0" applyFont="1" applyFill="1" applyAlignment="1" applyProtection="1">
      <alignment horizontal="center" vertical="center"/>
    </xf>
    <xf numFmtId="49" fontId="9" fillId="0" borderId="1" xfId="0" applyNumberFormat="1" applyFont="1" applyFill="1" applyBorder="1" applyAlignment="1" applyProtection="1">
      <alignment horizontal="center" vertical="center"/>
    </xf>
    <xf numFmtId="49" fontId="10" fillId="0" borderId="1" xfId="0" applyNumberFormat="1" applyFont="1" applyFill="1" applyBorder="1" applyAlignment="1" applyProtection="1">
      <alignment horizontal="center" vertical="center" wrapText="1"/>
    </xf>
    <xf numFmtId="0" fontId="10" fillId="7" borderId="0" xfId="0" applyFont="1" applyFill="1" applyAlignment="1" applyProtection="1">
      <alignment horizontal="center" vertical="center"/>
    </xf>
    <xf numFmtId="4" fontId="10" fillId="5" borderId="1" xfId="0" applyNumberFormat="1" applyFont="1" applyFill="1" applyBorder="1" applyAlignment="1" applyProtection="1">
      <alignment horizontal="center" vertical="center" wrapText="1"/>
    </xf>
    <xf numFmtId="0" fontId="9" fillId="5" borderId="14" xfId="0" applyFont="1" applyFill="1" applyBorder="1" applyAlignment="1" applyProtection="1">
      <alignment horizontal="center" vertical="center" wrapText="1"/>
    </xf>
    <xf numFmtId="4" fontId="10" fillId="0" borderId="14" xfId="0" applyNumberFormat="1" applyFont="1" applyFill="1" applyBorder="1" applyAlignment="1" applyProtection="1">
      <alignment horizontal="center" vertical="center" wrapText="1"/>
    </xf>
    <xf numFmtId="0" fontId="10" fillId="5" borderId="18" xfId="0" applyFont="1" applyFill="1" applyBorder="1" applyAlignment="1" applyProtection="1">
      <alignment horizontal="center" vertical="center"/>
    </xf>
    <xf numFmtId="0" fontId="10" fillId="6" borderId="17" xfId="0" applyFont="1" applyFill="1" applyBorder="1" applyAlignment="1" applyProtection="1">
      <alignment horizontal="center" vertical="center"/>
    </xf>
    <xf numFmtId="0" fontId="9" fillId="6" borderId="17" xfId="0" applyFont="1" applyFill="1" applyBorder="1" applyAlignment="1" applyProtection="1">
      <alignment horizontal="center" vertical="center" wrapText="1"/>
    </xf>
    <xf numFmtId="4" fontId="10" fillId="0" borderId="17" xfId="0" applyNumberFormat="1" applyFont="1" applyFill="1" applyBorder="1" applyAlignment="1" applyProtection="1">
      <alignment horizontal="center" vertical="center" wrapText="1"/>
    </xf>
    <xf numFmtId="0" fontId="10" fillId="6" borderId="10" xfId="0" applyFont="1" applyFill="1" applyBorder="1" applyAlignment="1" applyProtection="1">
      <alignment horizontal="center" vertical="center"/>
    </xf>
    <xf numFmtId="4" fontId="10" fillId="0" borderId="9" xfId="0" applyNumberFormat="1" applyFont="1" applyFill="1" applyBorder="1" applyAlignment="1" applyProtection="1">
      <alignment horizontal="center" vertical="center" wrapText="1"/>
    </xf>
    <xf numFmtId="0" fontId="10" fillId="5" borderId="14" xfId="0" applyFont="1" applyFill="1" applyBorder="1" applyAlignment="1" applyProtection="1">
      <alignment horizontal="center" vertical="center"/>
    </xf>
    <xf numFmtId="0" fontId="10" fillId="5" borderId="6" xfId="0" applyFont="1" applyFill="1" applyBorder="1" applyAlignment="1" applyProtection="1">
      <alignment horizontal="center" vertical="center"/>
    </xf>
    <xf numFmtId="0" fontId="10" fillId="5" borderId="1" xfId="0" applyFont="1" applyFill="1" applyBorder="1" applyAlignment="1" applyProtection="1">
      <alignment horizontal="justify" vertical="top" wrapText="1"/>
    </xf>
    <xf numFmtId="4" fontId="9" fillId="5" borderId="1" xfId="0" applyNumberFormat="1" applyFont="1" applyFill="1" applyBorder="1" applyAlignment="1" applyProtection="1">
      <alignment horizontal="left" vertical="center" wrapText="1"/>
    </xf>
    <xf numFmtId="4" fontId="10" fillId="5" borderId="1" xfId="0" applyNumberFormat="1" applyFont="1" applyFill="1" applyBorder="1" applyAlignment="1" applyProtection="1">
      <alignment horizontal="left" vertical="center" wrapText="1"/>
    </xf>
    <xf numFmtId="0" fontId="10" fillId="5" borderId="1" xfId="0" applyFont="1" applyFill="1" applyBorder="1" applyAlignment="1">
      <alignment wrapText="1"/>
    </xf>
    <xf numFmtId="0" fontId="9" fillId="5" borderId="1" xfId="0" applyFont="1" applyFill="1" applyBorder="1" applyAlignment="1" applyProtection="1">
      <alignment vertical="top" wrapText="1"/>
    </xf>
    <xf numFmtId="0" fontId="10" fillId="5" borderId="1" xfId="0" applyFont="1" applyFill="1" applyBorder="1" applyAlignment="1">
      <alignment vertical="top" wrapText="1"/>
    </xf>
    <xf numFmtId="0" fontId="10" fillId="5" borderId="1" xfId="0" applyFont="1" applyFill="1" applyBorder="1" applyAlignment="1">
      <alignment vertical="center" wrapText="1"/>
    </xf>
    <xf numFmtId="0" fontId="10" fillId="5" borderId="1" xfId="0" applyFont="1" applyFill="1" applyBorder="1" applyAlignment="1">
      <alignment horizontal="justify" vertical="top" wrapText="1"/>
    </xf>
    <xf numFmtId="0" fontId="10" fillId="5" borderId="0" xfId="0" applyFont="1" applyFill="1" applyAlignment="1" applyProtection="1">
      <alignment horizontal="center" vertical="center"/>
    </xf>
    <xf numFmtId="0" fontId="9" fillId="5" borderId="0" xfId="0" applyFont="1" applyFill="1" applyBorder="1" applyAlignment="1" applyProtection="1">
      <alignment horizontal="left" vertical="top"/>
    </xf>
    <xf numFmtId="0" fontId="9" fillId="5" borderId="0" xfId="0" applyFont="1" applyFill="1" applyBorder="1" applyAlignment="1" applyProtection="1">
      <alignment horizontal="left" vertical="top" wrapText="1"/>
    </xf>
    <xf numFmtId="0" fontId="10" fillId="5" borderId="0" xfId="0" applyFont="1" applyFill="1" applyBorder="1" applyAlignment="1" applyProtection="1">
      <alignment horizontal="left" vertical="top" wrapText="1"/>
    </xf>
    <xf numFmtId="0" fontId="10" fillId="5" borderId="0" xfId="0" applyFont="1" applyFill="1" applyBorder="1" applyAlignment="1" applyProtection="1">
      <alignment horizontal="left" vertical="top"/>
    </xf>
    <xf numFmtId="0" fontId="10" fillId="0" borderId="0" xfId="0" applyFont="1" applyFill="1" applyBorder="1" applyAlignment="1" applyProtection="1">
      <alignment horizontal="left" vertical="top"/>
      <protection locked="0"/>
    </xf>
    <xf numFmtId="0" fontId="9" fillId="0" borderId="0" xfId="0" applyFont="1" applyFill="1" applyBorder="1" applyAlignment="1" applyProtection="1">
      <alignment horizontal="left" vertical="top" wrapText="1"/>
      <protection locked="0"/>
    </xf>
    <xf numFmtId="0" fontId="10" fillId="0" borderId="0" xfId="0" applyFont="1" applyFill="1" applyBorder="1" applyAlignment="1" applyProtection="1">
      <alignment horizontal="left" vertical="top" wrapText="1"/>
      <protection locked="0"/>
    </xf>
    <xf numFmtId="0" fontId="9" fillId="0" borderId="0" xfId="0" applyFont="1" applyFill="1" applyBorder="1" applyAlignment="1" applyProtection="1">
      <alignment horizontal="left" vertical="top"/>
    </xf>
    <xf numFmtId="0" fontId="9" fillId="0" borderId="0" xfId="0" applyFont="1" applyFill="1" applyBorder="1" applyAlignment="1" applyProtection="1">
      <alignment horizontal="left" vertical="top" wrapText="1"/>
    </xf>
    <xf numFmtId="0" fontId="10" fillId="0" borderId="0" xfId="0" applyFont="1" applyFill="1" applyBorder="1" applyAlignment="1" applyProtection="1">
      <alignment horizontal="left" vertical="top" wrapText="1"/>
    </xf>
    <xf numFmtId="0" fontId="10" fillId="0" borderId="0" xfId="0" applyFont="1" applyFill="1" applyBorder="1" applyAlignment="1" applyProtection="1">
      <alignment horizontal="left" vertical="top"/>
    </xf>
    <xf numFmtId="0" fontId="10" fillId="5" borderId="23" xfId="0" applyFont="1" applyFill="1" applyBorder="1" applyAlignment="1" applyProtection="1">
      <alignment horizontal="center" vertical="center"/>
    </xf>
    <xf numFmtId="0" fontId="8" fillId="0" borderId="4" xfId="0" applyFont="1" applyFill="1" applyBorder="1" applyAlignment="1" applyProtection="1">
      <alignment horizontal="center" vertical="center"/>
    </xf>
    <xf numFmtId="0" fontId="9" fillId="5" borderId="5" xfId="0" applyFont="1" applyFill="1" applyBorder="1" applyAlignment="1" applyProtection="1">
      <alignment horizontal="center" vertical="center" wrapText="1"/>
    </xf>
    <xf numFmtId="0" fontId="10" fillId="5" borderId="9" xfId="0" applyFont="1" applyFill="1" applyBorder="1" applyAlignment="1" applyProtection="1">
      <alignment horizontal="center" vertical="center" wrapText="1"/>
    </xf>
    <xf numFmtId="0" fontId="1" fillId="0" borderId="1" xfId="0" applyFont="1" applyFill="1" applyBorder="1" applyProtection="1"/>
    <xf numFmtId="0" fontId="9" fillId="5" borderId="1" xfId="0" applyFont="1" applyFill="1" applyBorder="1" applyAlignment="1" applyProtection="1">
      <alignment horizontal="center" vertical="center"/>
    </xf>
    <xf numFmtId="0" fontId="8" fillId="0" borderId="1" xfId="0" applyFont="1" applyFill="1" applyBorder="1" applyAlignment="1" applyProtection="1">
      <alignment horizontal="center" vertical="center"/>
    </xf>
    <xf numFmtId="4" fontId="9" fillId="0" borderId="1" xfId="0" applyNumberFormat="1" applyFont="1" applyFill="1" applyBorder="1" applyAlignment="1" applyProtection="1">
      <alignment horizontal="center" vertical="center" wrapText="1"/>
    </xf>
    <xf numFmtId="0" fontId="9" fillId="5" borderId="1" xfId="0" applyFont="1" applyFill="1" applyBorder="1" applyAlignment="1" applyProtection="1">
      <alignment horizontal="center" vertical="center" wrapText="1"/>
    </xf>
    <xf numFmtId="0" fontId="9" fillId="5" borderId="1" xfId="0" applyFont="1" applyFill="1" applyBorder="1" applyAlignment="1" applyProtection="1">
      <alignment horizontal="left" vertical="center" wrapText="1"/>
    </xf>
    <xf numFmtId="0" fontId="8" fillId="0" borderId="1" xfId="0" applyFont="1" applyFill="1" applyBorder="1" applyAlignment="1" applyProtection="1">
      <alignment horizontal="center" vertical="center" wrapText="1"/>
    </xf>
    <xf numFmtId="0" fontId="9" fillId="5" borderId="1" xfId="0" applyFont="1" applyFill="1" applyBorder="1" applyAlignment="1" applyProtection="1">
      <alignment horizontal="justify" vertical="center" wrapText="1"/>
    </xf>
    <xf numFmtId="0" fontId="10" fillId="5" borderId="1" xfId="0" applyFont="1" applyFill="1" applyBorder="1" applyAlignment="1" applyProtection="1">
      <alignment horizontal="justify" vertical="center" wrapText="1"/>
    </xf>
    <xf numFmtId="0" fontId="9" fillId="0" borderId="1" xfId="0" quotePrefix="1" applyFont="1" applyFill="1" applyBorder="1" applyAlignment="1" applyProtection="1">
      <alignment horizontal="center" vertical="center" wrapText="1"/>
    </xf>
    <xf numFmtId="0" fontId="10" fillId="0" borderId="1" xfId="0" applyFont="1" applyFill="1" applyBorder="1" applyAlignment="1" applyProtection="1">
      <alignment horizontal="justify" vertical="center" wrapText="1"/>
    </xf>
    <xf numFmtId="0" fontId="10" fillId="0" borderId="1" xfId="0" applyFont="1" applyFill="1" applyBorder="1" applyAlignment="1" applyProtection="1">
      <alignment horizontal="justify" vertical="center" shrinkToFit="1"/>
    </xf>
    <xf numFmtId="0" fontId="10" fillId="7" borderId="1" xfId="0" applyFont="1" applyFill="1" applyBorder="1" applyAlignment="1" applyProtection="1">
      <alignment horizontal="center" vertical="center" wrapText="1"/>
    </xf>
    <xf numFmtId="0" fontId="10" fillId="5" borderId="1" xfId="0" applyFont="1" applyFill="1" applyBorder="1" applyAlignment="1" applyProtection="1">
      <alignment horizontal="justify" vertical="center" wrapText="1"/>
      <protection locked="0"/>
    </xf>
    <xf numFmtId="0" fontId="10" fillId="9" borderId="1" xfId="0" applyFont="1" applyFill="1" applyBorder="1" applyAlignment="1" applyProtection="1">
      <alignment horizontal="center" vertical="center" wrapText="1"/>
    </xf>
    <xf numFmtId="0" fontId="10" fillId="6" borderId="1" xfId="0" applyFont="1" applyFill="1" applyBorder="1" applyAlignment="1" applyProtection="1">
      <alignment horizontal="center" vertical="center"/>
    </xf>
    <xf numFmtId="0" fontId="10" fillId="6" borderId="1" xfId="0" applyFont="1" applyFill="1" applyBorder="1" applyAlignment="1" applyProtection="1">
      <alignment horizontal="center" vertical="center" wrapText="1"/>
    </xf>
    <xf numFmtId="0" fontId="10" fillId="0" borderId="1" xfId="0" applyFont="1" applyFill="1" applyBorder="1" applyAlignment="1" applyProtection="1">
      <alignment horizontal="center" vertical="center"/>
    </xf>
    <xf numFmtId="0" fontId="9" fillId="5" borderId="1" xfId="0" applyFont="1" applyFill="1" applyBorder="1" applyAlignment="1">
      <alignment horizontal="left" vertical="center" wrapText="1"/>
    </xf>
    <xf numFmtId="0" fontId="12" fillId="5" borderId="1" xfId="0" applyFont="1" applyFill="1" applyBorder="1" applyAlignment="1">
      <alignment vertical="center" wrapText="1"/>
    </xf>
    <xf numFmtId="0" fontId="9" fillId="5" borderId="1" xfId="0" applyFont="1" applyFill="1" applyBorder="1" applyAlignment="1">
      <alignment vertical="top" wrapText="1"/>
    </xf>
    <xf numFmtId="0" fontId="9" fillId="5" borderId="1" xfId="0" applyFont="1" applyFill="1" applyBorder="1" applyAlignment="1" applyProtection="1">
      <alignment horizontal="left" vertical="top"/>
    </xf>
    <xf numFmtId="0" fontId="9" fillId="0" borderId="1" xfId="0" applyFont="1" applyFill="1" applyBorder="1" applyAlignment="1" applyProtection="1">
      <alignment horizontal="left" vertical="top"/>
    </xf>
    <xf numFmtId="0" fontId="9" fillId="0" borderId="1" xfId="0" applyFont="1" applyFill="1" applyBorder="1" applyAlignment="1" applyProtection="1">
      <alignment horizontal="left" vertical="top" wrapText="1"/>
    </xf>
    <xf numFmtId="0" fontId="9" fillId="0" borderId="1" xfId="0" applyFont="1" applyFill="1" applyBorder="1" applyAlignment="1" applyProtection="1">
      <alignment horizontal="left" vertical="top" wrapText="1"/>
      <protection locked="0"/>
    </xf>
    <xf numFmtId="2" fontId="10" fillId="0" borderId="1" xfId="0" applyNumberFormat="1" applyFont="1" applyFill="1" applyBorder="1" applyAlignment="1" applyProtection="1">
      <alignment horizontal="center" vertical="center" wrapText="1"/>
      <protection locked="0"/>
    </xf>
    <xf numFmtId="2" fontId="10" fillId="0" borderId="0" xfId="0" applyNumberFormat="1" applyFont="1" applyFill="1" applyAlignment="1" applyProtection="1">
      <alignment horizontal="center" vertical="center" wrapText="1"/>
    </xf>
    <xf numFmtId="2" fontId="10" fillId="0" borderId="14" xfId="0" applyNumberFormat="1" applyFont="1" applyFill="1" applyBorder="1" applyAlignment="1" applyProtection="1">
      <alignment horizontal="center" vertical="center" wrapText="1"/>
    </xf>
    <xf numFmtId="2" fontId="10" fillId="0" borderId="17" xfId="0" applyNumberFormat="1" applyFont="1" applyFill="1" applyBorder="1" applyAlignment="1" applyProtection="1">
      <alignment horizontal="center" vertical="center" wrapText="1"/>
    </xf>
    <xf numFmtId="2" fontId="10" fillId="5" borderId="0" xfId="0" applyNumberFormat="1" applyFont="1" applyFill="1" applyBorder="1" applyAlignment="1" applyProtection="1">
      <alignment horizontal="left" vertical="top" wrapText="1"/>
    </xf>
    <xf numFmtId="2" fontId="10" fillId="0" borderId="0" xfId="0" applyNumberFormat="1" applyFont="1" applyFill="1" applyBorder="1" applyAlignment="1" applyProtection="1">
      <alignment horizontal="left" vertical="top" wrapText="1"/>
      <protection locked="0"/>
    </xf>
    <xf numFmtId="2" fontId="10" fillId="0" borderId="0" xfId="0" applyNumberFormat="1" applyFont="1" applyFill="1" applyBorder="1" applyAlignment="1" applyProtection="1">
      <alignment horizontal="left" vertical="top" wrapText="1"/>
    </xf>
    <xf numFmtId="2" fontId="9" fillId="0" borderId="1" xfId="0" applyNumberFormat="1" applyFont="1" applyFill="1" applyBorder="1" applyAlignment="1" applyProtection="1">
      <alignment horizontal="center" vertical="center" wrapText="1"/>
      <protection locked="0"/>
    </xf>
    <xf numFmtId="2" fontId="12" fillId="0" borderId="1" xfId="0" applyNumberFormat="1" applyFont="1" applyFill="1" applyBorder="1" applyAlignment="1" applyProtection="1">
      <alignment horizontal="center" vertical="center" wrapText="1"/>
    </xf>
    <xf numFmtId="2" fontId="9" fillId="0" borderId="1" xfId="0" quotePrefix="1" applyNumberFormat="1" applyFont="1" applyFill="1" applyBorder="1" applyAlignment="1" applyProtection="1">
      <alignment horizontal="center" vertical="center" wrapText="1"/>
    </xf>
    <xf numFmtId="2" fontId="1" fillId="0" borderId="1" xfId="0" applyNumberFormat="1" applyFont="1" applyBorder="1" applyAlignment="1" applyProtection="1">
      <alignment vertical="center" shrinkToFit="1"/>
    </xf>
    <xf numFmtId="2" fontId="1" fillId="0" borderId="1" xfId="0" applyNumberFormat="1" applyFont="1" applyFill="1" applyBorder="1" applyAlignment="1" applyProtection="1">
      <alignment horizontal="center" vertical="center" shrinkToFit="1"/>
    </xf>
    <xf numFmtId="2" fontId="10" fillId="0" borderId="1" xfId="0" applyNumberFormat="1" applyFont="1" applyFill="1" applyBorder="1" applyAlignment="1" applyProtection="1">
      <alignment horizontal="center" vertical="center" shrinkToFit="1"/>
      <protection locked="0"/>
    </xf>
    <xf numFmtId="2" fontId="10" fillId="0" borderId="1" xfId="0" applyNumberFormat="1" applyFont="1" applyFill="1" applyBorder="1" applyAlignment="1" applyProtection="1">
      <alignment horizontal="center" vertical="center" shrinkToFit="1"/>
    </xf>
    <xf numFmtId="2" fontId="10" fillId="0" borderId="1" xfId="0" applyNumberFormat="1" applyFont="1" applyFill="1" applyBorder="1" applyAlignment="1" applyProtection="1">
      <alignment horizontal="center" vertical="center"/>
    </xf>
    <xf numFmtId="2" fontId="10" fillId="0" borderId="1" xfId="0" applyNumberFormat="1" applyFont="1" applyFill="1" applyBorder="1" applyAlignment="1" applyProtection="1">
      <alignment horizontal="center" vertical="center"/>
      <protection locked="0"/>
    </xf>
    <xf numFmtId="2" fontId="1" fillId="0" borderId="1" xfId="0" applyNumberFormat="1" applyFont="1" applyFill="1" applyBorder="1" applyProtection="1"/>
    <xf numFmtId="2" fontId="8" fillId="0" borderId="1" xfId="0" applyNumberFormat="1" applyFont="1" applyFill="1" applyBorder="1" applyAlignment="1" applyProtection="1">
      <alignment horizontal="center" vertical="center" wrapText="1"/>
    </xf>
    <xf numFmtId="0" fontId="9" fillId="5" borderId="1" xfId="0" applyFont="1" applyFill="1" applyBorder="1" applyAlignment="1" applyProtection="1">
      <alignment horizontal="center" vertical="center" wrapText="1"/>
    </xf>
    <xf numFmtId="0" fontId="8" fillId="0" borderId="1" xfId="0" applyFont="1" applyFill="1" applyBorder="1" applyAlignment="1" applyProtection="1">
      <alignment horizontal="center" vertical="center"/>
    </xf>
    <xf numFmtId="0" fontId="9" fillId="5" borderId="1" xfId="0" applyFont="1" applyFill="1" applyBorder="1" applyAlignment="1" applyProtection="1">
      <alignment horizontal="justify" vertical="center" wrapText="1"/>
    </xf>
    <xf numFmtId="0" fontId="10" fillId="5" borderId="1" xfId="0" applyFont="1" applyFill="1" applyBorder="1" applyAlignment="1" applyProtection="1">
      <alignment horizontal="justify" vertical="center" wrapText="1"/>
    </xf>
    <xf numFmtId="0" fontId="10" fillId="5" borderId="1" xfId="0" applyFont="1" applyFill="1" applyBorder="1" applyAlignment="1" applyProtection="1">
      <alignment horizontal="center" vertical="center" wrapText="1"/>
    </xf>
    <xf numFmtId="0" fontId="8" fillId="0" borderId="1" xfId="0" applyFont="1" applyFill="1" applyBorder="1" applyAlignment="1" applyProtection="1">
      <alignment horizontal="center" vertical="center"/>
    </xf>
    <xf numFmtId="0" fontId="9" fillId="5" borderId="1" xfId="0" applyFont="1" applyFill="1" applyBorder="1" applyAlignment="1" applyProtection="1">
      <alignment horizontal="center" vertical="center" wrapText="1"/>
    </xf>
    <xf numFmtId="0" fontId="9" fillId="5" borderId="1" xfId="0" applyFont="1" applyFill="1" applyBorder="1" applyAlignment="1" applyProtection="1">
      <alignment horizontal="justify" vertical="center" wrapText="1"/>
    </xf>
    <xf numFmtId="0" fontId="10" fillId="5" borderId="1" xfId="0" applyFont="1" applyFill="1" applyBorder="1" applyAlignment="1" applyProtection="1">
      <alignment horizontal="center" vertical="center" wrapText="1"/>
    </xf>
    <xf numFmtId="0" fontId="13" fillId="5" borderId="1" xfId="0" applyFont="1" applyFill="1" applyBorder="1" applyAlignment="1" applyProtection="1">
      <alignment horizontal="justify" vertical="top" wrapText="1"/>
    </xf>
    <xf numFmtId="3" fontId="10" fillId="5" borderId="1" xfId="0" applyNumberFormat="1" applyFont="1" applyFill="1" applyBorder="1" applyAlignment="1" applyProtection="1">
      <alignment horizontal="center" vertical="center" wrapText="1"/>
    </xf>
    <xf numFmtId="0" fontId="9" fillId="0" borderId="7" xfId="0" applyFont="1" applyFill="1" applyBorder="1" applyAlignment="1" applyProtection="1">
      <alignment horizontal="center" vertical="center" wrapText="1"/>
    </xf>
    <xf numFmtId="2" fontId="10" fillId="0" borderId="0" xfId="0" applyNumberFormat="1" applyFont="1" applyFill="1" applyBorder="1" applyAlignment="1" applyProtection="1">
      <alignment horizontal="center" vertical="center" wrapText="1"/>
    </xf>
    <xf numFmtId="0" fontId="1" fillId="0" borderId="0" xfId="0" applyFont="1" applyFill="1"/>
    <xf numFmtId="2" fontId="1" fillId="0" borderId="0" xfId="0" applyNumberFormat="1" applyFont="1" applyFill="1"/>
    <xf numFmtId="0" fontId="9" fillId="5" borderId="1" xfId="0" applyFont="1" applyFill="1" applyBorder="1" applyAlignment="1" applyProtection="1">
      <alignment horizontal="center" vertical="center" wrapText="1"/>
    </xf>
    <xf numFmtId="0" fontId="8" fillId="0" borderId="1" xfId="0" applyFont="1" applyFill="1" applyBorder="1" applyAlignment="1" applyProtection="1">
      <alignment horizontal="center" vertical="center"/>
    </xf>
    <xf numFmtId="0" fontId="9" fillId="5" borderId="1" xfId="0" applyFont="1" applyFill="1" applyBorder="1" applyAlignment="1" applyProtection="1">
      <alignment horizontal="justify" vertical="center" wrapText="1"/>
    </xf>
    <xf numFmtId="0" fontId="10" fillId="5" borderId="1" xfId="0" applyFont="1" applyFill="1" applyBorder="1" applyAlignment="1" applyProtection="1">
      <alignment horizontal="justify" vertical="center" wrapText="1"/>
    </xf>
    <xf numFmtId="0" fontId="10" fillId="5" borderId="9" xfId="0" applyFont="1" applyFill="1" applyBorder="1" applyAlignment="1" applyProtection="1">
      <alignment horizontal="center" vertical="center" wrapText="1"/>
    </xf>
    <xf numFmtId="0" fontId="9" fillId="0" borderId="1" xfId="0" applyFont="1" applyFill="1" applyBorder="1" applyAlignment="1" applyProtection="1">
      <alignment horizontal="justify" vertical="center" wrapText="1"/>
    </xf>
    <xf numFmtId="0" fontId="10" fillId="5" borderId="1" xfId="0" applyFont="1" applyFill="1" applyBorder="1" applyAlignment="1" applyProtection="1">
      <alignment horizontal="center" vertical="center" wrapText="1"/>
    </xf>
    <xf numFmtId="0" fontId="8" fillId="0" borderId="1" xfId="0" applyFont="1" applyFill="1" applyBorder="1" applyAlignment="1" applyProtection="1">
      <alignment horizontal="center" vertical="center"/>
    </xf>
    <xf numFmtId="0" fontId="9" fillId="5" borderId="1" xfId="0" applyFont="1" applyFill="1" applyBorder="1" applyAlignment="1" applyProtection="1">
      <alignment horizontal="center" vertical="center" wrapText="1"/>
    </xf>
    <xf numFmtId="0" fontId="9" fillId="5" borderId="1" xfId="0" applyFont="1" applyFill="1" applyBorder="1" applyAlignment="1" applyProtection="1">
      <alignment horizontal="left" vertical="center" wrapText="1"/>
    </xf>
    <xf numFmtId="0" fontId="9" fillId="5" borderId="1" xfId="0" applyFont="1" applyFill="1" applyBorder="1" applyAlignment="1" applyProtection="1">
      <alignment horizontal="justify" vertical="center" wrapText="1"/>
    </xf>
    <xf numFmtId="0" fontId="10" fillId="5" borderId="1" xfId="0" applyFont="1" applyFill="1" applyBorder="1" applyAlignment="1" applyProtection="1">
      <alignment horizontal="justify" vertical="center" wrapText="1"/>
    </xf>
    <xf numFmtId="0" fontId="9" fillId="5" borderId="9" xfId="0" applyFont="1" applyFill="1" applyBorder="1" applyAlignment="1" applyProtection="1">
      <alignment horizontal="center" vertical="center" wrapText="1"/>
    </xf>
    <xf numFmtId="0" fontId="10" fillId="5" borderId="9" xfId="0" applyFont="1" applyFill="1" applyBorder="1" applyAlignment="1" applyProtection="1">
      <alignment horizontal="center" vertical="center" wrapText="1"/>
    </xf>
    <xf numFmtId="0" fontId="10" fillId="5" borderId="1" xfId="0" applyFont="1" applyFill="1" applyBorder="1" applyAlignment="1" applyProtection="1">
      <alignment horizontal="center" vertical="center" wrapText="1"/>
    </xf>
    <xf numFmtId="0" fontId="9" fillId="0" borderId="1" xfId="0" applyNumberFormat="1" applyFont="1" applyFill="1" applyBorder="1" applyAlignment="1" applyProtection="1">
      <alignment horizontal="center" vertical="center" wrapText="1"/>
      <protection locked="0"/>
    </xf>
    <xf numFmtId="49" fontId="10" fillId="5" borderId="1" xfId="0" applyNumberFormat="1" applyFont="1" applyFill="1" applyBorder="1" applyAlignment="1" applyProtection="1">
      <alignment horizontal="center" vertical="center" wrapText="1"/>
    </xf>
    <xf numFmtId="49" fontId="9" fillId="0" borderId="1" xfId="0" applyNumberFormat="1" applyFont="1" applyFill="1" applyBorder="1" applyAlignment="1" applyProtection="1">
      <alignment horizontal="center" vertical="center" wrapText="1"/>
      <protection locked="0"/>
    </xf>
    <xf numFmtId="49" fontId="9" fillId="6" borderId="1" xfId="0" applyNumberFormat="1" applyFont="1" applyFill="1" applyBorder="1" applyAlignment="1" applyProtection="1">
      <alignment horizontal="center" vertical="center" wrapText="1"/>
    </xf>
    <xf numFmtId="0" fontId="9" fillId="5" borderId="9" xfId="0" applyFont="1" applyFill="1" applyBorder="1" applyAlignment="1" applyProtection="1">
      <alignment horizontal="left" vertical="center" wrapText="1"/>
    </xf>
    <xf numFmtId="0" fontId="10" fillId="5" borderId="0" xfId="0" applyFont="1" applyFill="1" applyAlignment="1" applyProtection="1">
      <alignment horizontal="center" vertical="center" wrapText="1"/>
    </xf>
    <xf numFmtId="0" fontId="10" fillId="0" borderId="1" xfId="0" applyNumberFormat="1" applyFont="1" applyFill="1" applyBorder="1" applyAlignment="1" applyProtection="1">
      <alignment horizontal="center" vertical="center" wrapText="1"/>
    </xf>
    <xf numFmtId="0" fontId="10" fillId="9" borderId="1" xfId="0" applyFont="1" applyFill="1" applyBorder="1" applyAlignment="1" applyProtection="1">
      <alignment horizontal="center" vertical="center" wrapText="1"/>
      <protection locked="0"/>
    </xf>
    <xf numFmtId="2" fontId="10" fillId="5" borderId="1" xfId="0" applyNumberFormat="1" applyFont="1" applyFill="1" applyBorder="1" applyAlignment="1" applyProtection="1">
      <alignment horizontal="justify" vertical="center" wrapText="1"/>
    </xf>
    <xf numFmtId="0" fontId="14" fillId="0" borderId="1" xfId="0" applyFont="1" applyFill="1" applyBorder="1" applyAlignment="1" applyProtection="1">
      <alignment horizontal="justify" vertical="center" wrapText="1"/>
      <protection locked="0"/>
    </xf>
    <xf numFmtId="0" fontId="14" fillId="0" borderId="5" xfId="0" applyFont="1" applyFill="1" applyBorder="1" applyAlignment="1" applyProtection="1">
      <alignment horizontal="justify" vertical="center" wrapText="1"/>
      <protection locked="0"/>
    </xf>
    <xf numFmtId="0" fontId="10" fillId="0" borderId="5" xfId="0" applyFont="1" applyFill="1" applyBorder="1" applyAlignment="1" applyProtection="1">
      <alignment horizontal="center" vertical="center" wrapText="1"/>
      <protection locked="0"/>
    </xf>
    <xf numFmtId="0" fontId="10" fillId="5" borderId="14" xfId="0" applyFont="1" applyFill="1" applyBorder="1" applyAlignment="1" applyProtection="1">
      <alignment horizontal="center" vertical="center" wrapText="1"/>
    </xf>
    <xf numFmtId="0" fontId="10" fillId="5" borderId="6" xfId="0" applyFont="1" applyFill="1" applyBorder="1" applyAlignment="1" applyProtection="1">
      <alignment horizontal="center" vertical="center" wrapText="1"/>
    </xf>
    <xf numFmtId="0" fontId="9" fillId="5" borderId="24" xfId="0" applyFont="1" applyFill="1" applyBorder="1" applyAlignment="1" applyProtection="1">
      <alignment horizontal="center" vertical="center" wrapText="1"/>
    </xf>
    <xf numFmtId="0" fontId="9" fillId="5" borderId="25" xfId="0" applyFont="1" applyFill="1" applyBorder="1" applyAlignment="1" applyProtection="1">
      <alignment horizontal="center" vertical="center" wrapText="1"/>
    </xf>
    <xf numFmtId="0" fontId="10" fillId="5" borderId="25" xfId="0" applyFont="1" applyFill="1" applyBorder="1" applyAlignment="1" applyProtection="1">
      <alignment horizontal="center" vertical="center" wrapText="1"/>
    </xf>
    <xf numFmtId="4" fontId="9" fillId="5" borderId="25" xfId="0" applyNumberFormat="1" applyFont="1" applyFill="1" applyBorder="1" applyAlignment="1" applyProtection="1">
      <alignment horizontal="center" vertical="center" wrapText="1"/>
    </xf>
    <xf numFmtId="2" fontId="9" fillId="0" borderId="26" xfId="0" applyNumberFormat="1" applyFont="1" applyFill="1" applyBorder="1" applyAlignment="1" applyProtection="1">
      <alignment horizontal="center" vertical="center" wrapText="1"/>
    </xf>
    <xf numFmtId="0" fontId="9" fillId="5" borderId="0" xfId="0" applyFont="1" applyFill="1" applyBorder="1" applyAlignment="1" applyProtection="1">
      <alignment horizontal="center" vertical="center" wrapText="1"/>
    </xf>
    <xf numFmtId="0" fontId="9" fillId="5" borderId="0" xfId="0" applyFont="1" applyFill="1" applyBorder="1" applyAlignment="1" applyProtection="1">
      <alignment horizontal="justify" vertical="center" wrapText="1"/>
    </xf>
    <xf numFmtId="0" fontId="10" fillId="0" borderId="0" xfId="0" applyFont="1" applyFill="1" applyAlignment="1" applyProtection="1">
      <alignment horizontal="center" vertical="center" wrapText="1"/>
      <protection locked="0"/>
    </xf>
    <xf numFmtId="0" fontId="8" fillId="0" borderId="3" xfId="0" applyFont="1" applyFill="1" applyBorder="1" applyAlignment="1" applyProtection="1">
      <alignment horizontal="center" wrapText="1"/>
    </xf>
    <xf numFmtId="0" fontId="8" fillId="0" borderId="4" xfId="0" applyFont="1" applyFill="1" applyBorder="1" applyAlignment="1" applyProtection="1">
      <alignment horizontal="center"/>
    </xf>
    <xf numFmtId="0" fontId="8" fillId="0" borderId="2" xfId="0" applyFont="1" applyFill="1" applyBorder="1" applyAlignment="1" applyProtection="1">
      <alignment horizontal="center"/>
    </xf>
    <xf numFmtId="0" fontId="5" fillId="0" borderId="0" xfId="0" applyFont="1" applyAlignment="1" applyProtection="1">
      <alignment horizontal="center" vertical="center"/>
      <protection locked="0"/>
    </xf>
    <xf numFmtId="0" fontId="5" fillId="0" borderId="0" xfId="7" applyFont="1" applyAlignment="1" applyProtection="1">
      <alignment horizontal="center" vertical="center" wrapText="1"/>
      <protection locked="0"/>
    </xf>
    <xf numFmtId="49" fontId="5" fillId="0" borderId="0" xfId="0" applyNumberFormat="1" applyFont="1" applyAlignment="1" applyProtection="1">
      <alignment horizontal="center" vertical="center" wrapText="1"/>
      <protection locked="0"/>
    </xf>
    <xf numFmtId="49" fontId="5" fillId="0" borderId="3" xfId="0" applyNumberFormat="1" applyFont="1" applyBorder="1" applyAlignment="1">
      <alignment horizontal="center" vertical="center" wrapText="1"/>
    </xf>
    <xf numFmtId="49" fontId="5" fillId="0" borderId="2" xfId="0" applyNumberFormat="1" applyFont="1" applyBorder="1" applyAlignment="1">
      <alignment horizontal="center" vertical="center" wrapText="1"/>
    </xf>
    <xf numFmtId="0" fontId="9" fillId="5" borderId="3" xfId="0" applyFont="1" applyFill="1" applyBorder="1" applyAlignment="1" applyProtection="1">
      <alignment horizontal="left" vertical="center" wrapText="1"/>
    </xf>
    <xf numFmtId="0" fontId="9" fillId="5" borderId="4" xfId="0" applyFont="1" applyFill="1" applyBorder="1" applyAlignment="1" applyProtection="1">
      <alignment horizontal="left" vertical="center" wrapText="1"/>
    </xf>
    <xf numFmtId="0" fontId="9" fillId="5" borderId="2" xfId="0" applyFont="1" applyFill="1" applyBorder="1" applyAlignment="1" applyProtection="1">
      <alignment horizontal="left" vertical="center" wrapText="1"/>
    </xf>
    <xf numFmtId="0" fontId="9" fillId="5" borderId="3" xfId="0" applyFont="1" applyFill="1" applyBorder="1" applyAlignment="1" applyProtection="1">
      <alignment horizontal="left" vertical="top" wrapText="1"/>
    </xf>
    <xf numFmtId="0" fontId="9" fillId="5" borderId="2" xfId="0" applyFont="1" applyFill="1" applyBorder="1" applyAlignment="1" applyProtection="1">
      <alignment horizontal="left" vertical="top" wrapText="1"/>
    </xf>
    <xf numFmtId="0" fontId="9" fillId="5" borderId="1" xfId="0" applyFont="1" applyFill="1" applyBorder="1" applyAlignment="1" applyProtection="1">
      <alignment horizontal="center" vertical="center" wrapText="1"/>
    </xf>
    <xf numFmtId="0" fontId="9" fillId="0" borderId="3" xfId="0" applyFont="1" applyFill="1" applyBorder="1" applyAlignment="1" applyProtection="1">
      <alignment horizontal="center" vertical="center"/>
      <protection locked="0"/>
    </xf>
    <xf numFmtId="0" fontId="9" fillId="0" borderId="2" xfId="0" applyFont="1" applyFill="1" applyBorder="1" applyAlignment="1" applyProtection="1">
      <alignment horizontal="center" vertical="center"/>
      <protection locked="0"/>
    </xf>
    <xf numFmtId="0" fontId="9" fillId="5" borderId="3" xfId="0" applyFont="1" applyFill="1" applyBorder="1" applyAlignment="1" applyProtection="1">
      <alignment horizontal="center" vertical="center" wrapText="1"/>
    </xf>
    <xf numFmtId="0" fontId="9" fillId="5" borderId="2" xfId="0" applyFont="1" applyFill="1" applyBorder="1" applyAlignment="1" applyProtection="1">
      <alignment horizontal="center" vertical="center" wrapText="1"/>
    </xf>
    <xf numFmtId="0" fontId="9" fillId="5" borderId="1" xfId="0" applyFont="1" applyFill="1" applyBorder="1" applyAlignment="1" applyProtection="1">
      <alignment horizontal="center" vertical="center"/>
    </xf>
    <xf numFmtId="0" fontId="8" fillId="0" borderId="1" xfId="0" applyFont="1" applyFill="1" applyBorder="1" applyAlignment="1" applyProtection="1">
      <alignment horizontal="center" vertical="center"/>
    </xf>
    <xf numFmtId="3" fontId="9" fillId="0" borderId="1" xfId="0" applyNumberFormat="1" applyFont="1" applyFill="1" applyBorder="1" applyAlignment="1" applyProtection="1">
      <alignment horizontal="center" vertical="center"/>
    </xf>
    <xf numFmtId="4" fontId="9" fillId="0" borderId="1" xfId="0" applyNumberFormat="1" applyFont="1" applyFill="1" applyBorder="1" applyAlignment="1" applyProtection="1">
      <alignment horizontal="center" vertical="center" wrapText="1"/>
    </xf>
    <xf numFmtId="0" fontId="1" fillId="5" borderId="1" xfId="0" applyFont="1" applyFill="1" applyBorder="1" applyAlignment="1" applyProtection="1">
      <alignment horizontal="center" vertical="center"/>
    </xf>
    <xf numFmtId="0" fontId="1" fillId="5" borderId="1" xfId="0" applyFont="1" applyFill="1" applyBorder="1" applyAlignment="1" applyProtection="1">
      <alignment horizontal="center" vertical="center" wrapText="1"/>
    </xf>
    <xf numFmtId="0" fontId="9" fillId="5" borderId="1" xfId="0" applyFont="1" applyFill="1" applyBorder="1" applyAlignment="1" applyProtection="1">
      <alignment horizontal="left" vertical="center" wrapText="1"/>
    </xf>
    <xf numFmtId="0" fontId="9" fillId="5" borderId="4" xfId="0" applyFont="1" applyFill="1" applyBorder="1" applyAlignment="1" applyProtection="1">
      <alignment horizontal="left" vertical="top" wrapText="1"/>
    </xf>
    <xf numFmtId="0" fontId="8" fillId="0" borderId="1" xfId="0" applyFont="1" applyFill="1" applyBorder="1" applyAlignment="1" applyProtection="1">
      <alignment horizontal="center" vertical="center" wrapText="1"/>
    </xf>
    <xf numFmtId="0" fontId="1" fillId="5" borderId="2" xfId="0" applyFont="1" applyFill="1" applyBorder="1" applyAlignment="1" applyProtection="1">
      <alignment horizontal="center" vertical="center" wrapText="1"/>
    </xf>
    <xf numFmtId="0" fontId="9" fillId="5" borderId="12" xfId="0" applyFont="1" applyFill="1" applyBorder="1" applyAlignment="1" applyProtection="1">
      <alignment horizontal="center" vertical="center" wrapText="1"/>
    </xf>
    <xf numFmtId="0" fontId="1" fillId="5" borderId="13" xfId="0" applyFont="1" applyFill="1" applyBorder="1" applyAlignment="1" applyProtection="1">
      <alignment horizontal="center" vertical="center" wrapText="1"/>
    </xf>
    <xf numFmtId="0" fontId="9" fillId="5" borderId="1" xfId="0" applyFont="1" applyFill="1" applyBorder="1" applyAlignment="1" applyProtection="1">
      <alignment horizontal="justify" vertical="center" wrapText="1"/>
    </xf>
    <xf numFmtId="0" fontId="10" fillId="5" borderId="1" xfId="0" applyFont="1" applyFill="1" applyBorder="1" applyAlignment="1" applyProtection="1">
      <alignment horizontal="justify" vertical="center" wrapText="1"/>
    </xf>
    <xf numFmtId="0" fontId="9" fillId="0" borderId="4" xfId="0" applyFont="1" applyFill="1" applyBorder="1" applyAlignment="1" applyProtection="1">
      <alignment horizontal="center" vertical="center"/>
    </xf>
    <xf numFmtId="0" fontId="9" fillId="0" borderId="2" xfId="0" applyFont="1" applyFill="1" applyBorder="1" applyAlignment="1" applyProtection="1">
      <alignment horizontal="center" vertical="center"/>
    </xf>
    <xf numFmtId="0" fontId="9" fillId="5" borderId="9" xfId="0" applyFont="1" applyFill="1" applyBorder="1" applyAlignment="1" applyProtection="1">
      <alignment horizontal="center" vertical="center" wrapText="1"/>
    </xf>
    <xf numFmtId="0" fontId="10" fillId="5" borderId="9" xfId="0" applyFont="1" applyFill="1" applyBorder="1" applyAlignment="1" applyProtection="1">
      <alignment horizontal="center" vertical="center" wrapText="1"/>
    </xf>
    <xf numFmtId="0" fontId="9" fillId="0" borderId="1" xfId="0" applyFont="1" applyFill="1" applyBorder="1" applyAlignment="1" applyProtection="1">
      <alignment horizontal="justify" vertical="center" wrapText="1"/>
    </xf>
    <xf numFmtId="0" fontId="10" fillId="0" borderId="1" xfId="0" applyFont="1" applyFill="1" applyBorder="1" applyAlignment="1" applyProtection="1">
      <alignment horizontal="justify" vertical="center" wrapText="1"/>
    </xf>
    <xf numFmtId="0" fontId="10" fillId="5" borderId="1" xfId="0" applyFont="1" applyFill="1" applyBorder="1" applyAlignment="1" applyProtection="1">
      <alignment horizontal="center" vertical="center" wrapText="1"/>
    </xf>
    <xf numFmtId="0" fontId="10" fillId="5" borderId="0" xfId="0" applyFont="1" applyFill="1" applyBorder="1" applyAlignment="1" applyProtection="1">
      <alignment horizontal="left" vertical="center" wrapText="1"/>
    </xf>
    <xf numFmtId="0" fontId="10" fillId="0" borderId="0" xfId="0" applyFont="1" applyFill="1" applyBorder="1" applyAlignment="1" applyProtection="1">
      <alignment horizontal="left" vertical="center" wrapText="1"/>
    </xf>
  </cellXfs>
  <cellStyles count="296">
    <cellStyle name="Comma" xfId="294" builtinId="3"/>
    <cellStyle name="Comma 10 2" xfId="293"/>
    <cellStyle name="Comma 11 2 3" xfId="290"/>
    <cellStyle name="Comma 2" xfId="286"/>
    <cellStyle name="Comma 3 2 2 3 2 2" xfId="288"/>
    <cellStyle name="GreyOrWhite" xfId="1"/>
    <cellStyle name="Normal" xfId="0" builtinId="0"/>
    <cellStyle name="Normal 10 2 2 2" xfId="291"/>
    <cellStyle name="Normal 11" xfId="287"/>
    <cellStyle name="Normal 2" xfId="2"/>
    <cellStyle name="Normal 2 2" xfId="5"/>
    <cellStyle name="Normal 2 2 2 2 2 2 2 2" xfId="289"/>
    <cellStyle name="Normal 2 2 2 2 3 2 2" xfId="292"/>
    <cellStyle name="Normal 2 2 4 2" xfId="285"/>
    <cellStyle name="Normal 3" xfId="6"/>
    <cellStyle name="Normal 3 10" xfId="7"/>
    <cellStyle name="Normal 3 100" xfId="49"/>
    <cellStyle name="Normal 3 101" xfId="50"/>
    <cellStyle name="Normal 3 102" xfId="51"/>
    <cellStyle name="Normal 3 103" xfId="52"/>
    <cellStyle name="Normal 3 104" xfId="53"/>
    <cellStyle name="Normal 3 105" xfId="54"/>
    <cellStyle name="Normal 3 106" xfId="55"/>
    <cellStyle name="Normal 3 107" xfId="56"/>
    <cellStyle name="Normal 3 108" xfId="57"/>
    <cellStyle name="Normal 3 109" xfId="58"/>
    <cellStyle name="Normal 3 11" xfId="8"/>
    <cellStyle name="Normal 3 110" xfId="59"/>
    <cellStyle name="Normal 3 111" xfId="60"/>
    <cellStyle name="Normal 3 112" xfId="61"/>
    <cellStyle name="Normal 3 113" xfId="62"/>
    <cellStyle name="Normal 3 114" xfId="63"/>
    <cellStyle name="Normal 3 115" xfId="64"/>
    <cellStyle name="Normal 3 116" xfId="65"/>
    <cellStyle name="Normal 3 117" xfId="66"/>
    <cellStyle name="Normal 3 118" xfId="67"/>
    <cellStyle name="Normal 3 119" xfId="68"/>
    <cellStyle name="Normal 3 12" xfId="9"/>
    <cellStyle name="Normal 3 120" xfId="69"/>
    <cellStyle name="Normal 3 121" xfId="70"/>
    <cellStyle name="Normal 3 122" xfId="71"/>
    <cellStyle name="Normal 3 123" xfId="72"/>
    <cellStyle name="Normal 3 124" xfId="73"/>
    <cellStyle name="Normal 3 125" xfId="74"/>
    <cellStyle name="Normal 3 126" xfId="75"/>
    <cellStyle name="Normal 3 127" xfId="76"/>
    <cellStyle name="Normal 3 128" xfId="77"/>
    <cellStyle name="Normal 3 129" xfId="78"/>
    <cellStyle name="Normal 3 13" xfId="10"/>
    <cellStyle name="Normal 3 130" xfId="79"/>
    <cellStyle name="Normal 3 131" xfId="80"/>
    <cellStyle name="Normal 3 132" xfId="81"/>
    <cellStyle name="Normal 3 133" xfId="82"/>
    <cellStyle name="Normal 3 134" xfId="83"/>
    <cellStyle name="Normal 3 135" xfId="84"/>
    <cellStyle name="Normal 3 136" xfId="85"/>
    <cellStyle name="Normal 3 137" xfId="86"/>
    <cellStyle name="Normal 3 138" xfId="87"/>
    <cellStyle name="Normal 3 139" xfId="88"/>
    <cellStyle name="Normal 3 14" xfId="11"/>
    <cellStyle name="Normal 3 140" xfId="89"/>
    <cellStyle name="Normal 3 141" xfId="90"/>
    <cellStyle name="Normal 3 142" xfId="91"/>
    <cellStyle name="Normal 3 143" xfId="92"/>
    <cellStyle name="Normal 3 144" xfId="93"/>
    <cellStyle name="Normal 3 145" xfId="94"/>
    <cellStyle name="Normal 3 146" xfId="95"/>
    <cellStyle name="Normal 3 147" xfId="96"/>
    <cellStyle name="Normal 3 148" xfId="97"/>
    <cellStyle name="Normal 3 149" xfId="98"/>
    <cellStyle name="Normal 3 15" xfId="12"/>
    <cellStyle name="Normal 3 150" xfId="99"/>
    <cellStyle name="Normal 3 151" xfId="100"/>
    <cellStyle name="Normal 3 152" xfId="101"/>
    <cellStyle name="Normal 3 153" xfId="102"/>
    <cellStyle name="Normal 3 154" xfId="103"/>
    <cellStyle name="Normal 3 155" xfId="104"/>
    <cellStyle name="Normal 3 156" xfId="105"/>
    <cellStyle name="Normal 3 157" xfId="106"/>
    <cellStyle name="Normal 3 158" xfId="107"/>
    <cellStyle name="Normal 3 159" xfId="108"/>
    <cellStyle name="Normal 3 16" xfId="13"/>
    <cellStyle name="Normal 3 160" xfId="109"/>
    <cellStyle name="Normal 3 161" xfId="110"/>
    <cellStyle name="Normal 3 162" xfId="111"/>
    <cellStyle name="Normal 3 163" xfId="112"/>
    <cellStyle name="Normal 3 164" xfId="113"/>
    <cellStyle name="Normal 3 165" xfId="114"/>
    <cellStyle name="Normal 3 166" xfId="115"/>
    <cellStyle name="Normal 3 167" xfId="116"/>
    <cellStyle name="Normal 3 168" xfId="117"/>
    <cellStyle name="Normal 3 169" xfId="118"/>
    <cellStyle name="Normal 3 17" xfId="14"/>
    <cellStyle name="Normal 3 170" xfId="119"/>
    <cellStyle name="Normal 3 171" xfId="120"/>
    <cellStyle name="Normal 3 172" xfId="121"/>
    <cellStyle name="Normal 3 173" xfId="122"/>
    <cellStyle name="Normal 3 174" xfId="123"/>
    <cellStyle name="Normal 3 175" xfId="124"/>
    <cellStyle name="Normal 3 176" xfId="125"/>
    <cellStyle name="Normal 3 177" xfId="126"/>
    <cellStyle name="Normal 3 178" xfId="127"/>
    <cellStyle name="Normal 3 179" xfId="128"/>
    <cellStyle name="Normal 3 18" xfId="15"/>
    <cellStyle name="Normal 3 180" xfId="129"/>
    <cellStyle name="Normal 3 181" xfId="130"/>
    <cellStyle name="Normal 3 182" xfId="131"/>
    <cellStyle name="Normal 3 183" xfId="132"/>
    <cellStyle name="Normal 3 184" xfId="133"/>
    <cellStyle name="Normal 3 185" xfId="134"/>
    <cellStyle name="Normal 3 186" xfId="135"/>
    <cellStyle name="Normal 3 187" xfId="136"/>
    <cellStyle name="Normal 3 188" xfId="137"/>
    <cellStyle name="Normal 3 189" xfId="138"/>
    <cellStyle name="Normal 3 19" xfId="16"/>
    <cellStyle name="Normal 3 190" xfId="139"/>
    <cellStyle name="Normal 3 191" xfId="140"/>
    <cellStyle name="Normal 3 192" xfId="141"/>
    <cellStyle name="Normal 3 193" xfId="142"/>
    <cellStyle name="Normal 3 194" xfId="143"/>
    <cellStyle name="Normal 3 195" xfId="144"/>
    <cellStyle name="Normal 3 196" xfId="145"/>
    <cellStyle name="Normal 3 197" xfId="146"/>
    <cellStyle name="Normal 3 198" xfId="147"/>
    <cellStyle name="Normal 3 199" xfId="148"/>
    <cellStyle name="Normal 3 2" xfId="17"/>
    <cellStyle name="Normal 3 20" xfId="18"/>
    <cellStyle name="Normal 3 200" xfId="149"/>
    <cellStyle name="Normal 3 21" xfId="19"/>
    <cellStyle name="Normal 3 22" xfId="20"/>
    <cellStyle name="Normal 3 23" xfId="21"/>
    <cellStyle name="Normal 3 24" xfId="22"/>
    <cellStyle name="Normal 3 25" xfId="23"/>
    <cellStyle name="Normal 3 26" xfId="24"/>
    <cellStyle name="Normal 3 27" xfId="25"/>
    <cellStyle name="Normal 3 28" xfId="150"/>
    <cellStyle name="Normal 3 29" xfId="151"/>
    <cellStyle name="Normal 3 3" xfId="26"/>
    <cellStyle name="Normal 3 30" xfId="152"/>
    <cellStyle name="Normal 3 31" xfId="153"/>
    <cellStyle name="Normal 3 32" xfId="154"/>
    <cellStyle name="Normal 3 33" xfId="155"/>
    <cellStyle name="Normal 3 34" xfId="156"/>
    <cellStyle name="Normal 3 35" xfId="157"/>
    <cellStyle name="Normal 3 36" xfId="158"/>
    <cellStyle name="Normal 3 37" xfId="159"/>
    <cellStyle name="Normal 3 38" xfId="160"/>
    <cellStyle name="Normal 3 39" xfId="161"/>
    <cellStyle name="Normal 3 4" xfId="27"/>
    <cellStyle name="Normal 3 40" xfId="162"/>
    <cellStyle name="Normal 3 41" xfId="163"/>
    <cellStyle name="Normal 3 42" xfId="164"/>
    <cellStyle name="Normal 3 43" xfId="165"/>
    <cellStyle name="Normal 3 44" xfId="166"/>
    <cellStyle name="Normal 3 45" xfId="167"/>
    <cellStyle name="Normal 3 46" xfId="168"/>
    <cellStyle name="Normal 3 47" xfId="169"/>
    <cellStyle name="Normal 3 48" xfId="170"/>
    <cellStyle name="Normal 3 49" xfId="171"/>
    <cellStyle name="Normal 3 5" xfId="28"/>
    <cellStyle name="Normal 3 50" xfId="172"/>
    <cellStyle name="Normal 3 51" xfId="173"/>
    <cellStyle name="Normal 3 52" xfId="174"/>
    <cellStyle name="Normal 3 53" xfId="175"/>
    <cellStyle name="Normal 3 54" xfId="176"/>
    <cellStyle name="Normal 3 55" xfId="177"/>
    <cellStyle name="Normal 3 56" xfId="178"/>
    <cellStyle name="Normal 3 57" xfId="179"/>
    <cellStyle name="Normal 3 58" xfId="180"/>
    <cellStyle name="Normal 3 59" xfId="181"/>
    <cellStyle name="Normal 3 6" xfId="29"/>
    <cellStyle name="Normal 3 60" xfId="182"/>
    <cellStyle name="Normal 3 61" xfId="183"/>
    <cellStyle name="Normal 3 62" xfId="184"/>
    <cellStyle name="Normal 3 63" xfId="185"/>
    <cellStyle name="Normal 3 64" xfId="186"/>
    <cellStyle name="Normal 3 65" xfId="187"/>
    <cellStyle name="Normal 3 66" xfId="188"/>
    <cellStyle name="Normal 3 67" xfId="189"/>
    <cellStyle name="Normal 3 68" xfId="190"/>
    <cellStyle name="Normal 3 69" xfId="191"/>
    <cellStyle name="Normal 3 7" xfId="30"/>
    <cellStyle name="Normal 3 70" xfId="192"/>
    <cellStyle name="Normal 3 71" xfId="193"/>
    <cellStyle name="Normal 3 72" xfId="194"/>
    <cellStyle name="Normal 3 73" xfId="195"/>
    <cellStyle name="Normal 3 74" xfId="196"/>
    <cellStyle name="Normal 3 75" xfId="197"/>
    <cellStyle name="Normal 3 76" xfId="198"/>
    <cellStyle name="Normal 3 77" xfId="199"/>
    <cellStyle name="Normal 3 78" xfId="200"/>
    <cellStyle name="Normal 3 79" xfId="201"/>
    <cellStyle name="Normal 3 8" xfId="31"/>
    <cellStyle name="Normal 3 80" xfId="202"/>
    <cellStyle name="Normal 3 81" xfId="203"/>
    <cellStyle name="Normal 3 82" xfId="204"/>
    <cellStyle name="Normal 3 83" xfId="205"/>
    <cellStyle name="Normal 3 84" xfId="206"/>
    <cellStyle name="Normal 3 85" xfId="207"/>
    <cellStyle name="Normal 3 86" xfId="208"/>
    <cellStyle name="Normal 3 87" xfId="209"/>
    <cellStyle name="Normal 3 88" xfId="210"/>
    <cellStyle name="Normal 3 89" xfId="211"/>
    <cellStyle name="Normal 3 9" xfId="32"/>
    <cellStyle name="Normal 3 90" xfId="212"/>
    <cellStyle name="Normal 3 91" xfId="213"/>
    <cellStyle name="Normal 3 92" xfId="214"/>
    <cellStyle name="Normal 3 93" xfId="215"/>
    <cellStyle name="Normal 3 94" xfId="216"/>
    <cellStyle name="Normal 3 95" xfId="217"/>
    <cellStyle name="Normal 3 96" xfId="218"/>
    <cellStyle name="Normal 3 97" xfId="219"/>
    <cellStyle name="Normal 3 98" xfId="220"/>
    <cellStyle name="Normal 3 99" xfId="221"/>
    <cellStyle name="Normal 4" xfId="33"/>
    <cellStyle name="Normal 4 10" xfId="34"/>
    <cellStyle name="Normal 4 11" xfId="35"/>
    <cellStyle name="Normal 4 12" xfId="36"/>
    <cellStyle name="Normal 4 13" xfId="37"/>
    <cellStyle name="Normal 4 14" xfId="38"/>
    <cellStyle name="Normal 4 15" xfId="39"/>
    <cellStyle name="Normal 4 16" xfId="40"/>
    <cellStyle name="Normal 4 17" xfId="222"/>
    <cellStyle name="Normal 4 18" xfId="223"/>
    <cellStyle name="Normal 4 19" xfId="224"/>
    <cellStyle name="Normal 4 2" xfId="41"/>
    <cellStyle name="Normal 4 20" xfId="225"/>
    <cellStyle name="Normal 4 21" xfId="226"/>
    <cellStyle name="Normal 4 22" xfId="227"/>
    <cellStyle name="Normal 4 23" xfId="228"/>
    <cellStyle name="Normal 4 24" xfId="229"/>
    <cellStyle name="Normal 4 25" xfId="230"/>
    <cellStyle name="Normal 4 26" xfId="231"/>
    <cellStyle name="Normal 4 27" xfId="232"/>
    <cellStyle name="Normal 4 28" xfId="233"/>
    <cellStyle name="Normal 4 29" xfId="234"/>
    <cellStyle name="Normal 4 3" xfId="42"/>
    <cellStyle name="Normal 4 30" xfId="235"/>
    <cellStyle name="Normal 4 31" xfId="236"/>
    <cellStyle name="Normal 4 32" xfId="237"/>
    <cellStyle name="Normal 4 33" xfId="238"/>
    <cellStyle name="Normal 4 34" xfId="239"/>
    <cellStyle name="Normal 4 35" xfId="240"/>
    <cellStyle name="Normal 4 36" xfId="241"/>
    <cellStyle name="Normal 4 37" xfId="242"/>
    <cellStyle name="Normal 4 38" xfId="243"/>
    <cellStyle name="Normal 4 39" xfId="244"/>
    <cellStyle name="Normal 4 4" xfId="43"/>
    <cellStyle name="Normal 4 40" xfId="245"/>
    <cellStyle name="Normal 4 41" xfId="246"/>
    <cellStyle name="Normal 4 42" xfId="247"/>
    <cellStyle name="Normal 4 43" xfId="248"/>
    <cellStyle name="Normal 4 44" xfId="249"/>
    <cellStyle name="Normal 4 45" xfId="250"/>
    <cellStyle name="Normal 4 46" xfId="251"/>
    <cellStyle name="Normal 4 47" xfId="252"/>
    <cellStyle name="Normal 4 48" xfId="253"/>
    <cellStyle name="Normal 4 49" xfId="254"/>
    <cellStyle name="Normal 4 5" xfId="44"/>
    <cellStyle name="Normal 4 50" xfId="255"/>
    <cellStyle name="Normal 4 51" xfId="256"/>
    <cellStyle name="Normal 4 52" xfId="257"/>
    <cellStyle name="Normal 4 53" xfId="258"/>
    <cellStyle name="Normal 4 54" xfId="259"/>
    <cellStyle name="Normal 4 55" xfId="260"/>
    <cellStyle name="Normal 4 56" xfId="261"/>
    <cellStyle name="Normal 4 57" xfId="262"/>
    <cellStyle name="Normal 4 58" xfId="263"/>
    <cellStyle name="Normal 4 59" xfId="264"/>
    <cellStyle name="Normal 4 6" xfId="45"/>
    <cellStyle name="Normal 4 60" xfId="265"/>
    <cellStyle name="Normal 4 61" xfId="266"/>
    <cellStyle name="Normal 4 62" xfId="267"/>
    <cellStyle name="Normal 4 63" xfId="268"/>
    <cellStyle name="Normal 4 64" xfId="269"/>
    <cellStyle name="Normal 4 65" xfId="270"/>
    <cellStyle name="Normal 4 66" xfId="271"/>
    <cellStyle name="Normal 4 67" xfId="272"/>
    <cellStyle name="Normal 4 68" xfId="273"/>
    <cellStyle name="Normal 4 69" xfId="274"/>
    <cellStyle name="Normal 4 7" xfId="46"/>
    <cellStyle name="Normal 4 70" xfId="275"/>
    <cellStyle name="Normal 4 71" xfId="276"/>
    <cellStyle name="Normal 4 72" xfId="277"/>
    <cellStyle name="Normal 4 73" xfId="278"/>
    <cellStyle name="Normal 4 74" xfId="279"/>
    <cellStyle name="Normal 4 75" xfId="280"/>
    <cellStyle name="Normal 4 76" xfId="281"/>
    <cellStyle name="Normal 4 77" xfId="282"/>
    <cellStyle name="Normal 4 78" xfId="283"/>
    <cellStyle name="Normal 4 8" xfId="47"/>
    <cellStyle name="Normal 4 9" xfId="48"/>
    <cellStyle name="Normal 5" xfId="3"/>
    <cellStyle name="Normal 7 2 2" xfId="284"/>
    <cellStyle name="Normal 8 3" xfId="295"/>
    <cellStyle name="Yellow"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12.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externalLink" Target="externalLinks/externalLink15.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externalLink" Target="externalLinks/externalLink14.xml"/><Relationship Id="rId28" Type="http://schemas.openxmlformats.org/officeDocument/2006/relationships/calcChain" Target="calcChain.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externalLink" Target="externalLinks/externalLink13.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km.lntecc.com/edrc/BandF/Home/QUA/Rev/For/EDRC%20BF%20Standards/GN-ST-06(2)(Design%20Sheet-Ruled).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drcserver3\design\User\Wet\RVS\WET\Nangloi\DMF\Design%20of%20Slab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rcserver3\design\WET-CIVIL\RVS\OPERATING%20JOBS\C_NC_8\valve%20chamber\scr.%20vl-for2m%20dia%20pipe(L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drcdatacenter\activeprj\IPU\PU\Design\WET\brj\Operating%20Jobs\O%203337%20RWTP%20Panipat\Reactivator%20Clarifier\Excel\Rev%20C%20not%20submitted\(7)%20Hydro%20Dynamic-C.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BWSSB\Tiruvallur%20Lead%20&amp;%20Data%20(08050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5.%20CP-25-Price%20Schedule%20JAKKUR.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Projects/NJS_Prj_New/BOQProcessor_CP13_chokanahalli/BOQProcessor/BOQProcessor/bin/Debug/Final%20linking_Working%20BoQ_CP13_28.06.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8%20Gharda%20-%206621D\Calculations\03%20Earthing%20Calculations\Lightning%20Calculat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bmserver\tti%20shared\Documents%20and%20Settings\My%20Documents\LNB\BWSSB\LNB%20Estimates-BWSSB\Hebbal%20Line%201%20%20-%20Estimat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CE%20Bangalore/5%20TOWN/OHT/OHT%20Aug%2002/DESIGN_PRELIM%200.5%20ML%2012%20M%20STAGING.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cadd%20operator\EAP-B\Hebbal%20Valley\&#9679;Work%20No.1-H-EAP-Gokul%2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106152/Desktop/Intz%20tank%20500m3/DESIGN_PRELIM%200.5%20ML%2012%20M%20STAGING.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bmserver\tti%20shared\Documents%20and%20Settings\Administrator\My%20Documents\LNB\BWSSB\Tiruvallur%20Lead%20&amp;%20Data%20(08050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drcserver3\design\User\Wet\RVS\WET\Nangloi\DMF\Copy%20of%20cantilever%20w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drcdatacenter3\BANDF-ACTIVEPRJ\B&amp;F\DIVISIONS\ITOSairports\DESIGN\STRUCTURAL\BSFA\GN-ST-06(2)(Design%20Sheet-Ruled).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Dialog1"/>
      <sheetName val="Design of two-way slab (MKS)"/>
      <sheetName val="Design of two-way slab (SI)"/>
      <sheetName val="Uncracked two-way slab (SI)"/>
      <sheetName val="Coefficients"/>
      <sheetName val="Rough1"/>
      <sheetName val="Rough3"/>
      <sheetName val="Rough2"/>
    </sheetNames>
    <sheetDataSet>
      <sheetData sheetId="0"/>
      <sheetData sheetId="1"/>
      <sheetData sheetId="2"/>
      <sheetData sheetId="3"/>
      <sheetData sheetId="4">
        <row r="12">
          <cell r="D12">
            <v>1</v>
          </cell>
          <cell r="E12">
            <v>1.1000000000000001</v>
          </cell>
          <cell r="F12">
            <v>1.2</v>
          </cell>
          <cell r="G12">
            <v>1.3</v>
          </cell>
          <cell r="H12">
            <v>1.4</v>
          </cell>
          <cell r="I12">
            <v>1.5</v>
          </cell>
          <cell r="J12">
            <v>1.75</v>
          </cell>
          <cell r="K12">
            <v>2</v>
          </cell>
          <cell r="L12">
            <v>10</v>
          </cell>
        </row>
        <row r="13">
          <cell r="A13">
            <v>1</v>
          </cell>
          <cell r="B13" t="str">
            <v>Interior Panels</v>
          </cell>
          <cell r="C13" t="str">
            <v>Negative Moment at Continuous Edge</v>
          </cell>
          <cell r="D13">
            <v>3.2000000000000001E-2</v>
          </cell>
          <cell r="E13">
            <v>3.6999999999999998E-2</v>
          </cell>
          <cell r="F13">
            <v>4.2999999999999997E-2</v>
          </cell>
          <cell r="G13">
            <v>4.7E-2</v>
          </cell>
          <cell r="H13">
            <v>5.0999999999999997E-2</v>
          </cell>
          <cell r="I13">
            <v>5.2999999999999999E-2</v>
          </cell>
          <cell r="J13">
            <v>0.06</v>
          </cell>
          <cell r="K13">
            <v>6.5000000000000002E-2</v>
          </cell>
          <cell r="L13">
            <v>3.2000000000000001E-2</v>
          </cell>
        </row>
        <row r="14">
          <cell r="A14">
            <v>2</v>
          </cell>
          <cell r="B14" t="str">
            <v>Interior Panels</v>
          </cell>
          <cell r="C14" t="str">
            <v>Positive Moment at Mid-span</v>
          </cell>
          <cell r="D14">
            <v>2.4E-2</v>
          </cell>
          <cell r="E14">
            <v>2.8000000000000001E-2</v>
          </cell>
          <cell r="F14">
            <v>3.2000000000000001E-2</v>
          </cell>
          <cell r="G14">
            <v>3.5999999999999997E-2</v>
          </cell>
          <cell r="H14">
            <v>3.9E-2</v>
          </cell>
          <cell r="I14">
            <v>4.1000000000000002E-2</v>
          </cell>
          <cell r="J14">
            <v>4.4999999999999998E-2</v>
          </cell>
          <cell r="K14">
            <v>4.9000000000000002E-2</v>
          </cell>
          <cell r="L14">
            <v>2.4E-2</v>
          </cell>
        </row>
        <row r="15">
          <cell r="A15">
            <v>3</v>
          </cell>
          <cell r="B15" t="str">
            <v>One Short Edge Discontinous</v>
          </cell>
          <cell r="C15" t="str">
            <v>Negative Moment at Continuous Edge</v>
          </cell>
          <cell r="D15">
            <v>3.6999999999999998E-2</v>
          </cell>
          <cell r="E15">
            <v>4.2999999999999997E-2</v>
          </cell>
          <cell r="F15">
            <v>4.8000000000000001E-2</v>
          </cell>
          <cell r="G15">
            <v>5.0999999999999997E-2</v>
          </cell>
          <cell r="H15">
            <v>5.5E-2</v>
          </cell>
          <cell r="I15">
            <v>5.7000000000000002E-2</v>
          </cell>
          <cell r="J15">
            <v>6.4000000000000001E-2</v>
          </cell>
          <cell r="K15">
            <v>6.8000000000000005E-2</v>
          </cell>
          <cell r="L15">
            <v>3.6999999999999998E-2</v>
          </cell>
        </row>
        <row r="16">
          <cell r="A16">
            <v>4</v>
          </cell>
          <cell r="B16" t="str">
            <v>One Short Edge Discontinous</v>
          </cell>
          <cell r="C16" t="str">
            <v>Positive Moment at Mid-span</v>
          </cell>
          <cell r="D16">
            <v>2.8000000000000001E-2</v>
          </cell>
          <cell r="E16">
            <v>3.2000000000000001E-2</v>
          </cell>
          <cell r="F16">
            <v>3.5999999999999997E-2</v>
          </cell>
          <cell r="G16">
            <v>3.9E-2</v>
          </cell>
          <cell r="H16">
            <v>4.1000000000000002E-2</v>
          </cell>
          <cell r="I16">
            <v>4.3999999999999997E-2</v>
          </cell>
          <cell r="J16">
            <v>4.8000000000000001E-2</v>
          </cell>
          <cell r="K16">
            <v>5.1999999999999998E-2</v>
          </cell>
          <cell r="L16">
            <v>2.8000000000000001E-2</v>
          </cell>
        </row>
        <row r="17">
          <cell r="A17">
            <v>5</v>
          </cell>
          <cell r="B17" t="str">
            <v>One Long Edge Discontinous</v>
          </cell>
          <cell r="C17" t="str">
            <v>Negative Moment at Continuous Edge</v>
          </cell>
          <cell r="D17">
            <v>3.6999999999999998E-2</v>
          </cell>
          <cell r="E17">
            <v>4.3999999999999997E-2</v>
          </cell>
          <cell r="F17">
            <v>5.1999999999999998E-2</v>
          </cell>
          <cell r="G17">
            <v>5.7000000000000002E-2</v>
          </cell>
          <cell r="H17">
            <v>6.3E-2</v>
          </cell>
          <cell r="I17">
            <v>6.7000000000000004E-2</v>
          </cell>
          <cell r="J17">
            <v>7.6999999999999999E-2</v>
          </cell>
          <cell r="K17">
            <v>8.5000000000000006E-2</v>
          </cell>
          <cell r="L17">
            <v>3.6999999999999998E-2</v>
          </cell>
        </row>
        <row r="18">
          <cell r="A18">
            <v>6</v>
          </cell>
          <cell r="B18" t="str">
            <v>One Long Edge Discontinous</v>
          </cell>
          <cell r="C18" t="str">
            <v>Positive Moment at Mid-span</v>
          </cell>
          <cell r="D18">
            <v>2.8000000000000001E-2</v>
          </cell>
          <cell r="E18">
            <v>3.3000000000000002E-2</v>
          </cell>
          <cell r="F18">
            <v>3.9E-2</v>
          </cell>
          <cell r="G18">
            <v>4.3999999999999997E-2</v>
          </cell>
          <cell r="H18">
            <v>4.7E-2</v>
          </cell>
          <cell r="I18">
            <v>5.0999999999999997E-2</v>
          </cell>
          <cell r="J18">
            <v>5.8999999999999997E-2</v>
          </cell>
          <cell r="K18">
            <v>6.5000000000000002E-2</v>
          </cell>
          <cell r="L18">
            <v>2.8000000000000001E-2</v>
          </cell>
        </row>
        <row r="19">
          <cell r="A19">
            <v>7</v>
          </cell>
          <cell r="B19" t="str">
            <v>Two Adjacent Edges Discontinuous</v>
          </cell>
          <cell r="C19" t="str">
            <v>Negative Moment at Continuous Edge</v>
          </cell>
          <cell r="D19">
            <v>4.7E-2</v>
          </cell>
          <cell r="E19">
            <v>5.2999999999999999E-2</v>
          </cell>
          <cell r="F19">
            <v>0.06</v>
          </cell>
          <cell r="G19">
            <v>6.5000000000000002E-2</v>
          </cell>
          <cell r="H19">
            <v>7.0999999999999994E-2</v>
          </cell>
          <cell r="I19">
            <v>7.4999999999999997E-2</v>
          </cell>
          <cell r="J19">
            <v>8.4000000000000005E-2</v>
          </cell>
          <cell r="K19">
            <v>9.0999999999999998E-2</v>
          </cell>
          <cell r="L19">
            <v>4.7E-2</v>
          </cell>
        </row>
        <row r="20">
          <cell r="A20">
            <v>8</v>
          </cell>
          <cell r="B20" t="str">
            <v>Two Adjacent Edges Discontinuous</v>
          </cell>
          <cell r="C20" t="str">
            <v>Positive Moment at Mid-span</v>
          </cell>
          <cell r="D20">
            <v>3.5000000000000003E-2</v>
          </cell>
          <cell r="E20">
            <v>0.04</v>
          </cell>
          <cell r="F20">
            <v>4.4999999999999998E-2</v>
          </cell>
          <cell r="G20">
            <v>4.9000000000000002E-2</v>
          </cell>
          <cell r="H20">
            <v>5.2999999999999999E-2</v>
          </cell>
          <cell r="I20">
            <v>5.6000000000000001E-2</v>
          </cell>
          <cell r="J20">
            <v>6.3E-2</v>
          </cell>
          <cell r="K20">
            <v>6.9000000000000006E-2</v>
          </cell>
          <cell r="L20">
            <v>3.5000000000000003E-2</v>
          </cell>
        </row>
        <row r="21">
          <cell r="A21">
            <v>9</v>
          </cell>
          <cell r="B21" t="str">
            <v>Two Short Edges Discontinuous</v>
          </cell>
          <cell r="C21" t="str">
            <v>Negative Moment at Continuous Edge</v>
          </cell>
          <cell r="D21">
            <v>4.4999999999999998E-2</v>
          </cell>
          <cell r="E21">
            <v>4.9000000000000002E-2</v>
          </cell>
          <cell r="F21">
            <v>5.1999999999999998E-2</v>
          </cell>
          <cell r="G21">
            <v>5.6000000000000001E-2</v>
          </cell>
          <cell r="H21">
            <v>5.8999999999999997E-2</v>
          </cell>
          <cell r="I21">
            <v>0.06</v>
          </cell>
          <cell r="J21">
            <v>6.5000000000000002E-2</v>
          </cell>
          <cell r="K21">
            <v>6.9000000000000006E-2</v>
          </cell>
          <cell r="L21">
            <v>0</v>
          </cell>
        </row>
        <row r="22">
          <cell r="A22">
            <v>10</v>
          </cell>
          <cell r="B22" t="str">
            <v>Two Short Edges Discontinuous</v>
          </cell>
          <cell r="C22" t="str">
            <v>Positive Moment at Mid-span</v>
          </cell>
          <cell r="D22">
            <v>3.5000000000000003E-2</v>
          </cell>
          <cell r="E22">
            <v>3.6999999999999998E-2</v>
          </cell>
          <cell r="F22">
            <v>0.04</v>
          </cell>
          <cell r="G22">
            <v>4.2999999999999997E-2</v>
          </cell>
          <cell r="H22">
            <v>4.3999999999999997E-2</v>
          </cell>
          <cell r="I22">
            <v>4.4999999999999998E-2</v>
          </cell>
          <cell r="J22">
            <v>4.9000000000000002E-2</v>
          </cell>
          <cell r="K22">
            <v>5.1999999999999998E-2</v>
          </cell>
          <cell r="L22">
            <v>3.5000000000000003E-2</v>
          </cell>
        </row>
        <row r="23">
          <cell r="A23">
            <v>11</v>
          </cell>
          <cell r="B23" t="str">
            <v>Two Long Edges Discontinuous</v>
          </cell>
          <cell r="C23" t="str">
            <v>Negative Moment at Continuous Edge</v>
          </cell>
          <cell r="D23">
            <v>0</v>
          </cell>
          <cell r="E23">
            <v>0</v>
          </cell>
          <cell r="F23">
            <v>0</v>
          </cell>
          <cell r="G23">
            <v>0</v>
          </cell>
          <cell r="H23">
            <v>0</v>
          </cell>
          <cell r="I23">
            <v>0</v>
          </cell>
          <cell r="J23">
            <v>0</v>
          </cell>
          <cell r="K23">
            <v>0</v>
          </cell>
          <cell r="L23">
            <v>4.4999999999999998E-2</v>
          </cell>
        </row>
        <row r="24">
          <cell r="A24">
            <v>12</v>
          </cell>
          <cell r="B24" t="str">
            <v>Two Long Edges Discontinuous</v>
          </cell>
          <cell r="C24" t="str">
            <v>Positive Moment at Mid-span</v>
          </cell>
          <cell r="D24">
            <v>3.5000000000000003E-2</v>
          </cell>
          <cell r="E24">
            <v>4.2999999999999997E-2</v>
          </cell>
          <cell r="F24">
            <v>5.0999999999999997E-2</v>
          </cell>
          <cell r="G24">
            <v>5.7000000000000002E-2</v>
          </cell>
          <cell r="H24">
            <v>6.3E-2</v>
          </cell>
          <cell r="I24">
            <v>6.8000000000000005E-2</v>
          </cell>
          <cell r="J24">
            <v>0.08</v>
          </cell>
          <cell r="K24">
            <v>8.7999999999999995E-2</v>
          </cell>
          <cell r="L24">
            <v>3.5000000000000003E-2</v>
          </cell>
        </row>
        <row r="25">
          <cell r="A25">
            <v>13</v>
          </cell>
          <cell r="B25" t="str">
            <v>One Long Edge Continous</v>
          </cell>
          <cell r="C25" t="str">
            <v>Negative Moment at Continuous Edge</v>
          </cell>
          <cell r="D25">
            <v>5.7000000000000002E-2</v>
          </cell>
          <cell r="E25">
            <v>6.4000000000000001E-2</v>
          </cell>
          <cell r="F25">
            <v>7.0999999999999994E-2</v>
          </cell>
          <cell r="G25">
            <v>7.5999999999999998E-2</v>
          </cell>
          <cell r="H25">
            <v>0.08</v>
          </cell>
          <cell r="I25">
            <v>8.4000000000000005E-2</v>
          </cell>
          <cell r="J25">
            <v>9.0999999999999998E-2</v>
          </cell>
          <cell r="K25">
            <v>9.7000000000000003E-2</v>
          </cell>
          <cell r="L25">
            <v>0</v>
          </cell>
        </row>
        <row r="26">
          <cell r="A26">
            <v>14</v>
          </cell>
          <cell r="B26" t="str">
            <v>One Long Edge Continous</v>
          </cell>
          <cell r="C26" t="str">
            <v>Positive Moment at Mid-span</v>
          </cell>
          <cell r="D26">
            <v>4.2999999999999997E-2</v>
          </cell>
          <cell r="E26">
            <v>4.8000000000000001E-2</v>
          </cell>
          <cell r="F26">
            <v>5.2999999999999999E-2</v>
          </cell>
          <cell r="G26">
            <v>5.7000000000000002E-2</v>
          </cell>
          <cell r="H26">
            <v>0.06</v>
          </cell>
          <cell r="I26">
            <v>6.4000000000000001E-2</v>
          </cell>
          <cell r="J26">
            <v>6.9000000000000006E-2</v>
          </cell>
          <cell r="K26">
            <v>7.2999999999999995E-2</v>
          </cell>
          <cell r="L26">
            <v>4.2999999999999997E-2</v>
          </cell>
        </row>
        <row r="27">
          <cell r="A27">
            <v>15</v>
          </cell>
          <cell r="B27" t="str">
            <v>One Short Edge Continous</v>
          </cell>
          <cell r="C27" t="str">
            <v>Negative Moment at Continuous Edge</v>
          </cell>
          <cell r="D27">
            <v>0</v>
          </cell>
          <cell r="E27">
            <v>0</v>
          </cell>
          <cell r="F27">
            <v>0</v>
          </cell>
          <cell r="G27">
            <v>0</v>
          </cell>
          <cell r="H27">
            <v>0</v>
          </cell>
          <cell r="I27">
            <v>0</v>
          </cell>
          <cell r="J27">
            <v>0</v>
          </cell>
          <cell r="K27">
            <v>0</v>
          </cell>
          <cell r="L27">
            <v>5.7000000000000002E-2</v>
          </cell>
        </row>
        <row r="28">
          <cell r="A28">
            <v>16</v>
          </cell>
          <cell r="B28" t="str">
            <v>One Short Edge Continous</v>
          </cell>
          <cell r="C28" t="str">
            <v>Positive Moment at Mid-span</v>
          </cell>
          <cell r="D28">
            <v>4.2999999999999997E-2</v>
          </cell>
          <cell r="E28">
            <v>5.0999999999999997E-2</v>
          </cell>
          <cell r="F28">
            <v>5.8999999999999997E-2</v>
          </cell>
          <cell r="G28">
            <v>6.5000000000000002E-2</v>
          </cell>
          <cell r="H28">
            <v>7.0999999999999994E-2</v>
          </cell>
          <cell r="I28">
            <v>7.5999999999999998E-2</v>
          </cell>
          <cell r="J28">
            <v>8.6999999999999994E-2</v>
          </cell>
          <cell r="K28">
            <v>9.6000000000000002E-2</v>
          </cell>
          <cell r="L28">
            <v>4.2999999999999997E-2</v>
          </cell>
        </row>
        <row r="29">
          <cell r="A29">
            <v>17</v>
          </cell>
          <cell r="B29" t="str">
            <v>Four Edges Discontinuous</v>
          </cell>
          <cell r="C29" t="str">
            <v>Negative Moment at Continuous Edge</v>
          </cell>
          <cell r="D29">
            <v>0</v>
          </cell>
          <cell r="E29">
            <v>0</v>
          </cell>
          <cell r="F29">
            <v>0</v>
          </cell>
          <cell r="G29">
            <v>0</v>
          </cell>
          <cell r="H29">
            <v>0</v>
          </cell>
          <cell r="I29">
            <v>0</v>
          </cell>
          <cell r="J29">
            <v>0</v>
          </cell>
          <cell r="K29">
            <v>0</v>
          </cell>
          <cell r="L29">
            <v>0</v>
          </cell>
        </row>
        <row r="30">
          <cell r="A30">
            <v>18</v>
          </cell>
          <cell r="B30" t="str">
            <v>Four Edges Discontinuous</v>
          </cell>
          <cell r="C30" t="str">
            <v>Positive Moment at Mid-span</v>
          </cell>
          <cell r="D30">
            <v>5.6000000000000001E-2</v>
          </cell>
          <cell r="E30">
            <v>6.4000000000000001E-2</v>
          </cell>
          <cell r="F30">
            <v>7.1999999999999995E-2</v>
          </cell>
          <cell r="G30">
            <v>7.9000000000000001E-2</v>
          </cell>
          <cell r="H30">
            <v>8.5000000000000006E-2</v>
          </cell>
          <cell r="I30">
            <v>8.8999999999999996E-2</v>
          </cell>
          <cell r="J30">
            <v>0.1</v>
          </cell>
          <cell r="K30">
            <v>0.107</v>
          </cell>
          <cell r="L30">
            <v>5.6000000000000001E-2</v>
          </cell>
        </row>
        <row r="31">
          <cell r="A31">
            <v>19</v>
          </cell>
          <cell r="B31" t="str">
            <v>Simply Supported</v>
          </cell>
          <cell r="C31" t="str">
            <v>Negative Moment at Continuous Edge</v>
          </cell>
          <cell r="D31">
            <v>0</v>
          </cell>
          <cell r="E31">
            <v>0</v>
          </cell>
          <cell r="F31">
            <v>0</v>
          </cell>
          <cell r="G31">
            <v>0</v>
          </cell>
          <cell r="H31">
            <v>0</v>
          </cell>
          <cell r="I31">
            <v>0</v>
          </cell>
          <cell r="J31">
            <v>0</v>
          </cell>
          <cell r="K31">
            <v>0</v>
          </cell>
          <cell r="L31">
            <v>0</v>
          </cell>
        </row>
        <row r="32">
          <cell r="A32">
            <v>20</v>
          </cell>
          <cell r="B32" t="str">
            <v>Simply Supported</v>
          </cell>
          <cell r="C32" t="str">
            <v>Positive Moment at Mid-span</v>
          </cell>
          <cell r="D32">
            <v>6.2E-2</v>
          </cell>
          <cell r="E32">
            <v>7.3999999999999996E-2</v>
          </cell>
          <cell r="F32">
            <v>8.4000000000000005E-2</v>
          </cell>
          <cell r="G32">
            <v>9.2999999999999999E-2</v>
          </cell>
          <cell r="H32">
            <v>9.9000000000000005E-2</v>
          </cell>
          <cell r="I32">
            <v>0.104</v>
          </cell>
          <cell r="J32">
            <v>0.113</v>
          </cell>
          <cell r="K32">
            <v>0.11799999999999999</v>
          </cell>
          <cell r="L32">
            <v>6.2E-2</v>
          </cell>
        </row>
      </sheetData>
      <sheetData sheetId="5"/>
      <sheetData sheetId="6"/>
      <sheetData sheetId="7"/>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design"/>
      <sheetName val="mom. distrn."/>
      <sheetName val="reaction-table"/>
      <sheetName val="moments-table(tri)"/>
      <sheetName val="moments-table(rect-base)"/>
      <sheetName val="IS3370-table"/>
    </sheetNames>
    <sheetDataSet>
      <sheetData sheetId="0"/>
      <sheetData sheetId="1"/>
      <sheetData sheetId="2"/>
      <sheetData sheetId="3">
        <row r="17">
          <cell r="A17">
            <v>0.125</v>
          </cell>
          <cell r="B17">
            <v>4.0000000000000002E-4</v>
          </cell>
          <cell r="C17">
            <v>-2.0000000000000001E-4</v>
          </cell>
          <cell r="D17">
            <v>0</v>
          </cell>
          <cell r="E17">
            <v>0</v>
          </cell>
        </row>
        <row r="18">
          <cell r="A18">
            <v>0.13</v>
          </cell>
          <cell r="B18">
            <v>4.7200000000000052E-4</v>
          </cell>
          <cell r="C18">
            <v>-2.4800000000000007E-4</v>
          </cell>
          <cell r="D18">
            <v>0</v>
          </cell>
          <cell r="E18">
            <v>0</v>
          </cell>
        </row>
        <row r="19">
          <cell r="A19">
            <v>0.14000000000000001</v>
          </cell>
          <cell r="B19">
            <v>6.1600000000000055E-4</v>
          </cell>
          <cell r="C19">
            <v>-3.4400000000000012E-4</v>
          </cell>
          <cell r="D19">
            <v>0</v>
          </cell>
          <cell r="E19">
            <v>0</v>
          </cell>
        </row>
        <row r="20">
          <cell r="A20">
            <v>0.15</v>
          </cell>
          <cell r="B20">
            <v>7.6000000000000069E-4</v>
          </cell>
          <cell r="C20">
            <v>-4.4000000000000007E-4</v>
          </cell>
          <cell r="D20">
            <v>0</v>
          </cell>
          <cell r="E20">
            <v>0</v>
          </cell>
        </row>
        <row r="21">
          <cell r="A21">
            <v>0.16</v>
          </cell>
          <cell r="B21">
            <v>9.0400000000000072E-4</v>
          </cell>
          <cell r="C21">
            <v>-5.3600000000000013E-4</v>
          </cell>
          <cell r="D21">
            <v>0</v>
          </cell>
          <cell r="E21">
            <v>0</v>
          </cell>
        </row>
        <row r="22">
          <cell r="A22">
            <v>0.17</v>
          </cell>
          <cell r="B22">
            <v>1.0480000000000008E-3</v>
          </cell>
          <cell r="C22">
            <v>-6.3200000000000007E-4</v>
          </cell>
          <cell r="D22">
            <v>0</v>
          </cell>
          <cell r="E22">
            <v>0</v>
          </cell>
        </row>
        <row r="23">
          <cell r="A23">
            <v>0.18</v>
          </cell>
          <cell r="B23">
            <v>1.1920000000000008E-3</v>
          </cell>
          <cell r="C23">
            <v>-7.2800000000000013E-4</v>
          </cell>
          <cell r="D23">
            <v>0</v>
          </cell>
          <cell r="E23">
            <v>0</v>
          </cell>
        </row>
        <row r="24">
          <cell r="A24">
            <v>0.19</v>
          </cell>
          <cell r="B24">
            <v>1.3360000000000008E-3</v>
          </cell>
          <cell r="C24">
            <v>-8.2400000000000019E-4</v>
          </cell>
          <cell r="D24">
            <v>0</v>
          </cell>
          <cell r="E24">
            <v>0</v>
          </cell>
        </row>
        <row r="25">
          <cell r="A25">
            <v>0.2</v>
          </cell>
          <cell r="B25">
            <v>1.4800000000000008E-3</v>
          </cell>
          <cell r="C25">
            <v>-9.2000000000000014E-4</v>
          </cell>
          <cell r="D25">
            <v>0</v>
          </cell>
          <cell r="E25">
            <v>0</v>
          </cell>
        </row>
        <row r="26">
          <cell r="A26">
            <v>0.21</v>
          </cell>
          <cell r="B26">
            <v>1.6240000000000009E-3</v>
          </cell>
          <cell r="C26">
            <v>-1.016E-3</v>
          </cell>
          <cell r="D26">
            <v>0</v>
          </cell>
          <cell r="E26">
            <v>0</v>
          </cell>
        </row>
        <row r="27">
          <cell r="A27">
            <v>0.22</v>
          </cell>
          <cell r="B27">
            <v>1.7680000000000009E-3</v>
          </cell>
          <cell r="C27">
            <v>-1.1120000000000001E-3</v>
          </cell>
          <cell r="D27">
            <v>0</v>
          </cell>
          <cell r="E27">
            <v>0</v>
          </cell>
        </row>
        <row r="28">
          <cell r="A28">
            <v>0.23</v>
          </cell>
          <cell r="B28">
            <v>1.9120000000000009E-3</v>
          </cell>
          <cell r="C28">
            <v>-1.2080000000000001E-3</v>
          </cell>
          <cell r="D28">
            <v>0</v>
          </cell>
          <cell r="E28">
            <v>0</v>
          </cell>
        </row>
        <row r="29">
          <cell r="A29">
            <v>0.24</v>
          </cell>
          <cell r="B29">
            <v>2.0560000000000014E-3</v>
          </cell>
          <cell r="C29">
            <v>-1.304E-3</v>
          </cell>
          <cell r="D29">
            <v>0</v>
          </cell>
          <cell r="E29">
            <v>0</v>
          </cell>
        </row>
        <row r="30">
          <cell r="A30">
            <v>0.25</v>
          </cell>
          <cell r="B30">
            <v>2.200000000000001E-3</v>
          </cell>
          <cell r="C30">
            <v>-1.4000000000000013E-3</v>
          </cell>
          <cell r="D30">
            <v>0</v>
          </cell>
          <cell r="E30">
            <v>0</v>
          </cell>
        </row>
        <row r="31">
          <cell r="A31">
            <v>0.26</v>
          </cell>
          <cell r="B31">
            <v>2.5520000000000009E-3</v>
          </cell>
          <cell r="C31">
            <v>-1.6480000000000015E-3</v>
          </cell>
          <cell r="D31">
            <v>0</v>
          </cell>
          <cell r="E31">
            <v>0</v>
          </cell>
        </row>
        <row r="32">
          <cell r="A32">
            <v>0.27</v>
          </cell>
          <cell r="B32">
            <v>2.9040000000000012E-3</v>
          </cell>
          <cell r="C32">
            <v>-1.8960000000000014E-3</v>
          </cell>
          <cell r="D32">
            <v>0</v>
          </cell>
          <cell r="E32">
            <v>0</v>
          </cell>
        </row>
        <row r="33">
          <cell r="A33">
            <v>0.28000000000000003</v>
          </cell>
          <cell r="B33">
            <v>3.2560000000000011E-3</v>
          </cell>
          <cell r="C33">
            <v>-2.1440000000000014E-3</v>
          </cell>
          <cell r="D33">
            <v>0</v>
          </cell>
          <cell r="E33">
            <v>0</v>
          </cell>
        </row>
        <row r="34">
          <cell r="A34">
            <v>0.28999999999999998</v>
          </cell>
          <cell r="B34">
            <v>3.608000000000001E-3</v>
          </cell>
          <cell r="C34">
            <v>-2.3920000000000013E-3</v>
          </cell>
          <cell r="D34">
            <v>0</v>
          </cell>
          <cell r="E34">
            <v>0</v>
          </cell>
        </row>
        <row r="35">
          <cell r="A35">
            <v>0.3</v>
          </cell>
          <cell r="B35">
            <v>3.9600000000000008E-3</v>
          </cell>
          <cell r="C35">
            <v>-2.6400000000000017E-3</v>
          </cell>
          <cell r="D35">
            <v>0</v>
          </cell>
          <cell r="E35">
            <v>0</v>
          </cell>
        </row>
        <row r="36">
          <cell r="A36">
            <v>0.31</v>
          </cell>
          <cell r="B36">
            <v>4.3120000000000007E-3</v>
          </cell>
          <cell r="C36">
            <v>-2.8880000000000017E-3</v>
          </cell>
          <cell r="D36">
            <v>0</v>
          </cell>
          <cell r="E36">
            <v>0</v>
          </cell>
        </row>
        <row r="37">
          <cell r="A37">
            <v>0.32</v>
          </cell>
          <cell r="B37">
            <v>4.6640000000000006E-3</v>
          </cell>
          <cell r="C37">
            <v>-3.1360000000000016E-3</v>
          </cell>
          <cell r="D37">
            <v>0</v>
          </cell>
          <cell r="E37">
            <v>0</v>
          </cell>
        </row>
        <row r="38">
          <cell r="A38">
            <v>0.33</v>
          </cell>
          <cell r="B38">
            <v>5.0160000000000005E-3</v>
          </cell>
          <cell r="C38">
            <v>-3.3840000000000016E-3</v>
          </cell>
          <cell r="D38">
            <v>0</v>
          </cell>
          <cell r="E38">
            <v>0</v>
          </cell>
        </row>
        <row r="39">
          <cell r="A39">
            <v>0.34</v>
          </cell>
          <cell r="B39">
            <v>5.3680000000000004E-3</v>
          </cell>
          <cell r="C39">
            <v>-3.6320000000000015E-3</v>
          </cell>
          <cell r="D39">
            <v>0</v>
          </cell>
          <cell r="E39">
            <v>0</v>
          </cell>
        </row>
        <row r="40">
          <cell r="A40">
            <v>0.35</v>
          </cell>
          <cell r="B40">
            <v>5.7200000000000011E-3</v>
          </cell>
          <cell r="C40">
            <v>-3.8800000000000015E-3</v>
          </cell>
          <cell r="D40">
            <v>0</v>
          </cell>
          <cell r="E40">
            <v>0</v>
          </cell>
        </row>
        <row r="41">
          <cell r="A41">
            <v>0.36</v>
          </cell>
          <cell r="B41">
            <v>6.072000000000001E-3</v>
          </cell>
          <cell r="C41">
            <v>-4.1280000000000015E-3</v>
          </cell>
          <cell r="D41">
            <v>0</v>
          </cell>
          <cell r="E41">
            <v>0</v>
          </cell>
        </row>
        <row r="42">
          <cell r="A42">
            <v>0.37</v>
          </cell>
          <cell r="B42">
            <v>6.4240000000000009E-3</v>
          </cell>
          <cell r="C42">
            <v>-4.3760000000000014E-3</v>
          </cell>
          <cell r="D42">
            <v>0</v>
          </cell>
          <cell r="E42">
            <v>0</v>
          </cell>
        </row>
        <row r="43">
          <cell r="A43">
            <v>0.375</v>
          </cell>
          <cell r="B43">
            <v>6.6E-3</v>
          </cell>
          <cell r="C43">
            <v>-4.5000000000000014E-3</v>
          </cell>
          <cell r="D43">
            <v>0</v>
          </cell>
          <cell r="E43">
            <v>0</v>
          </cell>
        </row>
        <row r="44">
          <cell r="A44">
            <v>0.38</v>
          </cell>
          <cell r="B44">
            <v>6.9400000000000009E-3</v>
          </cell>
          <cell r="C44">
            <v>-4.7080000000000012E-3</v>
          </cell>
          <cell r="D44">
            <v>0</v>
          </cell>
          <cell r="E44">
            <v>0</v>
          </cell>
        </row>
        <row r="45">
          <cell r="A45">
            <v>0.39</v>
          </cell>
          <cell r="B45">
            <v>7.6200000000000009E-3</v>
          </cell>
          <cell r="C45">
            <v>-5.1240000000000009E-3</v>
          </cell>
          <cell r="D45">
            <v>0</v>
          </cell>
          <cell r="E45">
            <v>0</v>
          </cell>
        </row>
        <row r="46">
          <cell r="A46">
            <v>0.4</v>
          </cell>
          <cell r="B46">
            <v>8.3000000000000001E-3</v>
          </cell>
          <cell r="C46">
            <v>-5.5400000000000007E-3</v>
          </cell>
          <cell r="D46">
            <v>0</v>
          </cell>
          <cell r="E46">
            <v>0</v>
          </cell>
        </row>
        <row r="47">
          <cell r="A47">
            <v>0.41</v>
          </cell>
          <cell r="B47">
            <v>8.9800000000000001E-3</v>
          </cell>
          <cell r="C47">
            <v>-5.9560000000000004E-3</v>
          </cell>
          <cell r="D47">
            <v>0</v>
          </cell>
          <cell r="E47">
            <v>0</v>
          </cell>
        </row>
        <row r="48">
          <cell r="A48">
            <v>0.42</v>
          </cell>
          <cell r="B48">
            <v>9.6600000000000002E-3</v>
          </cell>
          <cell r="C48">
            <v>-6.3720000000000009E-3</v>
          </cell>
          <cell r="D48">
            <v>0</v>
          </cell>
          <cell r="E48">
            <v>0</v>
          </cell>
        </row>
        <row r="49">
          <cell r="A49">
            <v>0.43</v>
          </cell>
          <cell r="B49">
            <v>1.034E-2</v>
          </cell>
          <cell r="C49">
            <v>-6.7880000000000006E-3</v>
          </cell>
          <cell r="D49">
            <v>0</v>
          </cell>
          <cell r="E49">
            <v>0</v>
          </cell>
        </row>
        <row r="50">
          <cell r="A50">
            <v>0.44</v>
          </cell>
          <cell r="B50">
            <v>1.102E-2</v>
          </cell>
          <cell r="C50">
            <v>-7.2040000000000003E-3</v>
          </cell>
          <cell r="D50">
            <v>0</v>
          </cell>
          <cell r="E50">
            <v>0</v>
          </cell>
        </row>
        <row r="51">
          <cell r="A51">
            <v>0.45</v>
          </cell>
          <cell r="B51">
            <v>1.17E-2</v>
          </cell>
          <cell r="C51">
            <v>-7.62E-3</v>
          </cell>
          <cell r="D51">
            <v>0</v>
          </cell>
          <cell r="E51">
            <v>0</v>
          </cell>
        </row>
        <row r="52">
          <cell r="A52">
            <v>0.46</v>
          </cell>
          <cell r="B52">
            <v>1.238E-2</v>
          </cell>
          <cell r="C52">
            <v>-8.0359999999999997E-3</v>
          </cell>
          <cell r="D52">
            <v>0</v>
          </cell>
          <cell r="E52">
            <v>0</v>
          </cell>
        </row>
        <row r="53">
          <cell r="A53">
            <v>0.47</v>
          </cell>
          <cell r="B53">
            <v>1.306E-2</v>
          </cell>
          <cell r="C53">
            <v>-8.4519999999999994E-3</v>
          </cell>
          <cell r="D53">
            <v>0</v>
          </cell>
          <cell r="E53">
            <v>0</v>
          </cell>
        </row>
        <row r="54">
          <cell r="A54">
            <v>0.48</v>
          </cell>
          <cell r="B54">
            <v>1.374E-2</v>
          </cell>
          <cell r="C54">
            <v>-8.8679999999999991E-3</v>
          </cell>
          <cell r="D54">
            <v>0</v>
          </cell>
          <cell r="E54">
            <v>0</v>
          </cell>
        </row>
        <row r="55">
          <cell r="A55">
            <v>0.49</v>
          </cell>
          <cell r="B55">
            <v>1.4419999999999999E-2</v>
          </cell>
          <cell r="C55">
            <v>-9.2839999999999989E-3</v>
          </cell>
          <cell r="D55">
            <v>0</v>
          </cell>
          <cell r="E55">
            <v>0</v>
          </cell>
        </row>
        <row r="56">
          <cell r="A56">
            <v>0.5</v>
          </cell>
          <cell r="B56">
            <v>1.5100000000000016E-2</v>
          </cell>
          <cell r="C56">
            <v>-9.6999999999999933E-3</v>
          </cell>
          <cell r="D56">
            <v>0</v>
          </cell>
          <cell r="E56">
            <v>0</v>
          </cell>
        </row>
        <row r="57">
          <cell r="A57">
            <v>0.51</v>
          </cell>
          <cell r="B57">
            <v>1.6120000000000016E-2</v>
          </cell>
          <cell r="C57">
            <v>-1.0167999999999995E-2</v>
          </cell>
          <cell r="D57">
            <v>0</v>
          </cell>
          <cell r="E57">
            <v>0</v>
          </cell>
        </row>
        <row r="58">
          <cell r="A58">
            <v>0.52</v>
          </cell>
          <cell r="B58">
            <v>1.7140000000000016E-2</v>
          </cell>
          <cell r="C58">
            <v>-1.0635999999999994E-2</v>
          </cell>
          <cell r="D58">
            <v>0</v>
          </cell>
          <cell r="E58">
            <v>0</v>
          </cell>
        </row>
        <row r="59">
          <cell r="A59">
            <v>0.53</v>
          </cell>
          <cell r="B59">
            <v>1.8160000000000013E-2</v>
          </cell>
          <cell r="C59">
            <v>-1.1103999999999996E-2</v>
          </cell>
          <cell r="D59">
            <v>0</v>
          </cell>
          <cell r="E59">
            <v>0</v>
          </cell>
        </row>
        <row r="60">
          <cell r="A60">
            <v>0.54</v>
          </cell>
          <cell r="B60">
            <v>1.9180000000000013E-2</v>
          </cell>
          <cell r="C60">
            <v>-1.1571999999999995E-2</v>
          </cell>
          <cell r="D60">
            <v>0</v>
          </cell>
          <cell r="E60">
            <v>0</v>
          </cell>
        </row>
        <row r="61">
          <cell r="A61">
            <v>0.55000000000000004</v>
          </cell>
          <cell r="B61">
            <v>2.020000000000001E-2</v>
          </cell>
          <cell r="C61">
            <v>-1.2039999999999995E-2</v>
          </cell>
          <cell r="D61">
            <v>0</v>
          </cell>
          <cell r="E61">
            <v>0</v>
          </cell>
        </row>
        <row r="62">
          <cell r="A62">
            <v>0.56000000000000005</v>
          </cell>
          <cell r="B62">
            <v>2.122000000000001E-2</v>
          </cell>
          <cell r="C62">
            <v>-1.2507999999999997E-2</v>
          </cell>
          <cell r="D62">
            <v>0</v>
          </cell>
          <cell r="E62">
            <v>0</v>
          </cell>
        </row>
        <row r="63">
          <cell r="A63">
            <v>0.56999999999999995</v>
          </cell>
          <cell r="B63">
            <v>2.224000000000001E-2</v>
          </cell>
          <cell r="C63">
            <v>-1.2975999999999996E-2</v>
          </cell>
          <cell r="D63">
            <v>0</v>
          </cell>
          <cell r="E63">
            <v>0</v>
          </cell>
        </row>
        <row r="64">
          <cell r="A64">
            <v>0.57999999999999996</v>
          </cell>
          <cell r="B64">
            <v>2.326000000000001E-2</v>
          </cell>
          <cell r="C64">
            <v>-1.3443999999999998E-2</v>
          </cell>
          <cell r="D64">
            <v>0</v>
          </cell>
          <cell r="E64">
            <v>0</v>
          </cell>
        </row>
        <row r="65">
          <cell r="A65">
            <v>0.59</v>
          </cell>
          <cell r="B65">
            <v>2.428000000000001E-2</v>
          </cell>
          <cell r="C65">
            <v>-1.3911999999999997E-2</v>
          </cell>
          <cell r="D65">
            <v>0</v>
          </cell>
          <cell r="E65">
            <v>0</v>
          </cell>
        </row>
        <row r="66">
          <cell r="A66">
            <v>0.6</v>
          </cell>
          <cell r="B66">
            <v>2.5300000000000007E-2</v>
          </cell>
          <cell r="C66">
            <v>-1.4379999999999997E-2</v>
          </cell>
          <cell r="D66">
            <v>0</v>
          </cell>
          <cell r="E66">
            <v>0</v>
          </cell>
        </row>
        <row r="67">
          <cell r="A67">
            <v>0.61</v>
          </cell>
          <cell r="B67">
            <v>2.6320000000000003E-2</v>
          </cell>
          <cell r="C67">
            <v>-1.4847999999999998E-2</v>
          </cell>
          <cell r="D67">
            <v>0</v>
          </cell>
          <cell r="E67">
            <v>0</v>
          </cell>
        </row>
        <row r="68">
          <cell r="A68">
            <v>0.62</v>
          </cell>
          <cell r="B68">
            <v>2.7340000000000003E-2</v>
          </cell>
          <cell r="C68">
            <v>-1.5316E-2</v>
          </cell>
          <cell r="D68">
            <v>0</v>
          </cell>
          <cell r="E68">
            <v>0</v>
          </cell>
        </row>
        <row r="69">
          <cell r="A69">
            <v>0.63</v>
          </cell>
          <cell r="B69">
            <v>2.8360000000000003E-2</v>
          </cell>
          <cell r="C69">
            <v>-1.5783999999999999E-2</v>
          </cell>
          <cell r="D69">
            <v>0</v>
          </cell>
          <cell r="E69">
            <v>0</v>
          </cell>
        </row>
        <row r="70">
          <cell r="A70">
            <v>0.64</v>
          </cell>
          <cell r="B70">
            <v>2.9380000000000003E-2</v>
          </cell>
          <cell r="C70">
            <v>-1.6251999999999999E-2</v>
          </cell>
          <cell r="D70">
            <v>0</v>
          </cell>
          <cell r="E70">
            <v>0</v>
          </cell>
        </row>
        <row r="71">
          <cell r="A71">
            <v>0.65</v>
          </cell>
          <cell r="B71">
            <v>3.0400000000000003E-2</v>
          </cell>
          <cell r="C71">
            <v>-1.6719999999999999E-2</v>
          </cell>
          <cell r="D71">
            <v>0</v>
          </cell>
          <cell r="E71">
            <v>0</v>
          </cell>
        </row>
        <row r="72">
          <cell r="A72">
            <v>0.66</v>
          </cell>
          <cell r="B72">
            <v>3.1420000000000003E-2</v>
          </cell>
          <cell r="C72">
            <v>-1.7188000000000002E-2</v>
          </cell>
          <cell r="D72">
            <v>0</v>
          </cell>
          <cell r="E72">
            <v>0</v>
          </cell>
        </row>
        <row r="73">
          <cell r="A73">
            <v>0.67</v>
          </cell>
          <cell r="B73">
            <v>3.2439999999999997E-2</v>
          </cell>
          <cell r="C73">
            <v>-1.7655999999999998E-2</v>
          </cell>
          <cell r="D73">
            <v>0</v>
          </cell>
          <cell r="E73">
            <v>0</v>
          </cell>
        </row>
        <row r="74">
          <cell r="A74">
            <v>0.68</v>
          </cell>
          <cell r="B74">
            <v>3.3459999999999997E-2</v>
          </cell>
          <cell r="C74">
            <v>-1.8124000000000001E-2</v>
          </cell>
          <cell r="D74">
            <v>0</v>
          </cell>
          <cell r="E74">
            <v>0</v>
          </cell>
        </row>
        <row r="75">
          <cell r="A75">
            <v>0.69</v>
          </cell>
          <cell r="B75">
            <v>3.4479999999999997E-2</v>
          </cell>
          <cell r="C75">
            <v>-1.8592000000000001E-2</v>
          </cell>
          <cell r="D75">
            <v>0</v>
          </cell>
          <cell r="E75">
            <v>0</v>
          </cell>
        </row>
        <row r="76">
          <cell r="A76">
            <v>0.7</v>
          </cell>
          <cell r="B76">
            <v>3.5499999999999997E-2</v>
          </cell>
          <cell r="C76">
            <v>-1.9060000000000001E-2</v>
          </cell>
          <cell r="D76">
            <v>0</v>
          </cell>
          <cell r="E76">
            <v>0</v>
          </cell>
        </row>
        <row r="77">
          <cell r="A77">
            <v>0.71</v>
          </cell>
          <cell r="B77">
            <v>3.6519999999999997E-2</v>
          </cell>
          <cell r="C77">
            <v>-1.9528000000000004E-2</v>
          </cell>
          <cell r="D77">
            <v>0</v>
          </cell>
          <cell r="E77">
            <v>0</v>
          </cell>
        </row>
        <row r="78">
          <cell r="A78">
            <v>0.72</v>
          </cell>
          <cell r="B78">
            <v>3.7539999999999997E-2</v>
          </cell>
          <cell r="C78">
            <v>-1.9996E-2</v>
          </cell>
          <cell r="D78">
            <v>0</v>
          </cell>
          <cell r="E78">
            <v>0</v>
          </cell>
        </row>
        <row r="79">
          <cell r="A79">
            <v>0.73</v>
          </cell>
          <cell r="B79">
            <v>3.855999999999999E-2</v>
          </cell>
          <cell r="C79">
            <v>-2.0464000000000003E-2</v>
          </cell>
          <cell r="D79">
            <v>0</v>
          </cell>
          <cell r="E79">
            <v>0</v>
          </cell>
        </row>
        <row r="80">
          <cell r="A80">
            <v>0.74</v>
          </cell>
          <cell r="B80">
            <v>3.957999999999999E-2</v>
          </cell>
          <cell r="C80">
            <v>-2.0932000000000003E-2</v>
          </cell>
          <cell r="D80">
            <v>0</v>
          </cell>
          <cell r="E80">
            <v>0</v>
          </cell>
        </row>
        <row r="81">
          <cell r="A81">
            <v>0.75</v>
          </cell>
          <cell r="B81">
            <v>4.0599999999999983E-2</v>
          </cell>
          <cell r="C81">
            <v>-2.1400000000000006E-2</v>
          </cell>
          <cell r="D81">
            <v>0</v>
          </cell>
          <cell r="E81">
            <v>0</v>
          </cell>
        </row>
        <row r="82">
          <cell r="A82">
            <v>0.76</v>
          </cell>
          <cell r="B82">
            <v>4.1551999999999985E-2</v>
          </cell>
          <cell r="C82">
            <v>-2.1648000000000008E-2</v>
          </cell>
          <cell r="D82">
            <v>0</v>
          </cell>
          <cell r="E82">
            <v>0</v>
          </cell>
        </row>
        <row r="83">
          <cell r="A83">
            <v>0.77</v>
          </cell>
          <cell r="B83">
            <v>4.2503999999999986E-2</v>
          </cell>
          <cell r="C83">
            <v>-2.1896000000000006E-2</v>
          </cell>
          <cell r="D83">
            <v>0</v>
          </cell>
          <cell r="E83">
            <v>0</v>
          </cell>
        </row>
        <row r="84">
          <cell r="A84">
            <v>0.78</v>
          </cell>
          <cell r="B84">
            <v>4.3455999999999988E-2</v>
          </cell>
          <cell r="C84">
            <v>-2.2144000000000007E-2</v>
          </cell>
          <cell r="D84">
            <v>0</v>
          </cell>
          <cell r="E84">
            <v>0</v>
          </cell>
        </row>
        <row r="85">
          <cell r="A85">
            <v>0.79</v>
          </cell>
          <cell r="B85">
            <v>4.4407999999999989E-2</v>
          </cell>
          <cell r="C85">
            <v>-2.2392000000000006E-2</v>
          </cell>
          <cell r="D85">
            <v>0</v>
          </cell>
          <cell r="E85">
            <v>0</v>
          </cell>
        </row>
        <row r="86">
          <cell r="A86">
            <v>0.8</v>
          </cell>
          <cell r="B86">
            <v>4.5359999999999984E-2</v>
          </cell>
          <cell r="C86">
            <v>-2.2640000000000007E-2</v>
          </cell>
          <cell r="D86">
            <v>0</v>
          </cell>
          <cell r="E86">
            <v>0</v>
          </cell>
        </row>
        <row r="87">
          <cell r="A87">
            <v>0.81</v>
          </cell>
          <cell r="B87">
            <v>4.6311999999999985E-2</v>
          </cell>
          <cell r="C87">
            <v>-2.2888000000000006E-2</v>
          </cell>
          <cell r="D87">
            <v>0</v>
          </cell>
          <cell r="E87">
            <v>0</v>
          </cell>
        </row>
        <row r="88">
          <cell r="A88">
            <v>0.82</v>
          </cell>
          <cell r="B88">
            <v>4.7263999999999987E-2</v>
          </cell>
          <cell r="C88">
            <v>-2.3136000000000004E-2</v>
          </cell>
          <cell r="D88">
            <v>0</v>
          </cell>
          <cell r="E88">
            <v>0</v>
          </cell>
        </row>
        <row r="89">
          <cell r="A89">
            <v>0.83</v>
          </cell>
          <cell r="B89">
            <v>4.8215999999999988E-2</v>
          </cell>
          <cell r="C89">
            <v>-2.3384000000000005E-2</v>
          </cell>
          <cell r="D89">
            <v>0</v>
          </cell>
          <cell r="E89">
            <v>0</v>
          </cell>
        </row>
        <row r="90">
          <cell r="A90">
            <v>0.84</v>
          </cell>
          <cell r="B90">
            <v>4.9167999999999989E-2</v>
          </cell>
          <cell r="C90">
            <v>-2.3632000000000004E-2</v>
          </cell>
          <cell r="D90">
            <v>0</v>
          </cell>
          <cell r="E90">
            <v>0</v>
          </cell>
        </row>
        <row r="91">
          <cell r="A91">
            <v>0.85</v>
          </cell>
          <cell r="B91">
            <v>5.0119999999999991E-2</v>
          </cell>
          <cell r="C91">
            <v>-2.3880000000000005E-2</v>
          </cell>
          <cell r="D91">
            <v>0</v>
          </cell>
          <cell r="E91">
            <v>0</v>
          </cell>
        </row>
        <row r="92">
          <cell r="A92">
            <v>0.86</v>
          </cell>
          <cell r="B92">
            <v>5.1071999999999992E-2</v>
          </cell>
          <cell r="C92">
            <v>-2.4128000000000004E-2</v>
          </cell>
          <cell r="D92">
            <v>0</v>
          </cell>
          <cell r="E92">
            <v>0</v>
          </cell>
        </row>
        <row r="93">
          <cell r="A93">
            <v>0.87</v>
          </cell>
          <cell r="B93">
            <v>5.2023999999999987E-2</v>
          </cell>
          <cell r="C93">
            <v>-2.4376000000000005E-2</v>
          </cell>
          <cell r="D93">
            <v>0</v>
          </cell>
          <cell r="E93">
            <v>0</v>
          </cell>
        </row>
        <row r="94">
          <cell r="A94">
            <v>0.88</v>
          </cell>
          <cell r="B94">
            <v>5.2975999999999995E-2</v>
          </cell>
          <cell r="C94">
            <v>-2.4624000000000004E-2</v>
          </cell>
          <cell r="D94">
            <v>0</v>
          </cell>
          <cell r="E94">
            <v>0</v>
          </cell>
        </row>
        <row r="95">
          <cell r="A95">
            <v>0.89</v>
          </cell>
          <cell r="B95">
            <v>5.392799999999999E-2</v>
          </cell>
          <cell r="C95">
            <v>-2.4872000000000005E-2</v>
          </cell>
          <cell r="D95">
            <v>0</v>
          </cell>
          <cell r="E95">
            <v>0</v>
          </cell>
        </row>
        <row r="96">
          <cell r="A96">
            <v>0.9</v>
          </cell>
          <cell r="B96">
            <v>5.4879999999999991E-2</v>
          </cell>
          <cell r="C96">
            <v>-2.5120000000000003E-2</v>
          </cell>
          <cell r="D96">
            <v>0</v>
          </cell>
          <cell r="E96">
            <v>0</v>
          </cell>
        </row>
        <row r="97">
          <cell r="A97">
            <v>0.91</v>
          </cell>
          <cell r="B97">
            <v>5.5831999999999993E-2</v>
          </cell>
          <cell r="C97">
            <v>-2.5368000000000002E-2</v>
          </cell>
          <cell r="D97">
            <v>0</v>
          </cell>
          <cell r="E97">
            <v>0</v>
          </cell>
        </row>
        <row r="98">
          <cell r="A98">
            <v>0.92</v>
          </cell>
          <cell r="B98">
            <v>5.6783999999999994E-2</v>
          </cell>
          <cell r="C98">
            <v>-2.5616000000000003E-2</v>
          </cell>
          <cell r="D98">
            <v>0</v>
          </cell>
          <cell r="E98">
            <v>0</v>
          </cell>
        </row>
        <row r="99">
          <cell r="A99">
            <v>0.93</v>
          </cell>
          <cell r="B99">
            <v>5.7735999999999996E-2</v>
          </cell>
          <cell r="C99">
            <v>-2.5864000000000002E-2</v>
          </cell>
          <cell r="D99">
            <v>0</v>
          </cell>
          <cell r="E99">
            <v>0</v>
          </cell>
        </row>
        <row r="100">
          <cell r="A100">
            <v>0.94</v>
          </cell>
          <cell r="B100">
            <v>5.8687999999999997E-2</v>
          </cell>
          <cell r="C100">
            <v>-2.6112000000000003E-2</v>
          </cell>
          <cell r="D100">
            <v>0</v>
          </cell>
          <cell r="E100">
            <v>0</v>
          </cell>
        </row>
        <row r="101">
          <cell r="A101">
            <v>0.95</v>
          </cell>
          <cell r="B101">
            <v>5.9639999999999999E-2</v>
          </cell>
          <cell r="C101">
            <v>-2.6360000000000001E-2</v>
          </cell>
          <cell r="D101">
            <v>0</v>
          </cell>
          <cell r="E101">
            <v>0</v>
          </cell>
        </row>
        <row r="102">
          <cell r="A102">
            <v>0.96</v>
          </cell>
          <cell r="B102">
            <v>6.0591999999999993E-2</v>
          </cell>
          <cell r="C102">
            <v>-2.6608E-2</v>
          </cell>
          <cell r="D102">
            <v>0</v>
          </cell>
          <cell r="E102">
            <v>0</v>
          </cell>
        </row>
        <row r="103">
          <cell r="A103">
            <v>0.97</v>
          </cell>
          <cell r="B103">
            <v>6.1544000000000001E-2</v>
          </cell>
          <cell r="C103">
            <v>-2.6856000000000001E-2</v>
          </cell>
          <cell r="D103">
            <v>0</v>
          </cell>
          <cell r="E103">
            <v>0</v>
          </cell>
        </row>
        <row r="104">
          <cell r="A104">
            <v>0.98</v>
          </cell>
          <cell r="B104">
            <v>6.2495999999999996E-2</v>
          </cell>
          <cell r="C104">
            <v>-2.7104000000000003E-2</v>
          </cell>
          <cell r="D104">
            <v>0</v>
          </cell>
          <cell r="E104">
            <v>0</v>
          </cell>
        </row>
        <row r="105">
          <cell r="A105">
            <v>0.99</v>
          </cell>
          <cell r="B105">
            <v>6.3448000000000004E-2</v>
          </cell>
          <cell r="C105">
            <v>-2.7352000000000001E-2</v>
          </cell>
          <cell r="D105">
            <v>0</v>
          </cell>
          <cell r="E105">
            <v>0</v>
          </cell>
        </row>
        <row r="106">
          <cell r="A106">
            <v>1</v>
          </cell>
          <cell r="B106">
            <v>6.4399999999999985E-2</v>
          </cell>
          <cell r="C106">
            <v>-2.76E-2</v>
          </cell>
          <cell r="D106">
            <v>0</v>
          </cell>
          <cell r="E106">
            <v>0</v>
          </cell>
        </row>
        <row r="107">
          <cell r="A107">
            <v>1.01</v>
          </cell>
          <cell r="B107">
            <v>6.4825999999999995E-2</v>
          </cell>
          <cell r="C107">
            <v>-2.7524E-2</v>
          </cell>
          <cell r="D107">
            <v>0</v>
          </cell>
          <cell r="E107">
            <v>0</v>
          </cell>
        </row>
        <row r="108">
          <cell r="A108">
            <v>1.02</v>
          </cell>
          <cell r="B108">
            <v>6.5251999999999991E-2</v>
          </cell>
          <cell r="C108">
            <v>-2.7448E-2</v>
          </cell>
          <cell r="D108">
            <v>0</v>
          </cell>
          <cell r="E108">
            <v>0</v>
          </cell>
        </row>
        <row r="109">
          <cell r="A109">
            <v>1.03</v>
          </cell>
          <cell r="B109">
            <v>6.5677999999999986E-2</v>
          </cell>
          <cell r="C109">
            <v>-2.7372E-2</v>
          </cell>
          <cell r="D109">
            <v>0</v>
          </cell>
          <cell r="E109">
            <v>0</v>
          </cell>
        </row>
        <row r="110">
          <cell r="A110">
            <v>1.04</v>
          </cell>
          <cell r="B110">
            <v>6.6103999999999996E-2</v>
          </cell>
          <cell r="C110">
            <v>-2.7296000000000001E-2</v>
          </cell>
          <cell r="D110">
            <v>0</v>
          </cell>
          <cell r="E110">
            <v>0</v>
          </cell>
        </row>
        <row r="111">
          <cell r="A111">
            <v>1.05</v>
          </cell>
          <cell r="B111">
            <v>6.6529999999999992E-2</v>
          </cell>
          <cell r="C111">
            <v>-2.7219999999999998E-2</v>
          </cell>
          <cell r="D111">
            <v>0</v>
          </cell>
          <cell r="E111">
            <v>0</v>
          </cell>
        </row>
        <row r="112">
          <cell r="A112">
            <v>1.06</v>
          </cell>
          <cell r="B112">
            <v>6.6955999999999988E-2</v>
          </cell>
          <cell r="C112">
            <v>-2.7143999999999998E-2</v>
          </cell>
          <cell r="D112">
            <v>0</v>
          </cell>
          <cell r="E112">
            <v>0</v>
          </cell>
        </row>
        <row r="113">
          <cell r="A113">
            <v>1.07</v>
          </cell>
          <cell r="B113">
            <v>6.7381999999999997E-2</v>
          </cell>
          <cell r="C113">
            <v>-2.7067999999999998E-2</v>
          </cell>
          <cell r="D113">
            <v>0</v>
          </cell>
          <cell r="E113">
            <v>0</v>
          </cell>
        </row>
        <row r="114">
          <cell r="A114">
            <v>1.08</v>
          </cell>
          <cell r="B114">
            <v>6.7807999999999993E-2</v>
          </cell>
          <cell r="C114">
            <v>-2.6991999999999999E-2</v>
          </cell>
          <cell r="D114">
            <v>0</v>
          </cell>
          <cell r="E114">
            <v>0</v>
          </cell>
        </row>
        <row r="115">
          <cell r="A115">
            <v>1.0900000000000001</v>
          </cell>
          <cell r="B115">
            <v>6.8233999999999989E-2</v>
          </cell>
          <cell r="C115">
            <v>-2.6915999999999999E-2</v>
          </cell>
          <cell r="D115">
            <v>0</v>
          </cell>
          <cell r="E115">
            <v>0</v>
          </cell>
        </row>
        <row r="116">
          <cell r="A116">
            <v>1.1000000000000001</v>
          </cell>
          <cell r="B116">
            <v>6.8659999999999999E-2</v>
          </cell>
          <cell r="C116">
            <v>-2.6839999999999999E-2</v>
          </cell>
          <cell r="D116">
            <v>0</v>
          </cell>
          <cell r="E116">
            <v>0</v>
          </cell>
        </row>
        <row r="117">
          <cell r="A117">
            <v>1.1100000000000001</v>
          </cell>
          <cell r="B117">
            <v>6.9085999999999995E-2</v>
          </cell>
          <cell r="C117">
            <v>-2.6764E-2</v>
          </cell>
          <cell r="D117">
            <v>0</v>
          </cell>
          <cell r="E117">
            <v>0</v>
          </cell>
        </row>
        <row r="118">
          <cell r="A118">
            <v>1.1200000000000001</v>
          </cell>
          <cell r="B118">
            <v>6.951199999999999E-2</v>
          </cell>
          <cell r="C118">
            <v>-2.6688E-2</v>
          </cell>
          <cell r="D118">
            <v>0</v>
          </cell>
          <cell r="E118">
            <v>0</v>
          </cell>
        </row>
        <row r="119">
          <cell r="A119">
            <v>1.1299999999999999</v>
          </cell>
          <cell r="B119">
            <v>6.9938E-2</v>
          </cell>
          <cell r="C119">
            <v>-2.6612E-2</v>
          </cell>
          <cell r="D119">
            <v>0</v>
          </cell>
          <cell r="E119">
            <v>0</v>
          </cell>
        </row>
        <row r="120">
          <cell r="A120">
            <v>1.1399999999999999</v>
          </cell>
          <cell r="B120">
            <v>7.0363999999999996E-2</v>
          </cell>
          <cell r="C120">
            <v>-2.6536000000000001E-2</v>
          </cell>
          <cell r="D120">
            <v>0</v>
          </cell>
          <cell r="E120">
            <v>0</v>
          </cell>
        </row>
        <row r="121">
          <cell r="A121">
            <v>1.1499999999999999</v>
          </cell>
          <cell r="B121">
            <v>7.0789999999999992E-2</v>
          </cell>
          <cell r="C121">
            <v>-2.6460000000000001E-2</v>
          </cell>
          <cell r="D121">
            <v>0</v>
          </cell>
          <cell r="E121">
            <v>0</v>
          </cell>
        </row>
        <row r="122">
          <cell r="A122">
            <v>1.1599999999999999</v>
          </cell>
          <cell r="B122">
            <v>7.1216000000000002E-2</v>
          </cell>
          <cell r="C122">
            <v>-2.6383999999999998E-2</v>
          </cell>
          <cell r="D122">
            <v>0</v>
          </cell>
          <cell r="E122">
            <v>0</v>
          </cell>
        </row>
        <row r="123">
          <cell r="A123">
            <v>1.17</v>
          </cell>
          <cell r="B123">
            <v>7.1641999999999997E-2</v>
          </cell>
          <cell r="C123">
            <v>-2.6307999999999998E-2</v>
          </cell>
          <cell r="D123">
            <v>0</v>
          </cell>
          <cell r="E123">
            <v>0</v>
          </cell>
        </row>
        <row r="124">
          <cell r="A124">
            <v>1.18</v>
          </cell>
          <cell r="B124">
            <v>7.2067999999999993E-2</v>
          </cell>
          <cell r="C124">
            <v>-2.6231999999999998E-2</v>
          </cell>
          <cell r="D124">
            <v>0</v>
          </cell>
          <cell r="E124">
            <v>0</v>
          </cell>
        </row>
        <row r="125">
          <cell r="A125">
            <v>1.19</v>
          </cell>
          <cell r="B125">
            <v>7.2494000000000003E-2</v>
          </cell>
          <cell r="C125">
            <v>-2.6155999999999999E-2</v>
          </cell>
          <cell r="D125">
            <v>0</v>
          </cell>
          <cell r="E125">
            <v>0</v>
          </cell>
        </row>
        <row r="126">
          <cell r="A126">
            <v>1.2</v>
          </cell>
          <cell r="B126">
            <v>7.2919999999999999E-2</v>
          </cell>
          <cell r="C126">
            <v>-2.6079999999999999E-2</v>
          </cell>
          <cell r="D126">
            <v>0</v>
          </cell>
          <cell r="E126">
            <v>0</v>
          </cell>
        </row>
        <row r="127">
          <cell r="A127">
            <v>1.21</v>
          </cell>
          <cell r="B127">
            <v>7.3345999999999995E-2</v>
          </cell>
          <cell r="C127">
            <v>-2.6003999999999999E-2</v>
          </cell>
          <cell r="D127">
            <v>0</v>
          </cell>
          <cell r="E127">
            <v>0</v>
          </cell>
        </row>
        <row r="128">
          <cell r="A128">
            <v>1.22</v>
          </cell>
          <cell r="B128">
            <v>7.3772000000000004E-2</v>
          </cell>
          <cell r="C128">
            <v>-2.5928E-2</v>
          </cell>
          <cell r="D128">
            <v>0</v>
          </cell>
          <cell r="E128">
            <v>0</v>
          </cell>
        </row>
        <row r="129">
          <cell r="A129">
            <v>1.23</v>
          </cell>
          <cell r="B129">
            <v>7.4198E-2</v>
          </cell>
          <cell r="C129">
            <v>-2.5852E-2</v>
          </cell>
          <cell r="D129">
            <v>0</v>
          </cell>
          <cell r="E129">
            <v>0</v>
          </cell>
        </row>
        <row r="130">
          <cell r="A130">
            <v>1.24</v>
          </cell>
          <cell r="B130">
            <v>7.4623999999999996E-2</v>
          </cell>
          <cell r="C130">
            <v>-2.5776E-2</v>
          </cell>
          <cell r="D130">
            <v>0</v>
          </cell>
          <cell r="E130">
            <v>0</v>
          </cell>
        </row>
        <row r="131">
          <cell r="A131">
            <v>1.25</v>
          </cell>
          <cell r="B131">
            <v>7.5049999999999992E-2</v>
          </cell>
          <cell r="C131">
            <v>-2.5700000000000001E-2</v>
          </cell>
          <cell r="D131">
            <v>0</v>
          </cell>
          <cell r="E131">
            <v>0</v>
          </cell>
        </row>
        <row r="132">
          <cell r="A132">
            <v>1.26</v>
          </cell>
          <cell r="B132">
            <v>7.5476000000000001E-2</v>
          </cell>
          <cell r="C132">
            <v>-2.5624000000000001E-2</v>
          </cell>
          <cell r="D132">
            <v>0</v>
          </cell>
          <cell r="E132">
            <v>0</v>
          </cell>
        </row>
        <row r="133">
          <cell r="A133">
            <v>1.27</v>
          </cell>
          <cell r="B133">
            <v>7.5901999999999997E-2</v>
          </cell>
          <cell r="C133">
            <v>-2.5548000000000001E-2</v>
          </cell>
          <cell r="D133">
            <v>0</v>
          </cell>
          <cell r="E133">
            <v>0</v>
          </cell>
        </row>
        <row r="134">
          <cell r="A134">
            <v>1.28</v>
          </cell>
          <cell r="B134">
            <v>7.6327999999999993E-2</v>
          </cell>
          <cell r="C134">
            <v>-2.5471999999999998E-2</v>
          </cell>
          <cell r="D134">
            <v>0</v>
          </cell>
          <cell r="E134">
            <v>0</v>
          </cell>
        </row>
        <row r="135">
          <cell r="A135">
            <v>1.29</v>
          </cell>
          <cell r="B135">
            <v>7.6754000000000003E-2</v>
          </cell>
          <cell r="C135">
            <v>-2.5395999999999998E-2</v>
          </cell>
          <cell r="D135">
            <v>0</v>
          </cell>
          <cell r="E135">
            <v>0</v>
          </cell>
        </row>
        <row r="136">
          <cell r="A136">
            <v>1.3</v>
          </cell>
          <cell r="B136">
            <v>7.7179999999999999E-2</v>
          </cell>
          <cell r="C136">
            <v>-2.5319999999999999E-2</v>
          </cell>
          <cell r="D136">
            <v>0</v>
          </cell>
          <cell r="E136">
            <v>0</v>
          </cell>
        </row>
        <row r="137">
          <cell r="A137">
            <v>1.31</v>
          </cell>
          <cell r="B137">
            <v>7.7605999999999994E-2</v>
          </cell>
          <cell r="C137">
            <v>-2.5243999999999999E-2</v>
          </cell>
          <cell r="D137">
            <v>0</v>
          </cell>
          <cell r="E137">
            <v>0</v>
          </cell>
        </row>
        <row r="138">
          <cell r="A138">
            <v>1.32</v>
          </cell>
          <cell r="B138">
            <v>7.8032000000000004E-2</v>
          </cell>
          <cell r="C138">
            <v>-2.5167999999999999E-2</v>
          </cell>
          <cell r="D138">
            <v>0</v>
          </cell>
          <cell r="E138">
            <v>0</v>
          </cell>
        </row>
        <row r="139">
          <cell r="A139">
            <v>1.33</v>
          </cell>
          <cell r="B139">
            <v>7.8458E-2</v>
          </cell>
          <cell r="C139">
            <v>-2.5092E-2</v>
          </cell>
          <cell r="D139">
            <v>0</v>
          </cell>
          <cell r="E139">
            <v>0</v>
          </cell>
        </row>
        <row r="140">
          <cell r="A140">
            <v>1.34</v>
          </cell>
          <cell r="B140">
            <v>7.8883999999999996E-2</v>
          </cell>
          <cell r="C140">
            <v>-2.5016E-2</v>
          </cell>
          <cell r="D140">
            <v>0</v>
          </cell>
          <cell r="E140">
            <v>0</v>
          </cell>
        </row>
        <row r="141">
          <cell r="A141">
            <v>1.35</v>
          </cell>
          <cell r="B141">
            <v>7.9310000000000005E-2</v>
          </cell>
          <cell r="C141">
            <v>-2.494E-2</v>
          </cell>
          <cell r="D141">
            <v>0</v>
          </cell>
          <cell r="E141">
            <v>0</v>
          </cell>
        </row>
        <row r="142">
          <cell r="A142">
            <v>1.36</v>
          </cell>
          <cell r="B142">
            <v>7.9736000000000001E-2</v>
          </cell>
          <cell r="C142">
            <v>-2.4864000000000001E-2</v>
          </cell>
          <cell r="D142">
            <v>0</v>
          </cell>
          <cell r="E142">
            <v>0</v>
          </cell>
        </row>
        <row r="143">
          <cell r="A143">
            <v>1.37</v>
          </cell>
          <cell r="B143">
            <v>8.0161999999999997E-2</v>
          </cell>
          <cell r="C143">
            <v>-2.4788000000000001E-2</v>
          </cell>
          <cell r="D143">
            <v>0</v>
          </cell>
          <cell r="E143">
            <v>0</v>
          </cell>
        </row>
        <row r="144">
          <cell r="A144">
            <v>1.38</v>
          </cell>
          <cell r="B144">
            <v>8.0588000000000007E-2</v>
          </cell>
          <cell r="C144">
            <v>-2.4711999999999998E-2</v>
          </cell>
          <cell r="D144">
            <v>0</v>
          </cell>
          <cell r="E144">
            <v>0</v>
          </cell>
        </row>
        <row r="145">
          <cell r="A145">
            <v>1.39</v>
          </cell>
          <cell r="B145">
            <v>8.1014000000000003E-2</v>
          </cell>
          <cell r="C145">
            <v>-2.4635999999999998E-2</v>
          </cell>
          <cell r="D145">
            <v>0</v>
          </cell>
          <cell r="E145">
            <v>0</v>
          </cell>
        </row>
        <row r="146">
          <cell r="A146">
            <v>1.4</v>
          </cell>
          <cell r="B146">
            <v>8.1439999999999999E-2</v>
          </cell>
          <cell r="C146">
            <v>-2.4559999999999998E-2</v>
          </cell>
          <cell r="D146">
            <v>0</v>
          </cell>
          <cell r="E146">
            <v>0</v>
          </cell>
        </row>
        <row r="147">
          <cell r="A147">
            <v>1.41</v>
          </cell>
          <cell r="B147">
            <v>8.1865999999999994E-2</v>
          </cell>
          <cell r="C147">
            <v>-2.4483999999999999E-2</v>
          </cell>
          <cell r="D147">
            <v>0</v>
          </cell>
          <cell r="E147">
            <v>0</v>
          </cell>
        </row>
        <row r="148">
          <cell r="A148">
            <v>1.42</v>
          </cell>
          <cell r="B148">
            <v>8.2292000000000004E-2</v>
          </cell>
          <cell r="C148">
            <v>-2.4407999999999999E-2</v>
          </cell>
          <cell r="D148">
            <v>0</v>
          </cell>
          <cell r="E148">
            <v>0</v>
          </cell>
        </row>
        <row r="149">
          <cell r="A149">
            <v>1.43</v>
          </cell>
          <cell r="B149">
            <v>8.2718E-2</v>
          </cell>
          <cell r="C149">
            <v>-2.4331999999999999E-2</v>
          </cell>
          <cell r="D149">
            <v>0</v>
          </cell>
          <cell r="E149">
            <v>0</v>
          </cell>
        </row>
        <row r="150">
          <cell r="A150">
            <v>1.44</v>
          </cell>
          <cell r="B150">
            <v>8.3143999999999996E-2</v>
          </cell>
          <cell r="C150">
            <v>-2.4256E-2</v>
          </cell>
          <cell r="D150">
            <v>0</v>
          </cell>
          <cell r="E150">
            <v>0</v>
          </cell>
        </row>
        <row r="151">
          <cell r="A151">
            <v>1.45</v>
          </cell>
          <cell r="B151">
            <v>8.3570000000000005E-2</v>
          </cell>
          <cell r="C151">
            <v>-2.418E-2</v>
          </cell>
          <cell r="D151">
            <v>0</v>
          </cell>
          <cell r="E151">
            <v>0</v>
          </cell>
        </row>
        <row r="152">
          <cell r="A152">
            <v>1.46</v>
          </cell>
          <cell r="B152">
            <v>8.3996000000000001E-2</v>
          </cell>
          <cell r="C152">
            <v>-2.4104E-2</v>
          </cell>
          <cell r="D152">
            <v>0</v>
          </cell>
          <cell r="E152">
            <v>0</v>
          </cell>
        </row>
        <row r="153">
          <cell r="A153">
            <v>1.47</v>
          </cell>
          <cell r="B153">
            <v>8.4421999999999997E-2</v>
          </cell>
          <cell r="C153">
            <v>-2.4028000000000001E-2</v>
          </cell>
          <cell r="D153">
            <v>0</v>
          </cell>
          <cell r="E153">
            <v>0</v>
          </cell>
        </row>
        <row r="154">
          <cell r="A154">
            <v>1.48</v>
          </cell>
          <cell r="B154">
            <v>8.4848000000000007E-2</v>
          </cell>
          <cell r="C154">
            <v>-2.3952000000000001E-2</v>
          </cell>
          <cell r="D154">
            <v>0</v>
          </cell>
          <cell r="E154">
            <v>0</v>
          </cell>
        </row>
        <row r="155">
          <cell r="A155">
            <v>1.49</v>
          </cell>
          <cell r="B155">
            <v>8.5274000000000003E-2</v>
          </cell>
          <cell r="C155">
            <v>-2.3876000000000001E-2</v>
          </cell>
          <cell r="D155">
            <v>0</v>
          </cell>
          <cell r="E155">
            <v>0</v>
          </cell>
        </row>
        <row r="156">
          <cell r="A156">
            <v>1.5</v>
          </cell>
          <cell r="B156">
            <v>8.5699999999999998E-2</v>
          </cell>
          <cell r="C156">
            <v>-2.3799999999999998E-2</v>
          </cell>
          <cell r="D156">
            <v>0</v>
          </cell>
          <cell r="E156">
            <v>0</v>
          </cell>
        </row>
        <row r="162">
          <cell r="A162">
            <v>0.125</v>
          </cell>
          <cell r="B162">
            <v>1.1000000000000001E-3</v>
          </cell>
          <cell r="C162">
            <v>-5.0000000000000001E-4</v>
          </cell>
          <cell r="D162">
            <v>2.0000000000000001E-4</v>
          </cell>
          <cell r="E162">
            <v>-1E-4</v>
          </cell>
        </row>
        <row r="163">
          <cell r="A163">
            <v>0.13</v>
          </cell>
          <cell r="B163">
            <v>1.2400000000000004E-3</v>
          </cell>
          <cell r="C163">
            <v>-5.7600000000000001E-4</v>
          </cell>
          <cell r="D163">
            <v>2.2800000000000004E-4</v>
          </cell>
          <cell r="E163">
            <v>-1.0400000000000003E-4</v>
          </cell>
        </row>
        <row r="164">
          <cell r="A164">
            <v>0.14000000000000001</v>
          </cell>
          <cell r="B164">
            <v>1.5200000000000005E-3</v>
          </cell>
          <cell r="C164">
            <v>-7.2799999999999991E-4</v>
          </cell>
          <cell r="D164">
            <v>2.8400000000000002E-4</v>
          </cell>
          <cell r="E164">
            <v>-1.1200000000000004E-4</v>
          </cell>
        </row>
        <row r="165">
          <cell r="A165">
            <v>0.15</v>
          </cell>
          <cell r="B165">
            <v>1.8000000000000004E-3</v>
          </cell>
          <cell r="C165">
            <v>-8.7999999999999992E-4</v>
          </cell>
          <cell r="D165">
            <v>3.4000000000000002E-4</v>
          </cell>
          <cell r="E165">
            <v>-1.2000000000000004E-4</v>
          </cell>
        </row>
        <row r="166">
          <cell r="A166">
            <v>0.16</v>
          </cell>
          <cell r="B166">
            <v>2.0800000000000003E-3</v>
          </cell>
          <cell r="C166">
            <v>-1.0319999999999999E-3</v>
          </cell>
          <cell r="D166">
            <v>3.9600000000000003E-4</v>
          </cell>
          <cell r="E166">
            <v>-1.2800000000000002E-4</v>
          </cell>
        </row>
        <row r="167">
          <cell r="A167">
            <v>0.17</v>
          </cell>
          <cell r="B167">
            <v>2.3600000000000001E-3</v>
          </cell>
          <cell r="C167">
            <v>-1.1839999999999999E-3</v>
          </cell>
          <cell r="D167">
            <v>4.5200000000000004E-4</v>
          </cell>
          <cell r="E167">
            <v>-1.3600000000000003E-4</v>
          </cell>
        </row>
        <row r="168">
          <cell r="A168">
            <v>0.18</v>
          </cell>
          <cell r="B168">
            <v>2.64E-3</v>
          </cell>
          <cell r="C168">
            <v>-1.3359999999999999E-3</v>
          </cell>
          <cell r="D168">
            <v>5.0799999999999999E-4</v>
          </cell>
          <cell r="E168">
            <v>-1.4400000000000003E-4</v>
          </cell>
        </row>
        <row r="169">
          <cell r="A169">
            <v>0.19</v>
          </cell>
          <cell r="B169">
            <v>2.9199999999999999E-3</v>
          </cell>
          <cell r="C169">
            <v>-1.4879999999999997E-3</v>
          </cell>
          <cell r="D169">
            <v>5.6400000000000005E-4</v>
          </cell>
          <cell r="E169">
            <v>-1.5200000000000004E-4</v>
          </cell>
        </row>
        <row r="170">
          <cell r="A170">
            <v>0.2</v>
          </cell>
          <cell r="B170">
            <v>3.1999999999999997E-3</v>
          </cell>
          <cell r="C170">
            <v>-1.64E-3</v>
          </cell>
          <cell r="D170">
            <v>6.2E-4</v>
          </cell>
          <cell r="E170">
            <v>-1.6000000000000004E-4</v>
          </cell>
        </row>
        <row r="171">
          <cell r="A171">
            <v>0.21</v>
          </cell>
          <cell r="B171">
            <v>3.4799999999999996E-3</v>
          </cell>
          <cell r="C171">
            <v>-1.7919999999999998E-3</v>
          </cell>
          <cell r="D171">
            <v>6.7600000000000006E-4</v>
          </cell>
          <cell r="E171">
            <v>-1.6800000000000002E-4</v>
          </cell>
        </row>
        <row r="172">
          <cell r="A172">
            <v>0.22</v>
          </cell>
          <cell r="B172">
            <v>3.7599999999999995E-3</v>
          </cell>
          <cell r="C172">
            <v>-1.944E-3</v>
          </cell>
          <cell r="D172">
            <v>7.3200000000000001E-4</v>
          </cell>
          <cell r="E172">
            <v>-1.7600000000000002E-4</v>
          </cell>
        </row>
        <row r="173">
          <cell r="A173">
            <v>0.23</v>
          </cell>
          <cell r="B173">
            <v>4.0399999999999993E-3</v>
          </cell>
          <cell r="C173">
            <v>-2.0959999999999998E-3</v>
          </cell>
          <cell r="D173">
            <v>7.8800000000000007E-4</v>
          </cell>
          <cell r="E173">
            <v>-1.8400000000000003E-4</v>
          </cell>
        </row>
        <row r="174">
          <cell r="A174">
            <v>0.24</v>
          </cell>
          <cell r="B174">
            <v>4.3200000000000001E-3</v>
          </cell>
          <cell r="C174">
            <v>-2.2479999999999996E-3</v>
          </cell>
          <cell r="D174">
            <v>8.4400000000000002E-4</v>
          </cell>
          <cell r="E174">
            <v>-1.92E-4</v>
          </cell>
        </row>
        <row r="175">
          <cell r="A175">
            <v>0.25</v>
          </cell>
          <cell r="B175">
            <v>4.6000000000000025E-3</v>
          </cell>
          <cell r="C175">
            <v>-2.3999999999999994E-3</v>
          </cell>
          <cell r="D175">
            <v>8.9999999999999954E-4</v>
          </cell>
          <cell r="E175">
            <v>-1.9999999999999998E-4</v>
          </cell>
        </row>
        <row r="176">
          <cell r="A176">
            <v>0.26</v>
          </cell>
          <cell r="B176">
            <v>5.1680000000000016E-3</v>
          </cell>
          <cell r="C176">
            <v>-2.7039999999999994E-3</v>
          </cell>
          <cell r="D176">
            <v>1.0119999999999997E-3</v>
          </cell>
          <cell r="E176">
            <v>-2.4000000000000001E-4</v>
          </cell>
        </row>
        <row r="177">
          <cell r="A177">
            <v>0.27</v>
          </cell>
          <cell r="B177">
            <v>5.7360000000000015E-3</v>
          </cell>
          <cell r="C177">
            <v>-3.0079999999999994E-3</v>
          </cell>
          <cell r="D177">
            <v>1.1239999999999996E-3</v>
          </cell>
          <cell r="E177">
            <v>-2.8000000000000003E-4</v>
          </cell>
        </row>
        <row r="178">
          <cell r="A178">
            <v>0.28000000000000003</v>
          </cell>
          <cell r="B178">
            <v>6.3040000000000006E-3</v>
          </cell>
          <cell r="C178">
            <v>-3.3119999999999998E-3</v>
          </cell>
          <cell r="D178">
            <v>1.2359999999999997E-3</v>
          </cell>
          <cell r="E178">
            <v>-3.2000000000000003E-4</v>
          </cell>
        </row>
        <row r="179">
          <cell r="A179">
            <v>0.28999999999999998</v>
          </cell>
          <cell r="B179">
            <v>6.8720000000000005E-3</v>
          </cell>
          <cell r="C179">
            <v>-3.6159999999999994E-3</v>
          </cell>
          <cell r="D179">
            <v>1.3479999999999998E-3</v>
          </cell>
          <cell r="E179">
            <v>-3.6000000000000002E-4</v>
          </cell>
        </row>
        <row r="180">
          <cell r="A180">
            <v>0.3</v>
          </cell>
          <cell r="B180">
            <v>7.4400000000000004E-3</v>
          </cell>
          <cell r="C180">
            <v>-3.9199999999999999E-3</v>
          </cell>
          <cell r="D180">
            <v>1.4599999999999999E-3</v>
          </cell>
          <cell r="E180">
            <v>-4.0000000000000007E-4</v>
          </cell>
        </row>
        <row r="181">
          <cell r="A181">
            <v>0.31</v>
          </cell>
          <cell r="B181">
            <v>8.0079999999999995E-3</v>
          </cell>
          <cell r="C181">
            <v>-4.2240000000000003E-3</v>
          </cell>
          <cell r="D181">
            <v>1.5719999999999998E-3</v>
          </cell>
          <cell r="E181">
            <v>-4.4000000000000007E-4</v>
          </cell>
        </row>
        <row r="182">
          <cell r="A182">
            <v>0.32</v>
          </cell>
          <cell r="B182">
            <v>8.5760000000000003E-3</v>
          </cell>
          <cell r="C182">
            <v>-4.5279999999999999E-3</v>
          </cell>
          <cell r="D182">
            <v>1.6839999999999997E-3</v>
          </cell>
          <cell r="E182">
            <v>-4.8000000000000007E-4</v>
          </cell>
        </row>
        <row r="183">
          <cell r="A183">
            <v>0.33</v>
          </cell>
          <cell r="B183">
            <v>9.1439999999999994E-3</v>
          </cell>
          <cell r="C183">
            <v>-4.8319999999999995E-3</v>
          </cell>
          <cell r="D183">
            <v>1.7959999999999999E-3</v>
          </cell>
          <cell r="E183">
            <v>-5.2000000000000006E-4</v>
          </cell>
        </row>
        <row r="184">
          <cell r="A184">
            <v>0.34</v>
          </cell>
          <cell r="B184">
            <v>9.7119999999999984E-3</v>
          </cell>
          <cell r="C184">
            <v>-5.1359999999999999E-3</v>
          </cell>
          <cell r="D184">
            <v>1.908E-3</v>
          </cell>
          <cell r="E184">
            <v>-5.6000000000000006E-4</v>
          </cell>
        </row>
        <row r="185">
          <cell r="A185">
            <v>0.35</v>
          </cell>
          <cell r="B185">
            <v>1.0279999999999997E-2</v>
          </cell>
          <cell r="C185">
            <v>-5.4400000000000004E-3</v>
          </cell>
          <cell r="D185">
            <v>2.0200000000000001E-3</v>
          </cell>
          <cell r="E185">
            <v>-6.0000000000000006E-4</v>
          </cell>
        </row>
        <row r="186">
          <cell r="A186">
            <v>0.36</v>
          </cell>
          <cell r="B186">
            <v>1.0847999999999998E-2</v>
          </cell>
          <cell r="C186">
            <v>-5.7440000000000008E-3</v>
          </cell>
          <cell r="D186">
            <v>2.1320000000000002E-3</v>
          </cell>
          <cell r="E186">
            <v>-6.4000000000000016E-4</v>
          </cell>
        </row>
        <row r="187">
          <cell r="A187">
            <v>0.37</v>
          </cell>
          <cell r="B187">
            <v>1.1415999999999997E-2</v>
          </cell>
          <cell r="C187">
            <v>-6.0479999999999996E-3</v>
          </cell>
          <cell r="D187">
            <v>2.2439999999999999E-3</v>
          </cell>
          <cell r="E187">
            <v>-6.8000000000000016E-4</v>
          </cell>
        </row>
        <row r="188">
          <cell r="A188">
            <v>0.375</v>
          </cell>
          <cell r="B188">
            <v>1.17E-2</v>
          </cell>
          <cell r="C188">
            <v>-6.1999999999999998E-3</v>
          </cell>
          <cell r="D188">
            <v>2.3E-3</v>
          </cell>
          <cell r="E188">
            <v>-6.9999999999999999E-4</v>
          </cell>
        </row>
        <row r="189">
          <cell r="A189">
            <v>0.38</v>
          </cell>
          <cell r="B189">
            <v>1.2096000000000004E-2</v>
          </cell>
          <cell r="C189">
            <v>-6.4000000000000003E-3</v>
          </cell>
          <cell r="D189">
            <v>2.3800000000000006E-3</v>
          </cell>
          <cell r="E189">
            <v>-7.6000000000000048E-4</v>
          </cell>
        </row>
        <row r="190">
          <cell r="A190">
            <v>0.39</v>
          </cell>
          <cell r="B190">
            <v>1.2888000000000004E-2</v>
          </cell>
          <cell r="C190">
            <v>-6.7999999999999996E-3</v>
          </cell>
          <cell r="D190">
            <v>2.5400000000000006E-3</v>
          </cell>
          <cell r="E190">
            <v>-8.8000000000000036E-4</v>
          </cell>
        </row>
        <row r="191">
          <cell r="A191">
            <v>0.4</v>
          </cell>
          <cell r="B191">
            <v>1.3680000000000005E-2</v>
          </cell>
          <cell r="C191">
            <v>-7.1999999999999998E-3</v>
          </cell>
          <cell r="D191">
            <v>2.7000000000000006E-3</v>
          </cell>
          <cell r="E191">
            <v>-1.0000000000000005E-3</v>
          </cell>
        </row>
        <row r="192">
          <cell r="A192">
            <v>0.41</v>
          </cell>
          <cell r="B192">
            <v>1.4472000000000004E-2</v>
          </cell>
          <cell r="C192">
            <v>-7.6E-3</v>
          </cell>
          <cell r="D192">
            <v>2.8600000000000006E-3</v>
          </cell>
          <cell r="E192">
            <v>-1.1200000000000003E-3</v>
          </cell>
        </row>
        <row r="193">
          <cell r="A193">
            <v>0.42</v>
          </cell>
          <cell r="B193">
            <v>1.5264000000000003E-2</v>
          </cell>
          <cell r="C193">
            <v>-8.0000000000000002E-3</v>
          </cell>
          <cell r="D193">
            <v>3.0200000000000005E-3</v>
          </cell>
          <cell r="E193">
            <v>-1.2400000000000002E-3</v>
          </cell>
        </row>
        <row r="194">
          <cell r="A194">
            <v>0.43</v>
          </cell>
          <cell r="B194">
            <v>1.6056000000000001E-2</v>
          </cell>
          <cell r="C194">
            <v>-8.3999999999999995E-3</v>
          </cell>
          <cell r="D194">
            <v>3.1800000000000005E-3</v>
          </cell>
          <cell r="E194">
            <v>-1.3600000000000001E-3</v>
          </cell>
        </row>
        <row r="195">
          <cell r="A195">
            <v>0.44</v>
          </cell>
          <cell r="B195">
            <v>1.6848000000000002E-2</v>
          </cell>
          <cell r="C195">
            <v>-8.7999999999999988E-3</v>
          </cell>
          <cell r="D195">
            <v>3.3400000000000001E-3</v>
          </cell>
          <cell r="E195">
            <v>-1.4800000000000002E-3</v>
          </cell>
        </row>
        <row r="196">
          <cell r="A196">
            <v>0.45</v>
          </cell>
          <cell r="B196">
            <v>1.7640000000000003E-2</v>
          </cell>
          <cell r="C196">
            <v>-9.1999999999999998E-3</v>
          </cell>
          <cell r="D196">
            <v>3.5000000000000005E-3</v>
          </cell>
          <cell r="E196">
            <v>-1.6000000000000003E-3</v>
          </cell>
        </row>
        <row r="197">
          <cell r="A197">
            <v>0.46</v>
          </cell>
          <cell r="B197">
            <v>1.8432E-2</v>
          </cell>
          <cell r="C197">
            <v>-9.5999999999999992E-3</v>
          </cell>
          <cell r="D197">
            <v>3.6600000000000001E-3</v>
          </cell>
          <cell r="E197">
            <v>-1.7200000000000002E-3</v>
          </cell>
        </row>
        <row r="198">
          <cell r="A198">
            <v>0.47</v>
          </cell>
          <cell r="B198">
            <v>1.9224000000000002E-2</v>
          </cell>
          <cell r="C198">
            <v>-0.01</v>
          </cell>
          <cell r="D198">
            <v>3.8200000000000005E-3</v>
          </cell>
          <cell r="E198">
            <v>-1.8400000000000001E-3</v>
          </cell>
        </row>
        <row r="199">
          <cell r="A199">
            <v>0.48</v>
          </cell>
          <cell r="B199">
            <v>2.0015999999999999E-2</v>
          </cell>
          <cell r="C199">
            <v>-1.04E-2</v>
          </cell>
          <cell r="D199">
            <v>3.98E-3</v>
          </cell>
          <cell r="E199">
            <v>-1.9599999999999999E-3</v>
          </cell>
        </row>
        <row r="200">
          <cell r="A200">
            <v>0.49</v>
          </cell>
          <cell r="B200">
            <v>2.0808E-2</v>
          </cell>
          <cell r="C200">
            <v>-1.0799999999999999E-2</v>
          </cell>
          <cell r="D200">
            <v>4.1399999999999996E-3</v>
          </cell>
          <cell r="E200">
            <v>-2.0799999999999998E-3</v>
          </cell>
        </row>
        <row r="201">
          <cell r="A201">
            <v>0.5</v>
          </cell>
          <cell r="B201">
            <v>2.1599999999999998E-2</v>
          </cell>
          <cell r="C201">
            <v>-1.1200000000000002E-2</v>
          </cell>
          <cell r="D201">
            <v>4.3000000000000009E-3</v>
          </cell>
          <cell r="E201">
            <v>-2.2000000000000001E-3</v>
          </cell>
        </row>
        <row r="202">
          <cell r="A202">
            <v>0.51</v>
          </cell>
          <cell r="B202">
            <v>2.2467999999999998E-2</v>
          </cell>
          <cell r="C202">
            <v>-1.1572000000000001E-2</v>
          </cell>
          <cell r="D202">
            <v>4.4760000000000008E-3</v>
          </cell>
          <cell r="E202">
            <v>-2.3800000000000002E-3</v>
          </cell>
        </row>
        <row r="203">
          <cell r="A203">
            <v>0.52</v>
          </cell>
          <cell r="B203">
            <v>2.3335999999999996E-2</v>
          </cell>
          <cell r="C203">
            <v>-1.1944000000000001E-2</v>
          </cell>
          <cell r="D203">
            <v>4.6520000000000008E-3</v>
          </cell>
          <cell r="E203">
            <v>-2.5599999999999998E-3</v>
          </cell>
        </row>
        <row r="204">
          <cell r="A204">
            <v>0.53</v>
          </cell>
          <cell r="B204">
            <v>2.4203999999999996E-2</v>
          </cell>
          <cell r="C204">
            <v>-1.2316000000000001E-2</v>
          </cell>
          <cell r="D204">
            <v>4.8280000000000007E-3</v>
          </cell>
          <cell r="E204">
            <v>-2.7400000000000002E-3</v>
          </cell>
        </row>
        <row r="205">
          <cell r="A205">
            <v>0.54</v>
          </cell>
          <cell r="B205">
            <v>2.5071999999999997E-2</v>
          </cell>
          <cell r="C205">
            <v>-1.2688000000000001E-2</v>
          </cell>
          <cell r="D205">
            <v>5.0040000000000006E-3</v>
          </cell>
          <cell r="E205">
            <v>-2.9199999999999999E-3</v>
          </cell>
        </row>
        <row r="206">
          <cell r="A206">
            <v>0.55000000000000004</v>
          </cell>
          <cell r="B206">
            <v>2.5939999999999998E-2</v>
          </cell>
          <cell r="C206">
            <v>-1.3060000000000002E-2</v>
          </cell>
          <cell r="D206">
            <v>5.1800000000000006E-3</v>
          </cell>
          <cell r="E206">
            <v>-3.0999999999999999E-3</v>
          </cell>
        </row>
        <row r="207">
          <cell r="A207">
            <v>0.56000000000000005</v>
          </cell>
          <cell r="B207">
            <v>2.6807999999999998E-2</v>
          </cell>
          <cell r="C207">
            <v>-1.3432000000000001E-2</v>
          </cell>
          <cell r="D207">
            <v>5.3560000000000005E-3</v>
          </cell>
          <cell r="E207">
            <v>-3.2799999999999999E-3</v>
          </cell>
        </row>
        <row r="208">
          <cell r="A208">
            <v>0.56999999999999995</v>
          </cell>
          <cell r="B208">
            <v>2.7675999999999999E-2</v>
          </cell>
          <cell r="C208">
            <v>-1.3804E-2</v>
          </cell>
          <cell r="D208">
            <v>5.5320000000000005E-3</v>
          </cell>
          <cell r="E208">
            <v>-3.46E-3</v>
          </cell>
        </row>
        <row r="209">
          <cell r="A209">
            <v>0.57999999999999996</v>
          </cell>
          <cell r="B209">
            <v>2.8543999999999996E-2</v>
          </cell>
          <cell r="C209">
            <v>-1.4176000000000001E-2</v>
          </cell>
          <cell r="D209">
            <v>5.7080000000000004E-3</v>
          </cell>
          <cell r="E209">
            <v>-3.64E-3</v>
          </cell>
        </row>
        <row r="210">
          <cell r="A210">
            <v>0.59</v>
          </cell>
          <cell r="B210">
            <v>2.9411999999999997E-2</v>
          </cell>
          <cell r="C210">
            <v>-1.4548000000000002E-2</v>
          </cell>
          <cell r="D210">
            <v>5.8840000000000003E-3</v>
          </cell>
          <cell r="E210">
            <v>-3.82E-3</v>
          </cell>
        </row>
        <row r="211">
          <cell r="A211">
            <v>0.6</v>
          </cell>
          <cell r="B211">
            <v>3.0279999999999998E-2</v>
          </cell>
          <cell r="C211">
            <v>-1.4920000000000001E-2</v>
          </cell>
          <cell r="D211">
            <v>6.0600000000000003E-3</v>
          </cell>
          <cell r="E211">
            <v>-4.0000000000000001E-3</v>
          </cell>
        </row>
        <row r="212">
          <cell r="A212">
            <v>0.61</v>
          </cell>
          <cell r="B212">
            <v>3.1147999999999999E-2</v>
          </cell>
          <cell r="C212">
            <v>-1.5292000000000002E-2</v>
          </cell>
          <cell r="D212">
            <v>6.2360000000000002E-3</v>
          </cell>
          <cell r="E212">
            <v>-4.1799999999999997E-3</v>
          </cell>
        </row>
        <row r="213">
          <cell r="A213">
            <v>0.62</v>
          </cell>
          <cell r="B213">
            <v>3.2015999999999996E-2</v>
          </cell>
          <cell r="C213">
            <v>-1.5664000000000001E-2</v>
          </cell>
          <cell r="D213">
            <v>6.4120000000000002E-3</v>
          </cell>
          <cell r="E213">
            <v>-4.3599999999999993E-3</v>
          </cell>
        </row>
        <row r="214">
          <cell r="A214">
            <v>0.63</v>
          </cell>
          <cell r="B214">
            <v>3.2883999999999997E-2</v>
          </cell>
          <cell r="C214">
            <v>-1.6036000000000002E-2</v>
          </cell>
          <cell r="D214">
            <v>6.5880000000000001E-3</v>
          </cell>
          <cell r="E214">
            <v>-4.5399999999999998E-3</v>
          </cell>
        </row>
        <row r="215">
          <cell r="A215">
            <v>0.64</v>
          </cell>
          <cell r="B215">
            <v>3.3751999999999997E-2</v>
          </cell>
          <cell r="C215">
            <v>-1.6408000000000002E-2</v>
          </cell>
          <cell r="D215">
            <v>6.764E-3</v>
          </cell>
          <cell r="E215">
            <v>-4.7200000000000002E-3</v>
          </cell>
        </row>
        <row r="216">
          <cell r="A216">
            <v>0.65</v>
          </cell>
          <cell r="B216">
            <v>3.4619999999999998E-2</v>
          </cell>
          <cell r="C216">
            <v>-1.6780000000000003E-2</v>
          </cell>
          <cell r="D216">
            <v>6.94E-3</v>
          </cell>
          <cell r="E216">
            <v>-4.8999999999999998E-3</v>
          </cell>
        </row>
        <row r="217">
          <cell r="A217">
            <v>0.66</v>
          </cell>
          <cell r="B217">
            <v>3.5487999999999999E-2</v>
          </cell>
          <cell r="C217">
            <v>-1.7152000000000001E-2</v>
          </cell>
          <cell r="D217">
            <v>7.1159999999999999E-3</v>
          </cell>
          <cell r="E217">
            <v>-5.0799999999999994E-3</v>
          </cell>
        </row>
        <row r="218">
          <cell r="A218">
            <v>0.67</v>
          </cell>
          <cell r="B218">
            <v>3.6355999999999999E-2</v>
          </cell>
          <cell r="C218">
            <v>-1.7524000000000001E-2</v>
          </cell>
          <cell r="D218">
            <v>7.2919999999999999E-3</v>
          </cell>
          <cell r="E218">
            <v>-5.2599999999999999E-3</v>
          </cell>
        </row>
        <row r="219">
          <cell r="A219">
            <v>0.68</v>
          </cell>
          <cell r="B219">
            <v>3.7223999999999993E-2</v>
          </cell>
          <cell r="C219">
            <v>-1.7896000000000002E-2</v>
          </cell>
          <cell r="D219">
            <v>7.4679999999999998E-3</v>
          </cell>
          <cell r="E219">
            <v>-5.4400000000000004E-3</v>
          </cell>
        </row>
        <row r="220">
          <cell r="A220">
            <v>0.69</v>
          </cell>
          <cell r="B220">
            <v>3.8092000000000001E-2</v>
          </cell>
          <cell r="C220">
            <v>-1.8268E-2</v>
          </cell>
          <cell r="D220">
            <v>7.6439999999999998E-3</v>
          </cell>
          <cell r="E220">
            <v>-5.62E-3</v>
          </cell>
        </row>
        <row r="221">
          <cell r="A221">
            <v>0.7</v>
          </cell>
          <cell r="B221">
            <v>3.8959999999999995E-2</v>
          </cell>
          <cell r="C221">
            <v>-1.8640000000000004E-2</v>
          </cell>
          <cell r="D221">
            <v>7.8200000000000006E-3</v>
          </cell>
          <cell r="E221">
            <v>-5.7999999999999996E-3</v>
          </cell>
        </row>
        <row r="222">
          <cell r="A222">
            <v>0.71</v>
          </cell>
          <cell r="B222">
            <v>3.9828000000000002E-2</v>
          </cell>
          <cell r="C222">
            <v>-1.9012000000000001E-2</v>
          </cell>
          <cell r="D222">
            <v>7.9959999999999996E-3</v>
          </cell>
          <cell r="E222">
            <v>-5.9800000000000001E-3</v>
          </cell>
        </row>
        <row r="223">
          <cell r="A223">
            <v>0.72</v>
          </cell>
          <cell r="B223">
            <v>4.0695999999999996E-2</v>
          </cell>
          <cell r="C223">
            <v>-1.9384000000000002E-2</v>
          </cell>
          <cell r="D223">
            <v>8.1719999999999987E-3</v>
          </cell>
          <cell r="E223">
            <v>-6.1599999999999997E-3</v>
          </cell>
        </row>
        <row r="224">
          <cell r="A224">
            <v>0.73</v>
          </cell>
          <cell r="B224">
            <v>4.1564000000000004E-2</v>
          </cell>
          <cell r="C224">
            <v>-1.9756000000000003E-2</v>
          </cell>
          <cell r="D224">
            <v>8.3479999999999995E-3</v>
          </cell>
          <cell r="E224">
            <v>-6.3399999999999993E-3</v>
          </cell>
        </row>
        <row r="225">
          <cell r="A225">
            <v>0.74</v>
          </cell>
          <cell r="B225">
            <v>4.2431999999999997E-2</v>
          </cell>
          <cell r="C225">
            <v>-2.0128E-2</v>
          </cell>
          <cell r="D225">
            <v>8.5240000000000003E-3</v>
          </cell>
          <cell r="E225">
            <v>-6.5199999999999998E-3</v>
          </cell>
        </row>
        <row r="226">
          <cell r="A226">
            <v>0.75</v>
          </cell>
          <cell r="B226">
            <v>4.3300000000000005E-2</v>
          </cell>
          <cell r="C226">
            <v>-2.0500000000000008E-2</v>
          </cell>
          <cell r="D226">
            <v>8.7000000000000011E-3</v>
          </cell>
          <cell r="E226">
            <v>-6.7000000000000011E-3</v>
          </cell>
        </row>
        <row r="227">
          <cell r="A227">
            <v>0.76</v>
          </cell>
          <cell r="B227">
            <v>4.3972000000000004E-2</v>
          </cell>
          <cell r="C227">
            <v>-2.0660000000000008E-2</v>
          </cell>
          <cell r="D227">
            <v>8.8320000000000013E-3</v>
          </cell>
          <cell r="E227">
            <v>-6.8120000000000012E-3</v>
          </cell>
        </row>
        <row r="228">
          <cell r="A228">
            <v>0.77</v>
          </cell>
          <cell r="B228">
            <v>4.4644000000000003E-2</v>
          </cell>
          <cell r="C228">
            <v>-2.0820000000000005E-2</v>
          </cell>
          <cell r="D228">
            <v>8.9640000000000015E-3</v>
          </cell>
          <cell r="E228">
            <v>-6.9240000000000005E-3</v>
          </cell>
        </row>
        <row r="229">
          <cell r="A229">
            <v>0.78</v>
          </cell>
          <cell r="B229">
            <v>4.5316000000000002E-2</v>
          </cell>
          <cell r="C229">
            <v>-2.0980000000000006E-2</v>
          </cell>
          <cell r="D229">
            <v>9.0959999999999999E-3</v>
          </cell>
          <cell r="E229">
            <v>-7.0360000000000006E-3</v>
          </cell>
        </row>
        <row r="230">
          <cell r="A230">
            <v>0.79</v>
          </cell>
          <cell r="B230">
            <v>4.5988000000000001E-2</v>
          </cell>
          <cell r="C230">
            <v>-2.1140000000000006E-2</v>
          </cell>
          <cell r="D230">
            <v>9.2280000000000001E-3</v>
          </cell>
          <cell r="E230">
            <v>-7.1480000000000007E-3</v>
          </cell>
        </row>
        <row r="231">
          <cell r="A231">
            <v>0.8</v>
          </cell>
          <cell r="B231">
            <v>4.6660000000000007E-2</v>
          </cell>
          <cell r="C231">
            <v>-2.1300000000000006E-2</v>
          </cell>
          <cell r="D231">
            <v>9.3600000000000003E-3</v>
          </cell>
          <cell r="E231">
            <v>-7.2600000000000008E-3</v>
          </cell>
        </row>
        <row r="232">
          <cell r="A232">
            <v>0.81</v>
          </cell>
          <cell r="B232">
            <v>4.7332000000000006E-2</v>
          </cell>
          <cell r="C232">
            <v>-2.1460000000000007E-2</v>
          </cell>
          <cell r="D232">
            <v>9.4920000000000004E-3</v>
          </cell>
          <cell r="E232">
            <v>-7.3720000000000001E-3</v>
          </cell>
        </row>
        <row r="233">
          <cell r="A233">
            <v>0.82</v>
          </cell>
          <cell r="B233">
            <v>4.8004000000000005E-2</v>
          </cell>
          <cell r="C233">
            <v>-2.1620000000000004E-2</v>
          </cell>
          <cell r="D233">
            <v>9.6240000000000006E-3</v>
          </cell>
          <cell r="E233">
            <v>-7.4840000000000002E-3</v>
          </cell>
        </row>
        <row r="234">
          <cell r="A234">
            <v>0.83</v>
          </cell>
          <cell r="B234">
            <v>4.8676000000000004E-2</v>
          </cell>
          <cell r="C234">
            <v>-2.1780000000000004E-2</v>
          </cell>
          <cell r="D234">
            <v>9.7560000000000008E-3</v>
          </cell>
          <cell r="E234">
            <v>-7.5960000000000003E-3</v>
          </cell>
        </row>
        <row r="235">
          <cell r="A235">
            <v>0.84</v>
          </cell>
          <cell r="B235">
            <v>4.9348000000000003E-2</v>
          </cell>
          <cell r="C235">
            <v>-2.1940000000000005E-2</v>
          </cell>
          <cell r="D235">
            <v>9.888000000000001E-3</v>
          </cell>
          <cell r="E235">
            <v>-7.7080000000000004E-3</v>
          </cell>
        </row>
        <row r="236">
          <cell r="A236">
            <v>0.85</v>
          </cell>
          <cell r="B236">
            <v>5.0020000000000002E-2</v>
          </cell>
          <cell r="C236">
            <v>-2.2100000000000005E-2</v>
          </cell>
          <cell r="D236">
            <v>1.0020000000000001E-2</v>
          </cell>
          <cell r="E236">
            <v>-7.8200000000000006E-3</v>
          </cell>
        </row>
        <row r="237">
          <cell r="A237">
            <v>0.86</v>
          </cell>
          <cell r="B237">
            <v>5.0692000000000001E-2</v>
          </cell>
          <cell r="C237">
            <v>-2.2260000000000002E-2</v>
          </cell>
          <cell r="D237">
            <v>1.0152000000000001E-2</v>
          </cell>
          <cell r="E237">
            <v>-7.9319999999999998E-3</v>
          </cell>
        </row>
        <row r="238">
          <cell r="A238">
            <v>0.87</v>
          </cell>
          <cell r="B238">
            <v>5.1364E-2</v>
          </cell>
          <cell r="C238">
            <v>-2.2420000000000002E-2</v>
          </cell>
          <cell r="D238">
            <v>1.0284E-2</v>
          </cell>
          <cell r="E238">
            <v>-8.0440000000000008E-3</v>
          </cell>
        </row>
        <row r="239">
          <cell r="A239">
            <v>0.88</v>
          </cell>
          <cell r="B239">
            <v>5.2035999999999999E-2</v>
          </cell>
          <cell r="C239">
            <v>-2.2580000000000003E-2</v>
          </cell>
          <cell r="D239">
            <v>1.0416E-2</v>
          </cell>
          <cell r="E239">
            <v>-8.1560000000000001E-3</v>
          </cell>
        </row>
        <row r="240">
          <cell r="A240">
            <v>0.89</v>
          </cell>
          <cell r="B240">
            <v>5.2708000000000005E-2</v>
          </cell>
          <cell r="C240">
            <v>-2.2740000000000003E-2</v>
          </cell>
          <cell r="D240">
            <v>1.0548E-2</v>
          </cell>
          <cell r="E240">
            <v>-8.2679999999999993E-3</v>
          </cell>
        </row>
        <row r="241">
          <cell r="A241">
            <v>0.9</v>
          </cell>
          <cell r="B241">
            <v>5.3379999999999997E-2</v>
          </cell>
          <cell r="C241">
            <v>-2.2900000000000004E-2</v>
          </cell>
          <cell r="D241">
            <v>1.068E-2</v>
          </cell>
          <cell r="E241">
            <v>-8.3800000000000003E-3</v>
          </cell>
        </row>
        <row r="242">
          <cell r="A242">
            <v>0.91</v>
          </cell>
          <cell r="B242">
            <v>5.4052000000000003E-2</v>
          </cell>
          <cell r="C242">
            <v>-2.3060000000000001E-2</v>
          </cell>
          <cell r="D242">
            <v>1.0812E-2</v>
          </cell>
          <cell r="E242">
            <v>-8.4919999999999995E-3</v>
          </cell>
        </row>
        <row r="243">
          <cell r="A243">
            <v>0.92</v>
          </cell>
          <cell r="B243">
            <v>5.4724000000000002E-2</v>
          </cell>
          <cell r="C243">
            <v>-2.3220000000000001E-2</v>
          </cell>
          <cell r="D243">
            <v>1.0944000000000001E-2</v>
          </cell>
          <cell r="E243">
            <v>-8.6040000000000005E-3</v>
          </cell>
        </row>
        <row r="244">
          <cell r="A244">
            <v>0.93</v>
          </cell>
          <cell r="B244">
            <v>5.5396000000000001E-2</v>
          </cell>
          <cell r="C244">
            <v>-2.3380000000000001E-2</v>
          </cell>
          <cell r="D244">
            <v>1.1075999999999999E-2</v>
          </cell>
          <cell r="E244">
            <v>-8.7159999999999998E-3</v>
          </cell>
        </row>
        <row r="245">
          <cell r="A245">
            <v>0.94</v>
          </cell>
          <cell r="B245">
            <v>5.6068E-2</v>
          </cell>
          <cell r="C245">
            <v>-2.3540000000000002E-2</v>
          </cell>
          <cell r="D245">
            <v>1.1207999999999999E-2</v>
          </cell>
          <cell r="E245">
            <v>-8.827999999999999E-3</v>
          </cell>
        </row>
        <row r="246">
          <cell r="A246">
            <v>0.95</v>
          </cell>
          <cell r="B246">
            <v>5.6739999999999999E-2</v>
          </cell>
          <cell r="C246">
            <v>-2.3699999999999999E-2</v>
          </cell>
          <cell r="D246">
            <v>1.1339999999999999E-2</v>
          </cell>
          <cell r="E246">
            <v>-8.94E-3</v>
          </cell>
        </row>
        <row r="247">
          <cell r="A247">
            <v>0.96</v>
          </cell>
          <cell r="B247">
            <v>5.7411999999999998E-2</v>
          </cell>
          <cell r="C247">
            <v>-2.3859999999999999E-2</v>
          </cell>
          <cell r="D247">
            <v>1.1472E-2</v>
          </cell>
          <cell r="E247">
            <v>-9.0519999999999993E-3</v>
          </cell>
        </row>
        <row r="248">
          <cell r="A248">
            <v>0.97</v>
          </cell>
          <cell r="B248">
            <v>5.8083999999999997E-2</v>
          </cell>
          <cell r="C248">
            <v>-2.402E-2</v>
          </cell>
          <cell r="D248">
            <v>1.1604E-2</v>
          </cell>
          <cell r="E248">
            <v>-9.1639999999999985E-3</v>
          </cell>
        </row>
        <row r="249">
          <cell r="A249">
            <v>0.98</v>
          </cell>
          <cell r="B249">
            <v>5.8755999999999996E-2</v>
          </cell>
          <cell r="C249">
            <v>-2.418E-2</v>
          </cell>
          <cell r="D249">
            <v>1.1736E-2</v>
          </cell>
          <cell r="E249">
            <v>-9.2759999999999995E-3</v>
          </cell>
        </row>
        <row r="250">
          <cell r="A250">
            <v>0.99</v>
          </cell>
          <cell r="B250">
            <v>5.9427999999999995E-2</v>
          </cell>
          <cell r="C250">
            <v>-2.4340000000000001E-2</v>
          </cell>
          <cell r="D250">
            <v>1.1868E-2</v>
          </cell>
          <cell r="E250">
            <v>-9.3879999999999988E-3</v>
          </cell>
        </row>
        <row r="251">
          <cell r="A251">
            <v>1</v>
          </cell>
          <cell r="B251">
            <v>6.0099999999999994E-2</v>
          </cell>
          <cell r="C251">
            <v>-2.4500000000000001E-2</v>
          </cell>
          <cell r="D251">
            <v>1.1999999999999995E-2</v>
          </cell>
          <cell r="E251">
            <v>-9.5000000000000015E-3</v>
          </cell>
        </row>
        <row r="252">
          <cell r="A252">
            <v>1.01</v>
          </cell>
          <cell r="B252">
            <v>6.0357999999999995E-2</v>
          </cell>
          <cell r="C252">
            <v>-2.4406000000000001E-2</v>
          </cell>
          <cell r="D252">
            <v>1.2051999999999995E-2</v>
          </cell>
          <cell r="E252">
            <v>-9.4800000000000006E-3</v>
          </cell>
        </row>
        <row r="253">
          <cell r="A253">
            <v>1.02</v>
          </cell>
          <cell r="B253">
            <v>6.0615999999999989E-2</v>
          </cell>
          <cell r="C253">
            <v>-2.4312E-2</v>
          </cell>
          <cell r="D253">
            <v>1.2103999999999995E-2</v>
          </cell>
          <cell r="E253">
            <v>-9.4600000000000014E-3</v>
          </cell>
        </row>
        <row r="254">
          <cell r="A254">
            <v>1.03</v>
          </cell>
          <cell r="B254">
            <v>6.0873999999999991E-2</v>
          </cell>
          <cell r="C254">
            <v>-2.4218E-2</v>
          </cell>
          <cell r="D254">
            <v>1.2155999999999995E-2</v>
          </cell>
          <cell r="E254">
            <v>-9.4400000000000005E-3</v>
          </cell>
        </row>
        <row r="255">
          <cell r="A255">
            <v>1.04</v>
          </cell>
          <cell r="B255">
            <v>6.1131999999999992E-2</v>
          </cell>
          <cell r="C255">
            <v>-2.4124E-2</v>
          </cell>
          <cell r="D255">
            <v>1.2207999999999995E-2</v>
          </cell>
          <cell r="E255">
            <v>-9.4200000000000013E-3</v>
          </cell>
        </row>
        <row r="256">
          <cell r="A256">
            <v>1.05</v>
          </cell>
          <cell r="B256">
            <v>6.1389999999999993E-2</v>
          </cell>
          <cell r="C256">
            <v>-2.4030000000000003E-2</v>
          </cell>
          <cell r="D256">
            <v>1.2259999999999997E-2</v>
          </cell>
          <cell r="E256">
            <v>-9.4000000000000004E-3</v>
          </cell>
        </row>
        <row r="257">
          <cell r="A257">
            <v>1.06</v>
          </cell>
          <cell r="B257">
            <v>6.1647999999999994E-2</v>
          </cell>
          <cell r="C257">
            <v>-2.3936000000000002E-2</v>
          </cell>
          <cell r="D257">
            <v>1.2311999999999997E-2</v>
          </cell>
          <cell r="E257">
            <v>-9.3800000000000012E-3</v>
          </cell>
        </row>
        <row r="258">
          <cell r="A258">
            <v>1.07</v>
          </cell>
          <cell r="B258">
            <v>6.1905999999999989E-2</v>
          </cell>
          <cell r="C258">
            <v>-2.3842000000000002E-2</v>
          </cell>
          <cell r="D258">
            <v>1.2363999999999997E-2</v>
          </cell>
          <cell r="E258">
            <v>-9.3600000000000003E-3</v>
          </cell>
        </row>
        <row r="259">
          <cell r="A259">
            <v>1.08</v>
          </cell>
          <cell r="B259">
            <v>6.216399999999999E-2</v>
          </cell>
          <cell r="C259">
            <v>-2.3748000000000002E-2</v>
          </cell>
          <cell r="D259">
            <v>1.2415999999999996E-2</v>
          </cell>
          <cell r="E259">
            <v>-9.3400000000000011E-3</v>
          </cell>
        </row>
        <row r="260">
          <cell r="A260">
            <v>1.0900000000000001</v>
          </cell>
          <cell r="B260">
            <v>6.2421999999999991E-2</v>
          </cell>
          <cell r="C260">
            <v>-2.3654000000000001E-2</v>
          </cell>
          <cell r="D260">
            <v>1.2467999999999996E-2</v>
          </cell>
          <cell r="E260">
            <v>-9.3200000000000002E-3</v>
          </cell>
        </row>
        <row r="261">
          <cell r="A261">
            <v>1.1000000000000001</v>
          </cell>
          <cell r="B261">
            <v>6.2679999999999986E-2</v>
          </cell>
          <cell r="C261">
            <v>-2.3560000000000001E-2</v>
          </cell>
          <cell r="D261">
            <v>1.2519999999999996E-2</v>
          </cell>
          <cell r="E261">
            <v>-9.300000000000001E-3</v>
          </cell>
        </row>
        <row r="262">
          <cell r="A262">
            <v>1.1100000000000001</v>
          </cell>
          <cell r="B262">
            <v>6.2937999999999994E-2</v>
          </cell>
          <cell r="C262">
            <v>-2.3466000000000001E-2</v>
          </cell>
          <cell r="D262">
            <v>1.2571999999999996E-2</v>
          </cell>
          <cell r="E262">
            <v>-9.2800000000000001E-3</v>
          </cell>
        </row>
        <row r="263">
          <cell r="A263">
            <v>1.1200000000000001</v>
          </cell>
          <cell r="B263">
            <v>6.3195999999999988E-2</v>
          </cell>
          <cell r="C263">
            <v>-2.3372E-2</v>
          </cell>
          <cell r="D263">
            <v>1.2623999999999996E-2</v>
          </cell>
          <cell r="E263">
            <v>-9.2600000000000009E-3</v>
          </cell>
        </row>
        <row r="264">
          <cell r="A264">
            <v>1.1299999999999999</v>
          </cell>
          <cell r="B264">
            <v>6.3453999999999997E-2</v>
          </cell>
          <cell r="C264">
            <v>-2.3278E-2</v>
          </cell>
          <cell r="D264">
            <v>1.2675999999999996E-2</v>
          </cell>
          <cell r="E264">
            <v>-9.2399999999999999E-3</v>
          </cell>
        </row>
        <row r="265">
          <cell r="A265">
            <v>1.1399999999999999</v>
          </cell>
          <cell r="B265">
            <v>6.3711999999999991E-2</v>
          </cell>
          <cell r="C265">
            <v>-2.3184000000000003E-2</v>
          </cell>
          <cell r="D265">
            <v>1.2727999999999996E-2</v>
          </cell>
          <cell r="E265">
            <v>-9.2200000000000008E-3</v>
          </cell>
        </row>
        <row r="266">
          <cell r="A266">
            <v>1.1499999999999999</v>
          </cell>
          <cell r="B266">
            <v>6.3969999999999999E-2</v>
          </cell>
          <cell r="C266">
            <v>-2.3090000000000003E-2</v>
          </cell>
          <cell r="D266">
            <v>1.2779999999999996E-2</v>
          </cell>
          <cell r="E266">
            <v>-9.1999999999999998E-3</v>
          </cell>
        </row>
        <row r="267">
          <cell r="A267">
            <v>1.1599999999999999</v>
          </cell>
          <cell r="B267">
            <v>6.4227999999999993E-2</v>
          </cell>
          <cell r="C267">
            <v>-2.2996000000000003E-2</v>
          </cell>
          <cell r="D267">
            <v>1.2831999999999996E-2</v>
          </cell>
          <cell r="E267">
            <v>-9.1800000000000007E-3</v>
          </cell>
        </row>
        <row r="268">
          <cell r="A268">
            <v>1.17</v>
          </cell>
          <cell r="B268">
            <v>6.4485999999999988E-2</v>
          </cell>
          <cell r="C268">
            <v>-2.2902000000000002E-2</v>
          </cell>
          <cell r="D268">
            <v>1.2883999999999998E-2</v>
          </cell>
          <cell r="E268">
            <v>-9.1600000000000015E-3</v>
          </cell>
        </row>
        <row r="269">
          <cell r="A269">
            <v>1.18</v>
          </cell>
          <cell r="B269">
            <v>6.4743999999999996E-2</v>
          </cell>
          <cell r="C269">
            <v>-2.2808000000000002E-2</v>
          </cell>
          <cell r="D269">
            <v>1.2935999999999998E-2</v>
          </cell>
          <cell r="E269">
            <v>-9.1400000000000006E-3</v>
          </cell>
        </row>
        <row r="270">
          <cell r="A270">
            <v>1.19</v>
          </cell>
          <cell r="B270">
            <v>6.500199999999999E-2</v>
          </cell>
          <cell r="C270">
            <v>-2.2714000000000002E-2</v>
          </cell>
          <cell r="D270">
            <v>1.2987999999999998E-2</v>
          </cell>
          <cell r="E270">
            <v>-9.1200000000000014E-3</v>
          </cell>
        </row>
        <row r="271">
          <cell r="A271">
            <v>1.2</v>
          </cell>
          <cell r="B271">
            <v>6.5259999999999985E-2</v>
          </cell>
          <cell r="C271">
            <v>-2.2620000000000001E-2</v>
          </cell>
          <cell r="D271">
            <v>1.3039999999999998E-2</v>
          </cell>
          <cell r="E271">
            <v>-9.1000000000000004E-3</v>
          </cell>
        </row>
        <row r="272">
          <cell r="A272">
            <v>1.21</v>
          </cell>
          <cell r="B272">
            <v>6.5517999999999993E-2</v>
          </cell>
          <cell r="C272">
            <v>-2.2526000000000001E-2</v>
          </cell>
          <cell r="D272">
            <v>1.3091999999999998E-2</v>
          </cell>
          <cell r="E272">
            <v>-9.0800000000000013E-3</v>
          </cell>
        </row>
        <row r="273">
          <cell r="A273">
            <v>1.22</v>
          </cell>
          <cell r="B273">
            <v>6.5775999999999987E-2</v>
          </cell>
          <cell r="C273">
            <v>-2.2432000000000001E-2</v>
          </cell>
          <cell r="D273">
            <v>1.3143999999999998E-2</v>
          </cell>
          <cell r="E273">
            <v>-9.0600000000000003E-3</v>
          </cell>
        </row>
        <row r="274">
          <cell r="A274">
            <v>1.23</v>
          </cell>
          <cell r="B274">
            <v>6.6033999999999995E-2</v>
          </cell>
          <cell r="C274">
            <v>-2.2338000000000004E-2</v>
          </cell>
          <cell r="D274">
            <v>1.3195999999999998E-2</v>
          </cell>
          <cell r="E274">
            <v>-9.0400000000000012E-3</v>
          </cell>
        </row>
        <row r="275">
          <cell r="A275">
            <v>1.24</v>
          </cell>
          <cell r="B275">
            <v>6.629199999999999E-2</v>
          </cell>
          <cell r="C275">
            <v>-2.2244E-2</v>
          </cell>
          <cell r="D275">
            <v>1.3247999999999998E-2</v>
          </cell>
          <cell r="E275">
            <v>-9.0200000000000002E-3</v>
          </cell>
        </row>
        <row r="276">
          <cell r="A276">
            <v>1.25</v>
          </cell>
          <cell r="B276">
            <v>6.6549999999999998E-2</v>
          </cell>
          <cell r="C276">
            <v>-2.2150000000000003E-2</v>
          </cell>
          <cell r="D276">
            <v>1.3299999999999998E-2</v>
          </cell>
          <cell r="E276">
            <v>-9.0000000000000011E-3</v>
          </cell>
        </row>
        <row r="277">
          <cell r="A277">
            <v>1.26</v>
          </cell>
          <cell r="B277">
            <v>6.6807999999999992E-2</v>
          </cell>
          <cell r="C277">
            <v>-2.2056000000000003E-2</v>
          </cell>
          <cell r="D277">
            <v>1.3351999999999998E-2</v>
          </cell>
          <cell r="E277">
            <v>-8.9800000000000001E-3</v>
          </cell>
        </row>
        <row r="278">
          <cell r="A278">
            <v>1.27</v>
          </cell>
          <cell r="B278">
            <v>6.7065999999999987E-2</v>
          </cell>
          <cell r="C278">
            <v>-2.1962000000000002E-2</v>
          </cell>
          <cell r="D278">
            <v>1.3403999999999998E-2</v>
          </cell>
          <cell r="E278">
            <v>-8.9600000000000009E-3</v>
          </cell>
        </row>
        <row r="279">
          <cell r="A279">
            <v>1.28</v>
          </cell>
          <cell r="B279">
            <v>6.7323999999999995E-2</v>
          </cell>
          <cell r="C279">
            <v>-2.1868000000000002E-2</v>
          </cell>
          <cell r="D279">
            <v>1.3455999999999999E-2</v>
          </cell>
          <cell r="E279">
            <v>-8.94E-3</v>
          </cell>
        </row>
        <row r="280">
          <cell r="A280">
            <v>1.29</v>
          </cell>
          <cell r="B280">
            <v>6.7581999999999989E-2</v>
          </cell>
          <cell r="C280">
            <v>-2.1774000000000002E-2</v>
          </cell>
          <cell r="D280">
            <v>1.3507999999999999E-2</v>
          </cell>
          <cell r="E280">
            <v>-8.9200000000000008E-3</v>
          </cell>
        </row>
        <row r="281">
          <cell r="A281">
            <v>1.3</v>
          </cell>
          <cell r="B281">
            <v>6.7839999999999998E-2</v>
          </cell>
          <cell r="C281">
            <v>-2.1680000000000001E-2</v>
          </cell>
          <cell r="D281">
            <v>1.3559999999999999E-2</v>
          </cell>
          <cell r="E281">
            <v>-8.9000000000000017E-3</v>
          </cell>
        </row>
        <row r="282">
          <cell r="A282">
            <v>1.31</v>
          </cell>
          <cell r="B282">
            <v>6.8097999999999992E-2</v>
          </cell>
          <cell r="C282">
            <v>-2.1586000000000001E-2</v>
          </cell>
          <cell r="D282">
            <v>1.3611999999999999E-2</v>
          </cell>
          <cell r="E282">
            <v>-8.8800000000000007E-3</v>
          </cell>
        </row>
        <row r="283">
          <cell r="A283">
            <v>1.32</v>
          </cell>
          <cell r="B283">
            <v>6.8355999999999986E-2</v>
          </cell>
          <cell r="C283">
            <v>-2.1492000000000001E-2</v>
          </cell>
          <cell r="D283">
            <v>1.3663999999999999E-2</v>
          </cell>
          <cell r="E283">
            <v>-8.8599999999999998E-3</v>
          </cell>
        </row>
        <row r="284">
          <cell r="A284">
            <v>1.33</v>
          </cell>
          <cell r="B284">
            <v>6.8613999999999994E-2</v>
          </cell>
          <cell r="C284">
            <v>-2.1398E-2</v>
          </cell>
          <cell r="D284">
            <v>1.3715999999999999E-2</v>
          </cell>
          <cell r="E284">
            <v>-8.8400000000000006E-3</v>
          </cell>
        </row>
        <row r="285">
          <cell r="A285">
            <v>1.34</v>
          </cell>
          <cell r="B285">
            <v>6.8871999999999989E-2</v>
          </cell>
          <cell r="C285">
            <v>-2.1304000000000003E-2</v>
          </cell>
          <cell r="D285">
            <v>1.3767999999999999E-2</v>
          </cell>
          <cell r="E285">
            <v>-8.8200000000000014E-3</v>
          </cell>
        </row>
        <row r="286">
          <cell r="A286">
            <v>1.35</v>
          </cell>
          <cell r="B286">
            <v>6.9129999999999997E-2</v>
          </cell>
          <cell r="C286">
            <v>-2.1210000000000003E-2</v>
          </cell>
          <cell r="D286">
            <v>1.3819999999999999E-2</v>
          </cell>
          <cell r="E286">
            <v>-8.8000000000000005E-3</v>
          </cell>
        </row>
        <row r="287">
          <cell r="A287">
            <v>1.36</v>
          </cell>
          <cell r="B287">
            <v>6.9387999999999991E-2</v>
          </cell>
          <cell r="C287">
            <v>-2.1116000000000003E-2</v>
          </cell>
          <cell r="D287">
            <v>1.3871999999999999E-2</v>
          </cell>
          <cell r="E287">
            <v>-8.7800000000000013E-3</v>
          </cell>
        </row>
        <row r="288">
          <cell r="A288">
            <v>1.37</v>
          </cell>
          <cell r="B288">
            <v>6.9645999999999986E-2</v>
          </cell>
          <cell r="C288">
            <v>-2.1022000000000002E-2</v>
          </cell>
          <cell r="D288">
            <v>1.3923999999999999E-2</v>
          </cell>
          <cell r="E288">
            <v>-8.7600000000000004E-3</v>
          </cell>
        </row>
        <row r="289">
          <cell r="A289">
            <v>1.38</v>
          </cell>
          <cell r="B289">
            <v>6.9903999999999994E-2</v>
          </cell>
          <cell r="C289">
            <v>-2.0928000000000002E-2</v>
          </cell>
          <cell r="D289">
            <v>1.3975999999999999E-2</v>
          </cell>
          <cell r="E289">
            <v>-8.7400000000000012E-3</v>
          </cell>
        </row>
        <row r="290">
          <cell r="A290">
            <v>1.39</v>
          </cell>
          <cell r="B290">
            <v>7.0161999999999988E-2</v>
          </cell>
          <cell r="C290">
            <v>-2.0834000000000002E-2</v>
          </cell>
          <cell r="D290">
            <v>1.4027999999999999E-2</v>
          </cell>
          <cell r="E290">
            <v>-8.7200000000000003E-3</v>
          </cell>
        </row>
        <row r="291">
          <cell r="A291">
            <v>1.4</v>
          </cell>
          <cell r="B291">
            <v>7.0419999999999996E-2</v>
          </cell>
          <cell r="C291">
            <v>-2.0740000000000001E-2</v>
          </cell>
          <cell r="D291">
            <v>1.4079999999999999E-2</v>
          </cell>
          <cell r="E291">
            <v>-8.7000000000000011E-3</v>
          </cell>
        </row>
        <row r="292">
          <cell r="A292">
            <v>1.41</v>
          </cell>
          <cell r="B292">
            <v>7.0677999999999991E-2</v>
          </cell>
          <cell r="C292">
            <v>-2.0646000000000001E-2</v>
          </cell>
          <cell r="D292">
            <v>1.4131999999999999E-2</v>
          </cell>
          <cell r="E292">
            <v>-8.6800000000000002E-3</v>
          </cell>
        </row>
        <row r="293">
          <cell r="A293">
            <v>1.42</v>
          </cell>
          <cell r="B293">
            <v>7.0935999999999999E-2</v>
          </cell>
          <cell r="C293">
            <v>-2.0552000000000001E-2</v>
          </cell>
          <cell r="D293">
            <v>1.4184E-2</v>
          </cell>
          <cell r="E293">
            <v>-8.660000000000001E-3</v>
          </cell>
        </row>
        <row r="294">
          <cell r="A294">
            <v>1.43</v>
          </cell>
          <cell r="B294">
            <v>7.1193999999999993E-2</v>
          </cell>
          <cell r="C294">
            <v>-2.0458000000000004E-2</v>
          </cell>
          <cell r="D294">
            <v>1.4236E-2</v>
          </cell>
          <cell r="E294">
            <v>-8.6400000000000001E-3</v>
          </cell>
        </row>
        <row r="295">
          <cell r="A295">
            <v>1.44</v>
          </cell>
          <cell r="B295">
            <v>7.1451999999999988E-2</v>
          </cell>
          <cell r="C295">
            <v>-2.0364E-2</v>
          </cell>
          <cell r="D295">
            <v>1.4288E-2</v>
          </cell>
          <cell r="E295">
            <v>-8.6200000000000009E-3</v>
          </cell>
        </row>
        <row r="296">
          <cell r="A296">
            <v>1.45</v>
          </cell>
          <cell r="B296">
            <v>7.1709999999999996E-2</v>
          </cell>
          <cell r="C296">
            <v>-2.0270000000000003E-2</v>
          </cell>
          <cell r="D296">
            <v>1.434E-2</v>
          </cell>
          <cell r="E296">
            <v>-8.6E-3</v>
          </cell>
        </row>
        <row r="297">
          <cell r="A297">
            <v>1.46</v>
          </cell>
          <cell r="B297">
            <v>7.196799999999999E-2</v>
          </cell>
          <cell r="C297">
            <v>-2.0176000000000003E-2</v>
          </cell>
          <cell r="D297">
            <v>1.4392E-2</v>
          </cell>
          <cell r="E297">
            <v>-8.5800000000000008E-3</v>
          </cell>
        </row>
        <row r="298">
          <cell r="A298">
            <v>1.47</v>
          </cell>
          <cell r="B298">
            <v>7.2225999999999985E-2</v>
          </cell>
          <cell r="C298">
            <v>-2.0082000000000003E-2</v>
          </cell>
          <cell r="D298">
            <v>1.4444E-2</v>
          </cell>
          <cell r="E298">
            <v>-8.5600000000000016E-3</v>
          </cell>
        </row>
        <row r="299">
          <cell r="A299">
            <v>1.48</v>
          </cell>
          <cell r="B299">
            <v>7.2483999999999993E-2</v>
          </cell>
          <cell r="C299">
            <v>-1.9988000000000002E-2</v>
          </cell>
          <cell r="D299">
            <v>1.4496E-2</v>
          </cell>
          <cell r="E299">
            <v>-8.5400000000000007E-3</v>
          </cell>
        </row>
        <row r="300">
          <cell r="A300">
            <v>1.49</v>
          </cell>
          <cell r="B300">
            <v>7.2741999999999987E-2</v>
          </cell>
          <cell r="C300">
            <v>-1.9894000000000002E-2</v>
          </cell>
          <cell r="D300">
            <v>1.4548E-2</v>
          </cell>
          <cell r="E300">
            <v>-8.5199999999999998E-3</v>
          </cell>
        </row>
        <row r="301">
          <cell r="A301">
            <v>1.5</v>
          </cell>
          <cell r="B301">
            <v>7.2999999999999995E-2</v>
          </cell>
          <cell r="C301">
            <v>-1.9800000000000002E-2</v>
          </cell>
          <cell r="D301">
            <v>1.4600000000000002E-2</v>
          </cell>
          <cell r="E301">
            <v>-8.5000000000000006E-3</v>
          </cell>
        </row>
        <row r="307">
          <cell r="A307">
            <v>0.125</v>
          </cell>
          <cell r="B307">
            <v>2.0999999999999999E-3</v>
          </cell>
          <cell r="C307">
            <v>-1.1000000000000001E-3</v>
          </cell>
          <cell r="D307">
            <v>4.0000000000000002E-4</v>
          </cell>
          <cell r="E307">
            <v>-2.0000000000000001E-4</v>
          </cell>
        </row>
        <row r="308">
          <cell r="A308">
            <v>0.13</v>
          </cell>
          <cell r="B308">
            <v>2.3480000000000029E-3</v>
          </cell>
          <cell r="C308">
            <v>-1.2239999999999996E-3</v>
          </cell>
          <cell r="D308">
            <v>4.5200000000000009E-4</v>
          </cell>
          <cell r="E308">
            <v>-2.3199999999999989E-4</v>
          </cell>
        </row>
        <row r="309">
          <cell r="A309">
            <v>0.14000000000000001</v>
          </cell>
          <cell r="B309">
            <v>2.8440000000000028E-3</v>
          </cell>
          <cell r="C309">
            <v>-1.4719999999999998E-3</v>
          </cell>
          <cell r="D309">
            <v>5.5600000000000007E-4</v>
          </cell>
          <cell r="E309">
            <v>-2.9599999999999993E-4</v>
          </cell>
        </row>
        <row r="310">
          <cell r="A310">
            <v>0.15</v>
          </cell>
          <cell r="B310">
            <v>3.3400000000000027E-3</v>
          </cell>
          <cell r="C310">
            <v>-1.7199999999999997E-3</v>
          </cell>
          <cell r="D310">
            <v>6.6E-4</v>
          </cell>
          <cell r="E310">
            <v>-3.5999999999999991E-4</v>
          </cell>
        </row>
        <row r="311">
          <cell r="A311">
            <v>0.16</v>
          </cell>
          <cell r="B311">
            <v>3.8360000000000022E-3</v>
          </cell>
          <cell r="C311">
            <v>-1.9679999999999997E-3</v>
          </cell>
          <cell r="D311">
            <v>7.6400000000000003E-4</v>
          </cell>
          <cell r="E311">
            <v>-4.239999999999999E-4</v>
          </cell>
        </row>
        <row r="312">
          <cell r="A312">
            <v>0.17</v>
          </cell>
          <cell r="B312">
            <v>4.3320000000000025E-3</v>
          </cell>
          <cell r="C312">
            <v>-2.2159999999999997E-3</v>
          </cell>
          <cell r="D312">
            <v>8.6799999999999996E-4</v>
          </cell>
          <cell r="E312">
            <v>-4.8799999999999994E-4</v>
          </cell>
        </row>
        <row r="313">
          <cell r="A313">
            <v>0.18</v>
          </cell>
          <cell r="B313">
            <v>4.8280000000000016E-3</v>
          </cell>
          <cell r="C313">
            <v>-2.464E-3</v>
          </cell>
          <cell r="D313">
            <v>9.7199999999999999E-4</v>
          </cell>
          <cell r="E313">
            <v>-5.5199999999999997E-4</v>
          </cell>
        </row>
        <row r="314">
          <cell r="A314">
            <v>0.19</v>
          </cell>
          <cell r="B314">
            <v>5.3240000000000006E-3</v>
          </cell>
          <cell r="C314">
            <v>-2.712E-3</v>
          </cell>
          <cell r="D314">
            <v>1.0760000000000001E-3</v>
          </cell>
          <cell r="E314">
            <v>-6.159999999999999E-4</v>
          </cell>
        </row>
        <row r="315">
          <cell r="A315">
            <v>0.2</v>
          </cell>
          <cell r="B315">
            <v>5.8200000000000005E-3</v>
          </cell>
          <cell r="C315">
            <v>-2.96E-3</v>
          </cell>
          <cell r="D315">
            <v>1.1800000000000001E-3</v>
          </cell>
          <cell r="E315">
            <v>-6.7999999999999994E-4</v>
          </cell>
        </row>
        <row r="316">
          <cell r="A316">
            <v>0.21</v>
          </cell>
          <cell r="B316">
            <v>6.3160000000000004E-3</v>
          </cell>
          <cell r="C316">
            <v>-3.2079999999999999E-3</v>
          </cell>
          <cell r="D316">
            <v>1.284E-3</v>
          </cell>
          <cell r="E316">
            <v>-7.4399999999999998E-4</v>
          </cell>
        </row>
        <row r="317">
          <cell r="A317">
            <v>0.22</v>
          </cell>
          <cell r="B317">
            <v>6.8120000000000003E-3</v>
          </cell>
          <cell r="C317">
            <v>-3.4559999999999999E-3</v>
          </cell>
          <cell r="D317">
            <v>1.3879999999999999E-3</v>
          </cell>
          <cell r="E317">
            <v>-8.0800000000000002E-4</v>
          </cell>
        </row>
        <row r="318">
          <cell r="A318">
            <v>0.23</v>
          </cell>
          <cell r="B318">
            <v>7.3080000000000003E-3</v>
          </cell>
          <cell r="C318">
            <v>-3.7039999999999998E-3</v>
          </cell>
          <cell r="D318">
            <v>1.4919999999999998E-3</v>
          </cell>
          <cell r="E318">
            <v>-8.7199999999999995E-4</v>
          </cell>
        </row>
        <row r="319">
          <cell r="A319">
            <v>0.24</v>
          </cell>
          <cell r="B319">
            <v>7.8040000000000002E-3</v>
          </cell>
          <cell r="C319">
            <v>-3.9519999999999998E-3</v>
          </cell>
          <cell r="D319">
            <v>1.5959999999999998E-3</v>
          </cell>
          <cell r="E319">
            <v>-9.3599999999999998E-4</v>
          </cell>
        </row>
        <row r="320">
          <cell r="A320">
            <v>0.25</v>
          </cell>
          <cell r="B320">
            <v>8.3000000000000018E-3</v>
          </cell>
          <cell r="C320">
            <v>-4.2000000000000023E-3</v>
          </cell>
          <cell r="D320">
            <v>1.6999999999999999E-3</v>
          </cell>
          <cell r="E320">
            <v>-9.9999999999999959E-4</v>
          </cell>
        </row>
        <row r="321">
          <cell r="A321">
            <v>0.26</v>
          </cell>
          <cell r="B321">
            <v>9.0440000000000017E-3</v>
          </cell>
          <cell r="C321">
            <v>-4.5680000000000017E-3</v>
          </cell>
          <cell r="D321">
            <v>1.8439999999999999E-3</v>
          </cell>
          <cell r="E321">
            <v>-1.1759999999999997E-3</v>
          </cell>
        </row>
        <row r="322">
          <cell r="A322">
            <v>0.27</v>
          </cell>
          <cell r="B322">
            <v>9.7880000000000016E-3</v>
          </cell>
          <cell r="C322">
            <v>-4.9360000000000012E-3</v>
          </cell>
          <cell r="D322">
            <v>1.9879999999999997E-3</v>
          </cell>
          <cell r="E322">
            <v>-1.3519999999999999E-3</v>
          </cell>
        </row>
        <row r="323">
          <cell r="A323">
            <v>0.28000000000000003</v>
          </cell>
          <cell r="B323">
            <v>1.0532000000000001E-2</v>
          </cell>
          <cell r="C323">
            <v>-5.3040000000000014E-3</v>
          </cell>
          <cell r="D323">
            <v>2.1319999999999998E-3</v>
          </cell>
          <cell r="E323">
            <v>-1.5279999999999998E-3</v>
          </cell>
        </row>
        <row r="324">
          <cell r="A324">
            <v>0.28999999999999998</v>
          </cell>
          <cell r="B324">
            <v>1.1276000000000001E-2</v>
          </cell>
          <cell r="C324">
            <v>-5.6720000000000017E-3</v>
          </cell>
          <cell r="D324">
            <v>2.2759999999999998E-3</v>
          </cell>
          <cell r="E324">
            <v>-1.7039999999999998E-3</v>
          </cell>
        </row>
        <row r="325">
          <cell r="A325">
            <v>0.3</v>
          </cell>
          <cell r="B325">
            <v>1.2020000000000001E-2</v>
          </cell>
          <cell r="C325">
            <v>-6.0400000000000011E-3</v>
          </cell>
          <cell r="D325">
            <v>2.4199999999999998E-3</v>
          </cell>
          <cell r="E325">
            <v>-1.8800000000000002E-3</v>
          </cell>
        </row>
        <row r="326">
          <cell r="A326">
            <v>0.31</v>
          </cell>
          <cell r="B326">
            <v>1.2764000000000001E-2</v>
          </cell>
          <cell r="C326">
            <v>-6.4080000000000005E-3</v>
          </cell>
          <cell r="D326">
            <v>2.5639999999999999E-3</v>
          </cell>
          <cell r="E326">
            <v>-2.0560000000000001E-3</v>
          </cell>
        </row>
        <row r="327">
          <cell r="A327">
            <v>0.32</v>
          </cell>
          <cell r="B327">
            <v>1.3508000000000001E-2</v>
          </cell>
          <cell r="C327">
            <v>-6.7760000000000008E-3</v>
          </cell>
          <cell r="D327">
            <v>2.7079999999999999E-3</v>
          </cell>
          <cell r="E327">
            <v>-2.232E-3</v>
          </cell>
        </row>
        <row r="328">
          <cell r="A328">
            <v>0.33</v>
          </cell>
          <cell r="B328">
            <v>1.4252000000000001E-2</v>
          </cell>
          <cell r="C328">
            <v>-7.144000000000001E-3</v>
          </cell>
          <cell r="D328">
            <v>2.8519999999999999E-3</v>
          </cell>
          <cell r="E328">
            <v>-2.4080000000000004E-3</v>
          </cell>
        </row>
        <row r="329">
          <cell r="A329">
            <v>0.34</v>
          </cell>
          <cell r="B329">
            <v>1.4996000000000001E-2</v>
          </cell>
          <cell r="C329">
            <v>-7.5120000000000004E-3</v>
          </cell>
          <cell r="D329">
            <v>2.996E-3</v>
          </cell>
          <cell r="E329">
            <v>-2.5840000000000004E-3</v>
          </cell>
        </row>
        <row r="330">
          <cell r="A330">
            <v>0.35</v>
          </cell>
          <cell r="B330">
            <v>1.5740000000000001E-2</v>
          </cell>
          <cell r="C330">
            <v>-7.8799999999999999E-3</v>
          </cell>
          <cell r="D330">
            <v>3.14E-3</v>
          </cell>
          <cell r="E330">
            <v>-2.7600000000000003E-3</v>
          </cell>
        </row>
        <row r="331">
          <cell r="A331">
            <v>0.36</v>
          </cell>
          <cell r="B331">
            <v>1.6483999999999999E-2</v>
          </cell>
          <cell r="C331">
            <v>-8.2480000000000001E-3</v>
          </cell>
          <cell r="D331">
            <v>3.2839999999999996E-3</v>
          </cell>
          <cell r="E331">
            <v>-2.9360000000000007E-3</v>
          </cell>
        </row>
        <row r="332">
          <cell r="A332">
            <v>0.37</v>
          </cell>
          <cell r="B332">
            <v>1.7228E-2</v>
          </cell>
          <cell r="C332">
            <v>-8.6160000000000004E-3</v>
          </cell>
          <cell r="D332">
            <v>3.4279999999999996E-3</v>
          </cell>
          <cell r="E332">
            <v>-3.1120000000000006E-3</v>
          </cell>
        </row>
        <row r="333">
          <cell r="A333">
            <v>0.375</v>
          </cell>
          <cell r="B333">
            <v>1.7600000000000001E-2</v>
          </cell>
          <cell r="C333">
            <v>-8.8000000000000005E-3</v>
          </cell>
          <cell r="D333">
            <v>3.5000000000000001E-3</v>
          </cell>
          <cell r="E333">
            <v>-3.2000000000000002E-3</v>
          </cell>
        </row>
        <row r="334">
          <cell r="A334">
            <v>0.38</v>
          </cell>
          <cell r="B334">
            <v>1.7988000000000007E-2</v>
          </cell>
          <cell r="C334">
            <v>-8.9760000000000013E-3</v>
          </cell>
          <cell r="D334">
            <v>3.5800000000000003E-3</v>
          </cell>
          <cell r="E334">
            <v>-3.3520000000000012E-3</v>
          </cell>
        </row>
        <row r="335">
          <cell r="A335">
            <v>0.39</v>
          </cell>
          <cell r="B335">
            <v>1.8764000000000006E-2</v>
          </cell>
          <cell r="C335">
            <v>-9.3280000000000012E-3</v>
          </cell>
          <cell r="D335">
            <v>3.7400000000000003E-3</v>
          </cell>
          <cell r="E335">
            <v>-3.6560000000000008E-3</v>
          </cell>
        </row>
        <row r="336">
          <cell r="A336">
            <v>0.4</v>
          </cell>
          <cell r="B336">
            <v>1.9540000000000009E-2</v>
          </cell>
          <cell r="C336">
            <v>-9.6800000000000011E-3</v>
          </cell>
          <cell r="D336">
            <v>3.9000000000000003E-3</v>
          </cell>
          <cell r="E336">
            <v>-3.9600000000000008E-3</v>
          </cell>
        </row>
        <row r="337">
          <cell r="A337">
            <v>0.41</v>
          </cell>
          <cell r="B337">
            <v>2.0316000000000008E-2</v>
          </cell>
          <cell r="C337">
            <v>-1.0032000000000001E-2</v>
          </cell>
          <cell r="D337">
            <v>4.0600000000000002E-3</v>
          </cell>
          <cell r="E337">
            <v>-4.2640000000000004E-3</v>
          </cell>
        </row>
        <row r="338">
          <cell r="A338">
            <v>0.42</v>
          </cell>
          <cell r="B338">
            <v>2.1092000000000007E-2</v>
          </cell>
          <cell r="C338">
            <v>-1.0384000000000001E-2</v>
          </cell>
          <cell r="D338">
            <v>4.2199999999999998E-3</v>
          </cell>
          <cell r="E338">
            <v>-4.5680000000000009E-3</v>
          </cell>
        </row>
        <row r="339">
          <cell r="A339">
            <v>0.43</v>
          </cell>
          <cell r="B339">
            <v>2.1868000000000005E-2</v>
          </cell>
          <cell r="C339">
            <v>-1.0736000000000002E-2</v>
          </cell>
          <cell r="D339">
            <v>4.3800000000000002E-3</v>
          </cell>
          <cell r="E339">
            <v>-4.8720000000000005E-3</v>
          </cell>
        </row>
        <row r="340">
          <cell r="A340">
            <v>0.44</v>
          </cell>
          <cell r="B340">
            <v>2.2644000000000004E-2</v>
          </cell>
          <cell r="C340">
            <v>-1.1088000000000001E-2</v>
          </cell>
          <cell r="D340">
            <v>4.5399999999999998E-3</v>
          </cell>
          <cell r="E340">
            <v>-5.176E-3</v>
          </cell>
        </row>
        <row r="341">
          <cell r="A341">
            <v>0.45</v>
          </cell>
          <cell r="B341">
            <v>2.3420000000000003E-2</v>
          </cell>
          <cell r="C341">
            <v>-1.1440000000000002E-2</v>
          </cell>
          <cell r="D341">
            <v>4.7000000000000002E-3</v>
          </cell>
          <cell r="E341">
            <v>-5.4800000000000005E-3</v>
          </cell>
        </row>
        <row r="342">
          <cell r="A342">
            <v>0.46</v>
          </cell>
          <cell r="B342">
            <v>2.4196000000000002E-2</v>
          </cell>
          <cell r="C342">
            <v>-1.1792E-2</v>
          </cell>
          <cell r="D342">
            <v>4.8599999999999997E-3</v>
          </cell>
          <cell r="E342">
            <v>-5.7840000000000001E-3</v>
          </cell>
        </row>
        <row r="343">
          <cell r="A343">
            <v>0.47</v>
          </cell>
          <cell r="B343">
            <v>2.4972000000000001E-2</v>
          </cell>
          <cell r="C343">
            <v>-1.2144000000000002E-2</v>
          </cell>
          <cell r="D343">
            <v>5.0200000000000002E-3</v>
          </cell>
          <cell r="E343">
            <v>-6.0879999999999997E-3</v>
          </cell>
        </row>
        <row r="344">
          <cell r="A344">
            <v>0.48</v>
          </cell>
          <cell r="B344">
            <v>2.5748E-2</v>
          </cell>
          <cell r="C344">
            <v>-1.2496000000000002E-2</v>
          </cell>
          <cell r="D344">
            <v>5.1799999999999997E-3</v>
          </cell>
          <cell r="E344">
            <v>-6.3920000000000001E-3</v>
          </cell>
        </row>
        <row r="345">
          <cell r="A345">
            <v>0.49</v>
          </cell>
          <cell r="B345">
            <v>2.6524000000000002E-2</v>
          </cell>
          <cell r="C345">
            <v>-1.2848000000000002E-2</v>
          </cell>
          <cell r="D345">
            <v>5.3399999999999993E-3</v>
          </cell>
          <cell r="E345">
            <v>-6.6959999999999997E-3</v>
          </cell>
        </row>
        <row r="346">
          <cell r="A346">
            <v>0.5</v>
          </cell>
          <cell r="B346">
            <v>2.7300000000000005E-2</v>
          </cell>
          <cell r="C346">
            <v>-1.3200000000000003E-2</v>
          </cell>
          <cell r="D346">
            <v>5.4999999999999979E-3</v>
          </cell>
          <cell r="E346">
            <v>-7.000000000000001E-3</v>
          </cell>
        </row>
        <row r="347">
          <cell r="A347">
            <v>0.51</v>
          </cell>
          <cell r="B347">
            <v>2.7912000000000003E-2</v>
          </cell>
          <cell r="C347">
            <v>-1.3428000000000002E-2</v>
          </cell>
          <cell r="D347">
            <v>5.6199999999999983E-3</v>
          </cell>
          <cell r="E347">
            <v>-7.2760000000000012E-3</v>
          </cell>
        </row>
        <row r="348">
          <cell r="A348">
            <v>0.52</v>
          </cell>
          <cell r="B348">
            <v>2.8524000000000004E-2</v>
          </cell>
          <cell r="C348">
            <v>-1.3656000000000003E-2</v>
          </cell>
          <cell r="D348">
            <v>5.7399999999999977E-3</v>
          </cell>
          <cell r="E348">
            <v>-7.5520000000000006E-3</v>
          </cell>
        </row>
        <row r="349">
          <cell r="A349">
            <v>0.53</v>
          </cell>
          <cell r="B349">
            <v>2.9136000000000002E-2</v>
          </cell>
          <cell r="C349">
            <v>-1.3884000000000002E-2</v>
          </cell>
          <cell r="D349">
            <v>5.859999999999998E-3</v>
          </cell>
          <cell r="E349">
            <v>-7.8280000000000016E-3</v>
          </cell>
        </row>
        <row r="350">
          <cell r="A350">
            <v>0.54</v>
          </cell>
          <cell r="B350">
            <v>2.9748000000000004E-2</v>
          </cell>
          <cell r="C350">
            <v>-1.4112000000000003E-2</v>
          </cell>
          <cell r="D350">
            <v>5.9799999999999983E-3</v>
          </cell>
          <cell r="E350">
            <v>-8.1040000000000001E-3</v>
          </cell>
        </row>
        <row r="351">
          <cell r="A351">
            <v>0.55000000000000004</v>
          </cell>
          <cell r="B351">
            <v>3.0360000000000002E-2</v>
          </cell>
          <cell r="C351">
            <v>-1.4340000000000002E-2</v>
          </cell>
          <cell r="D351">
            <v>6.0999999999999987E-3</v>
          </cell>
          <cell r="E351">
            <v>-8.3800000000000003E-3</v>
          </cell>
        </row>
        <row r="352">
          <cell r="A352">
            <v>0.56000000000000005</v>
          </cell>
          <cell r="B352">
            <v>3.0972000000000003E-2</v>
          </cell>
          <cell r="C352">
            <v>-1.4568000000000003E-2</v>
          </cell>
          <cell r="D352">
            <v>6.2199999999999981E-3</v>
          </cell>
          <cell r="E352">
            <v>-8.6560000000000005E-3</v>
          </cell>
        </row>
        <row r="353">
          <cell r="A353">
            <v>0.56999999999999995</v>
          </cell>
          <cell r="B353">
            <v>3.1584000000000001E-2</v>
          </cell>
          <cell r="C353">
            <v>-1.4796000000000002E-2</v>
          </cell>
          <cell r="D353">
            <v>6.3399999999999984E-3</v>
          </cell>
          <cell r="E353">
            <v>-8.9320000000000007E-3</v>
          </cell>
        </row>
        <row r="354">
          <cell r="A354">
            <v>0.57999999999999996</v>
          </cell>
          <cell r="B354">
            <v>3.2196000000000002E-2</v>
          </cell>
          <cell r="C354">
            <v>-1.5024000000000003E-2</v>
          </cell>
          <cell r="D354">
            <v>6.4599999999999987E-3</v>
          </cell>
          <cell r="E354">
            <v>-9.2080000000000009E-3</v>
          </cell>
        </row>
        <row r="355">
          <cell r="A355">
            <v>0.59</v>
          </cell>
          <cell r="B355">
            <v>3.2808000000000004E-2</v>
          </cell>
          <cell r="C355">
            <v>-1.5252000000000002E-2</v>
          </cell>
          <cell r="D355">
            <v>6.579999999999999E-3</v>
          </cell>
          <cell r="E355">
            <v>-9.4840000000000011E-3</v>
          </cell>
        </row>
        <row r="356">
          <cell r="A356">
            <v>0.6</v>
          </cell>
          <cell r="B356">
            <v>3.3419999999999998E-2</v>
          </cell>
          <cell r="C356">
            <v>-1.5480000000000002E-2</v>
          </cell>
          <cell r="D356">
            <v>6.6999999999999994E-3</v>
          </cell>
          <cell r="E356">
            <v>-9.7600000000000013E-3</v>
          </cell>
        </row>
        <row r="357">
          <cell r="A357">
            <v>0.61</v>
          </cell>
          <cell r="B357">
            <v>3.4032E-2</v>
          </cell>
          <cell r="C357">
            <v>-1.5708000000000003E-2</v>
          </cell>
          <cell r="D357">
            <v>6.8199999999999988E-3</v>
          </cell>
          <cell r="E357">
            <v>-1.0036E-2</v>
          </cell>
        </row>
        <row r="358">
          <cell r="A358">
            <v>0.62</v>
          </cell>
          <cell r="B358">
            <v>3.4644000000000001E-2</v>
          </cell>
          <cell r="C358">
            <v>-1.5936000000000002E-2</v>
          </cell>
          <cell r="D358">
            <v>6.9399999999999991E-3</v>
          </cell>
          <cell r="E358">
            <v>-1.0312000000000002E-2</v>
          </cell>
        </row>
        <row r="359">
          <cell r="A359">
            <v>0.63</v>
          </cell>
          <cell r="B359">
            <v>3.5256000000000003E-2</v>
          </cell>
          <cell r="C359">
            <v>-1.6164000000000001E-2</v>
          </cell>
          <cell r="D359">
            <v>7.0599999999999994E-3</v>
          </cell>
          <cell r="E359">
            <v>-1.0588E-2</v>
          </cell>
        </row>
        <row r="360">
          <cell r="A360">
            <v>0.64</v>
          </cell>
          <cell r="B360">
            <v>3.5867999999999997E-2</v>
          </cell>
          <cell r="C360">
            <v>-1.6392000000000004E-2</v>
          </cell>
          <cell r="D360">
            <v>7.1799999999999989E-3</v>
          </cell>
          <cell r="E360">
            <v>-1.0864E-2</v>
          </cell>
        </row>
        <row r="361">
          <cell r="A361">
            <v>0.65</v>
          </cell>
          <cell r="B361">
            <v>3.6479999999999999E-2</v>
          </cell>
          <cell r="C361">
            <v>-1.6620000000000003E-2</v>
          </cell>
          <cell r="D361">
            <v>7.2999999999999992E-3</v>
          </cell>
          <cell r="E361">
            <v>-1.1140000000000001E-2</v>
          </cell>
        </row>
        <row r="362">
          <cell r="A362">
            <v>0.66</v>
          </cell>
          <cell r="B362">
            <v>3.7092E-2</v>
          </cell>
          <cell r="C362">
            <v>-1.6848000000000002E-2</v>
          </cell>
          <cell r="D362">
            <v>7.4199999999999995E-3</v>
          </cell>
          <cell r="E362">
            <v>-1.1416000000000001E-2</v>
          </cell>
        </row>
        <row r="363">
          <cell r="A363">
            <v>0.67</v>
          </cell>
          <cell r="B363">
            <v>3.7704000000000001E-2</v>
          </cell>
          <cell r="C363">
            <v>-1.7076000000000001E-2</v>
          </cell>
          <cell r="D363">
            <v>7.5399999999999998E-3</v>
          </cell>
          <cell r="E363">
            <v>-1.1692000000000001E-2</v>
          </cell>
        </row>
        <row r="364">
          <cell r="A364">
            <v>0.68</v>
          </cell>
          <cell r="B364">
            <v>3.8316000000000003E-2</v>
          </cell>
          <cell r="C364">
            <v>-1.7304000000000003E-2</v>
          </cell>
          <cell r="D364">
            <v>7.6600000000000001E-3</v>
          </cell>
          <cell r="E364">
            <v>-1.1967999999999999E-2</v>
          </cell>
        </row>
        <row r="365">
          <cell r="A365">
            <v>0.69</v>
          </cell>
          <cell r="B365">
            <v>3.8927999999999997E-2</v>
          </cell>
          <cell r="C365">
            <v>-1.7532000000000002E-2</v>
          </cell>
          <cell r="D365">
            <v>7.7800000000000005E-3</v>
          </cell>
          <cell r="E365">
            <v>-1.2244000000000001E-2</v>
          </cell>
        </row>
        <row r="366">
          <cell r="A366">
            <v>0.7</v>
          </cell>
          <cell r="B366">
            <v>3.9539999999999999E-2</v>
          </cell>
          <cell r="C366">
            <v>-1.7760000000000001E-2</v>
          </cell>
          <cell r="D366">
            <v>7.9000000000000008E-3</v>
          </cell>
          <cell r="E366">
            <v>-1.252E-2</v>
          </cell>
        </row>
        <row r="367">
          <cell r="A367">
            <v>0.71</v>
          </cell>
          <cell r="B367">
            <v>4.0152E-2</v>
          </cell>
          <cell r="C367">
            <v>-1.7988000000000004E-2</v>
          </cell>
          <cell r="D367">
            <v>8.0199999999999994E-3</v>
          </cell>
          <cell r="E367">
            <v>-1.2796E-2</v>
          </cell>
        </row>
        <row r="368">
          <cell r="A368">
            <v>0.72</v>
          </cell>
          <cell r="B368">
            <v>4.0763999999999995E-2</v>
          </cell>
          <cell r="C368">
            <v>-1.8216000000000003E-2</v>
          </cell>
          <cell r="D368">
            <v>8.1399999999999997E-3</v>
          </cell>
          <cell r="E368">
            <v>-1.3072E-2</v>
          </cell>
        </row>
        <row r="369">
          <cell r="A369">
            <v>0.73</v>
          </cell>
          <cell r="B369">
            <v>4.1375999999999996E-2</v>
          </cell>
          <cell r="C369">
            <v>-1.8444000000000002E-2</v>
          </cell>
          <cell r="D369">
            <v>8.26E-3</v>
          </cell>
          <cell r="E369">
            <v>-1.3348E-2</v>
          </cell>
        </row>
        <row r="370">
          <cell r="A370">
            <v>0.74</v>
          </cell>
          <cell r="B370">
            <v>4.1987999999999998E-2</v>
          </cell>
          <cell r="C370">
            <v>-1.8672000000000001E-2</v>
          </cell>
          <cell r="D370">
            <v>8.3800000000000003E-3</v>
          </cell>
          <cell r="E370">
            <v>-1.3624000000000001E-2</v>
          </cell>
        </row>
        <row r="371">
          <cell r="A371">
            <v>0.75</v>
          </cell>
          <cell r="B371">
            <v>4.2599999999999999E-2</v>
          </cell>
          <cell r="C371">
            <v>-1.8900000000000004E-2</v>
          </cell>
          <cell r="D371">
            <v>8.5000000000000023E-3</v>
          </cell>
          <cell r="E371">
            <v>-1.3899999999999999E-2</v>
          </cell>
        </row>
        <row r="372">
          <cell r="A372">
            <v>0.76</v>
          </cell>
          <cell r="B372">
            <v>4.2955999999999994E-2</v>
          </cell>
          <cell r="C372">
            <v>-1.8948000000000003E-2</v>
          </cell>
          <cell r="D372">
            <v>8.5720000000000032E-3</v>
          </cell>
          <cell r="E372">
            <v>-1.3979999999999999E-2</v>
          </cell>
        </row>
        <row r="373">
          <cell r="A373">
            <v>0.77</v>
          </cell>
          <cell r="B373">
            <v>4.3311999999999996E-2</v>
          </cell>
          <cell r="C373">
            <v>-1.8996000000000002E-2</v>
          </cell>
          <cell r="D373">
            <v>8.6440000000000024E-3</v>
          </cell>
          <cell r="E373">
            <v>-1.406E-2</v>
          </cell>
        </row>
        <row r="374">
          <cell r="A374">
            <v>0.78</v>
          </cell>
          <cell r="B374">
            <v>4.3667999999999998E-2</v>
          </cell>
          <cell r="C374">
            <v>-1.9044000000000002E-2</v>
          </cell>
          <cell r="D374">
            <v>8.7160000000000033E-3</v>
          </cell>
          <cell r="E374">
            <v>-1.414E-2</v>
          </cell>
        </row>
        <row r="375">
          <cell r="A375">
            <v>0.79</v>
          </cell>
          <cell r="B375">
            <v>4.4024000000000001E-2</v>
          </cell>
          <cell r="C375">
            <v>-1.9092000000000001E-2</v>
          </cell>
          <cell r="D375">
            <v>8.7880000000000024E-3</v>
          </cell>
          <cell r="E375">
            <v>-1.422E-2</v>
          </cell>
        </row>
        <row r="376">
          <cell r="A376">
            <v>0.8</v>
          </cell>
          <cell r="B376">
            <v>4.4379999999999996E-2</v>
          </cell>
          <cell r="C376">
            <v>-1.9140000000000004E-2</v>
          </cell>
          <cell r="D376">
            <v>8.8600000000000033E-3</v>
          </cell>
          <cell r="E376">
            <v>-1.43E-2</v>
          </cell>
        </row>
        <row r="377">
          <cell r="A377">
            <v>0.81</v>
          </cell>
          <cell r="B377">
            <v>4.4735999999999998E-2</v>
          </cell>
          <cell r="C377">
            <v>-1.9188000000000004E-2</v>
          </cell>
          <cell r="D377">
            <v>8.9320000000000024E-3</v>
          </cell>
          <cell r="E377">
            <v>-1.438E-2</v>
          </cell>
        </row>
        <row r="378">
          <cell r="A378">
            <v>0.82</v>
          </cell>
          <cell r="B378">
            <v>4.5092E-2</v>
          </cell>
          <cell r="C378">
            <v>-1.9236000000000003E-2</v>
          </cell>
          <cell r="D378">
            <v>9.0040000000000016E-3</v>
          </cell>
          <cell r="E378">
            <v>-1.4460000000000001E-2</v>
          </cell>
        </row>
        <row r="379">
          <cell r="A379">
            <v>0.83</v>
          </cell>
          <cell r="B379">
            <v>4.5447999999999995E-2</v>
          </cell>
          <cell r="C379">
            <v>-1.9284000000000003E-2</v>
          </cell>
          <cell r="D379">
            <v>9.0760000000000025E-3</v>
          </cell>
          <cell r="E379">
            <v>-1.4540000000000001E-2</v>
          </cell>
        </row>
        <row r="380">
          <cell r="A380">
            <v>0.84</v>
          </cell>
          <cell r="B380">
            <v>4.5803999999999997E-2</v>
          </cell>
          <cell r="C380">
            <v>-1.9332000000000002E-2</v>
          </cell>
          <cell r="D380">
            <v>9.1480000000000016E-3</v>
          </cell>
          <cell r="E380">
            <v>-1.4620000000000001E-2</v>
          </cell>
        </row>
        <row r="381">
          <cell r="A381">
            <v>0.85</v>
          </cell>
          <cell r="B381">
            <v>4.616E-2</v>
          </cell>
          <cell r="C381">
            <v>-1.9380000000000001E-2</v>
          </cell>
          <cell r="D381">
            <v>9.2200000000000025E-3</v>
          </cell>
          <cell r="E381">
            <v>-1.4700000000000001E-2</v>
          </cell>
        </row>
        <row r="382">
          <cell r="A382">
            <v>0.86</v>
          </cell>
          <cell r="B382">
            <v>4.6516000000000002E-2</v>
          </cell>
          <cell r="C382">
            <v>-1.9428000000000001E-2</v>
          </cell>
          <cell r="D382">
            <v>9.2920000000000016E-3</v>
          </cell>
          <cell r="E382">
            <v>-1.478E-2</v>
          </cell>
        </row>
        <row r="383">
          <cell r="A383">
            <v>0.87</v>
          </cell>
          <cell r="B383">
            <v>4.6871999999999997E-2</v>
          </cell>
          <cell r="C383">
            <v>-1.9476E-2</v>
          </cell>
          <cell r="D383">
            <v>9.3640000000000008E-3</v>
          </cell>
          <cell r="E383">
            <v>-1.486E-2</v>
          </cell>
        </row>
        <row r="384">
          <cell r="A384">
            <v>0.88</v>
          </cell>
          <cell r="B384">
            <v>4.7227999999999999E-2</v>
          </cell>
          <cell r="C384">
            <v>-1.9524E-2</v>
          </cell>
          <cell r="D384">
            <v>9.4360000000000017E-3</v>
          </cell>
          <cell r="E384">
            <v>-1.494E-2</v>
          </cell>
        </row>
        <row r="385">
          <cell r="A385">
            <v>0.89</v>
          </cell>
          <cell r="B385">
            <v>4.7584000000000001E-2</v>
          </cell>
          <cell r="C385">
            <v>-1.9571999999999999E-2</v>
          </cell>
          <cell r="D385">
            <v>9.5080000000000008E-3</v>
          </cell>
          <cell r="E385">
            <v>-1.502E-2</v>
          </cell>
        </row>
        <row r="386">
          <cell r="A386">
            <v>0.9</v>
          </cell>
          <cell r="B386">
            <v>4.7939999999999997E-2</v>
          </cell>
          <cell r="C386">
            <v>-1.9619999999999999E-2</v>
          </cell>
          <cell r="D386">
            <v>9.5800000000000017E-3</v>
          </cell>
          <cell r="E386">
            <v>-1.5100000000000001E-2</v>
          </cell>
        </row>
        <row r="387">
          <cell r="A387">
            <v>0.91</v>
          </cell>
          <cell r="B387">
            <v>4.8295999999999999E-2</v>
          </cell>
          <cell r="C387">
            <v>-1.9667999999999998E-2</v>
          </cell>
          <cell r="D387">
            <v>9.6520000000000009E-3</v>
          </cell>
          <cell r="E387">
            <v>-1.5180000000000001E-2</v>
          </cell>
        </row>
        <row r="388">
          <cell r="A388">
            <v>0.92</v>
          </cell>
          <cell r="B388">
            <v>4.8652000000000001E-2</v>
          </cell>
          <cell r="C388">
            <v>-1.9715999999999997E-2</v>
          </cell>
          <cell r="D388">
            <v>9.7240000000000017E-3</v>
          </cell>
          <cell r="E388">
            <v>-1.5260000000000001E-2</v>
          </cell>
        </row>
        <row r="389">
          <cell r="A389">
            <v>0.93</v>
          </cell>
          <cell r="B389">
            <v>4.9007999999999996E-2</v>
          </cell>
          <cell r="C389">
            <v>-1.9764E-2</v>
          </cell>
          <cell r="D389">
            <v>9.7960000000000009E-3</v>
          </cell>
          <cell r="E389">
            <v>-1.5340000000000001E-2</v>
          </cell>
        </row>
        <row r="390">
          <cell r="A390">
            <v>0.94</v>
          </cell>
          <cell r="B390">
            <v>4.9363999999999998E-2</v>
          </cell>
          <cell r="C390">
            <v>-1.9812E-2</v>
          </cell>
          <cell r="D390">
            <v>9.8680000000000018E-3</v>
          </cell>
          <cell r="E390">
            <v>-1.5420000000000001E-2</v>
          </cell>
        </row>
        <row r="391">
          <cell r="A391">
            <v>0.95</v>
          </cell>
          <cell r="B391">
            <v>4.972E-2</v>
          </cell>
          <cell r="C391">
            <v>-1.9859999999999999E-2</v>
          </cell>
          <cell r="D391">
            <v>9.9400000000000009E-3</v>
          </cell>
          <cell r="E391">
            <v>-1.5500000000000002E-2</v>
          </cell>
        </row>
        <row r="392">
          <cell r="A392">
            <v>0.96</v>
          </cell>
          <cell r="B392">
            <v>5.0076000000000002E-2</v>
          </cell>
          <cell r="C392">
            <v>-1.9907999999999999E-2</v>
          </cell>
          <cell r="D392">
            <v>1.0012E-2</v>
          </cell>
          <cell r="E392">
            <v>-1.5580000000000002E-2</v>
          </cell>
        </row>
        <row r="393">
          <cell r="A393">
            <v>0.97</v>
          </cell>
          <cell r="B393">
            <v>5.0431999999999998E-2</v>
          </cell>
          <cell r="C393">
            <v>-1.9955999999999998E-2</v>
          </cell>
          <cell r="D393">
            <v>1.0084000000000001E-2</v>
          </cell>
          <cell r="E393">
            <v>-1.566E-2</v>
          </cell>
        </row>
        <row r="394">
          <cell r="A394">
            <v>0.98</v>
          </cell>
          <cell r="B394">
            <v>5.0788E-2</v>
          </cell>
          <cell r="C394">
            <v>-2.0003999999999997E-2</v>
          </cell>
          <cell r="D394">
            <v>1.0156E-2</v>
          </cell>
          <cell r="E394">
            <v>-1.5740000000000001E-2</v>
          </cell>
        </row>
        <row r="395">
          <cell r="A395">
            <v>0.99</v>
          </cell>
          <cell r="B395">
            <v>5.1144000000000002E-2</v>
          </cell>
          <cell r="C395">
            <v>-2.0051999999999997E-2</v>
          </cell>
          <cell r="D395">
            <v>1.0228000000000001E-2</v>
          </cell>
          <cell r="E395">
            <v>-1.5820000000000001E-2</v>
          </cell>
        </row>
        <row r="396">
          <cell r="A396">
            <v>1</v>
          </cell>
          <cell r="B396">
            <v>5.1500000000000004E-2</v>
          </cell>
          <cell r="C396">
            <v>-2.0099999999999993E-2</v>
          </cell>
          <cell r="D396">
            <v>1.0299999999999997E-2</v>
          </cell>
          <cell r="E396">
            <v>-1.5900000000000001E-2</v>
          </cell>
        </row>
        <row r="397">
          <cell r="A397">
            <v>1.01</v>
          </cell>
          <cell r="B397">
            <v>5.1590000000000004E-2</v>
          </cell>
          <cell r="C397">
            <v>-1.9979999999999991E-2</v>
          </cell>
          <cell r="D397">
            <v>1.0317999999999996E-2</v>
          </cell>
          <cell r="E397">
            <v>-1.5770000000000003E-2</v>
          </cell>
        </row>
        <row r="398">
          <cell r="A398">
            <v>1.02</v>
          </cell>
          <cell r="B398">
            <v>5.1680000000000004E-2</v>
          </cell>
          <cell r="C398">
            <v>-1.9859999999999992E-2</v>
          </cell>
          <cell r="D398">
            <v>1.0335999999999996E-2</v>
          </cell>
          <cell r="E398">
            <v>-1.5640000000000001E-2</v>
          </cell>
        </row>
        <row r="399">
          <cell r="A399">
            <v>1.03</v>
          </cell>
          <cell r="B399">
            <v>5.1770000000000004E-2</v>
          </cell>
          <cell r="C399">
            <v>-1.9739999999999994E-2</v>
          </cell>
          <cell r="D399">
            <v>1.0353999999999997E-2</v>
          </cell>
          <cell r="E399">
            <v>-1.5510000000000003E-2</v>
          </cell>
        </row>
        <row r="400">
          <cell r="A400">
            <v>1.04</v>
          </cell>
          <cell r="B400">
            <v>5.1860000000000003E-2</v>
          </cell>
          <cell r="C400">
            <v>-1.9619999999999992E-2</v>
          </cell>
          <cell r="D400">
            <v>1.0371999999999996E-2</v>
          </cell>
          <cell r="E400">
            <v>-1.5380000000000003E-2</v>
          </cell>
        </row>
        <row r="401">
          <cell r="A401">
            <v>1.05</v>
          </cell>
          <cell r="B401">
            <v>5.1950000000000003E-2</v>
          </cell>
          <cell r="C401">
            <v>-1.9499999999999993E-2</v>
          </cell>
          <cell r="D401">
            <v>1.0389999999999996E-2</v>
          </cell>
          <cell r="E401">
            <v>-1.5250000000000003E-2</v>
          </cell>
        </row>
        <row r="402">
          <cell r="A402">
            <v>1.06</v>
          </cell>
          <cell r="B402">
            <v>5.2040000000000003E-2</v>
          </cell>
          <cell r="C402">
            <v>-1.9379999999999991E-2</v>
          </cell>
          <cell r="D402">
            <v>1.0407999999999997E-2</v>
          </cell>
          <cell r="E402">
            <v>-1.5120000000000001E-2</v>
          </cell>
        </row>
        <row r="403">
          <cell r="A403">
            <v>1.07</v>
          </cell>
          <cell r="B403">
            <v>5.2130000000000003E-2</v>
          </cell>
          <cell r="C403">
            <v>-1.9259999999999992E-2</v>
          </cell>
          <cell r="D403">
            <v>1.0425999999999996E-2</v>
          </cell>
          <cell r="E403">
            <v>-1.4990000000000002E-2</v>
          </cell>
        </row>
        <row r="404">
          <cell r="A404">
            <v>1.08</v>
          </cell>
          <cell r="B404">
            <v>5.2220000000000003E-2</v>
          </cell>
          <cell r="C404">
            <v>-1.9139999999999994E-2</v>
          </cell>
          <cell r="D404">
            <v>1.0443999999999997E-2</v>
          </cell>
          <cell r="E404">
            <v>-1.4860000000000002E-2</v>
          </cell>
        </row>
        <row r="405">
          <cell r="A405">
            <v>1.0900000000000001</v>
          </cell>
          <cell r="B405">
            <v>5.2310000000000002E-2</v>
          </cell>
          <cell r="C405">
            <v>-1.9019999999999992E-2</v>
          </cell>
          <cell r="D405">
            <v>1.0461999999999997E-2</v>
          </cell>
          <cell r="E405">
            <v>-1.4730000000000002E-2</v>
          </cell>
        </row>
        <row r="406">
          <cell r="A406">
            <v>1.1000000000000001</v>
          </cell>
          <cell r="B406">
            <v>5.2400000000000002E-2</v>
          </cell>
          <cell r="C406">
            <v>-1.8899999999999993E-2</v>
          </cell>
          <cell r="D406">
            <v>1.0479999999999996E-2</v>
          </cell>
          <cell r="E406">
            <v>-1.4600000000000002E-2</v>
          </cell>
        </row>
        <row r="407">
          <cell r="A407">
            <v>1.1100000000000001</v>
          </cell>
          <cell r="B407">
            <v>5.2490000000000002E-2</v>
          </cell>
          <cell r="C407">
            <v>-1.8779999999999995E-2</v>
          </cell>
          <cell r="D407">
            <v>1.0497999999999997E-2</v>
          </cell>
          <cell r="E407">
            <v>-1.4470000000000002E-2</v>
          </cell>
        </row>
        <row r="408">
          <cell r="A408">
            <v>1.1200000000000001</v>
          </cell>
          <cell r="B408">
            <v>5.2580000000000002E-2</v>
          </cell>
          <cell r="C408">
            <v>-1.8659999999999993E-2</v>
          </cell>
          <cell r="D408">
            <v>1.0515999999999998E-2</v>
          </cell>
          <cell r="E408">
            <v>-1.4340000000000002E-2</v>
          </cell>
        </row>
        <row r="409">
          <cell r="A409">
            <v>1.1299999999999999</v>
          </cell>
          <cell r="B409">
            <v>5.2670000000000002E-2</v>
          </cell>
          <cell r="C409">
            <v>-1.8539999999999994E-2</v>
          </cell>
          <cell r="D409">
            <v>1.0533999999999996E-2</v>
          </cell>
          <cell r="E409">
            <v>-1.4210000000000002E-2</v>
          </cell>
        </row>
        <row r="410">
          <cell r="A410">
            <v>1.1399999999999999</v>
          </cell>
          <cell r="B410">
            <v>5.2760000000000001E-2</v>
          </cell>
          <cell r="C410">
            <v>-1.8419999999999992E-2</v>
          </cell>
          <cell r="D410">
            <v>1.0551999999999997E-2</v>
          </cell>
          <cell r="E410">
            <v>-1.4080000000000002E-2</v>
          </cell>
        </row>
        <row r="411">
          <cell r="A411">
            <v>1.1499999999999999</v>
          </cell>
          <cell r="B411">
            <v>5.2850000000000001E-2</v>
          </cell>
          <cell r="C411">
            <v>-1.8299999999999993E-2</v>
          </cell>
          <cell r="D411">
            <v>1.0569999999999998E-2</v>
          </cell>
          <cell r="E411">
            <v>-1.3950000000000002E-2</v>
          </cell>
        </row>
        <row r="412">
          <cell r="A412">
            <v>1.1599999999999999</v>
          </cell>
          <cell r="B412">
            <v>5.2940000000000001E-2</v>
          </cell>
          <cell r="C412">
            <v>-1.8179999999999995E-2</v>
          </cell>
          <cell r="D412">
            <v>1.0587999999999997E-2</v>
          </cell>
          <cell r="E412">
            <v>-1.3820000000000002E-2</v>
          </cell>
        </row>
        <row r="413">
          <cell r="A413">
            <v>1.17</v>
          </cell>
          <cell r="B413">
            <v>5.3030000000000001E-2</v>
          </cell>
          <cell r="C413">
            <v>-1.8059999999999993E-2</v>
          </cell>
          <cell r="D413">
            <v>1.0605999999999997E-2</v>
          </cell>
          <cell r="E413">
            <v>-1.3690000000000001E-2</v>
          </cell>
        </row>
        <row r="414">
          <cell r="A414">
            <v>1.18</v>
          </cell>
          <cell r="B414">
            <v>5.3120000000000001E-2</v>
          </cell>
          <cell r="C414">
            <v>-1.7939999999999994E-2</v>
          </cell>
          <cell r="D414">
            <v>1.0623999999999998E-2</v>
          </cell>
          <cell r="E414">
            <v>-1.3560000000000003E-2</v>
          </cell>
        </row>
        <row r="415">
          <cell r="A415">
            <v>1.19</v>
          </cell>
          <cell r="B415">
            <v>5.321E-2</v>
          </cell>
          <cell r="C415">
            <v>-1.7819999999999996E-2</v>
          </cell>
          <cell r="D415">
            <v>1.0641999999999997E-2</v>
          </cell>
          <cell r="E415">
            <v>-1.3430000000000001E-2</v>
          </cell>
        </row>
        <row r="416">
          <cell r="A416">
            <v>1.2</v>
          </cell>
          <cell r="B416">
            <v>5.33E-2</v>
          </cell>
          <cell r="C416">
            <v>-1.7699999999999994E-2</v>
          </cell>
          <cell r="D416">
            <v>1.0659999999999998E-2</v>
          </cell>
          <cell r="E416">
            <v>-1.3300000000000001E-2</v>
          </cell>
        </row>
        <row r="417">
          <cell r="A417">
            <v>1.21</v>
          </cell>
          <cell r="B417">
            <v>5.339E-2</v>
          </cell>
          <cell r="C417">
            <v>-1.7579999999999995E-2</v>
          </cell>
          <cell r="D417">
            <v>1.0677999999999998E-2</v>
          </cell>
          <cell r="E417">
            <v>-1.3170000000000001E-2</v>
          </cell>
        </row>
        <row r="418">
          <cell r="A418">
            <v>1.22</v>
          </cell>
          <cell r="B418">
            <v>5.348E-2</v>
          </cell>
          <cell r="C418">
            <v>-1.7459999999999996E-2</v>
          </cell>
          <cell r="D418">
            <v>1.0695999999999997E-2</v>
          </cell>
          <cell r="E418">
            <v>-1.3040000000000001E-2</v>
          </cell>
        </row>
        <row r="419">
          <cell r="A419">
            <v>1.23</v>
          </cell>
          <cell r="B419">
            <v>5.357E-2</v>
          </cell>
          <cell r="C419">
            <v>-1.7339999999999994E-2</v>
          </cell>
          <cell r="D419">
            <v>1.0713999999999998E-2</v>
          </cell>
          <cell r="E419">
            <v>-1.2910000000000001E-2</v>
          </cell>
        </row>
        <row r="420">
          <cell r="A420">
            <v>1.24</v>
          </cell>
          <cell r="B420">
            <v>5.3659999999999999E-2</v>
          </cell>
          <cell r="C420">
            <v>-1.7219999999999996E-2</v>
          </cell>
          <cell r="D420">
            <v>1.0731999999999998E-2</v>
          </cell>
          <cell r="E420">
            <v>-1.2780000000000001E-2</v>
          </cell>
        </row>
        <row r="421">
          <cell r="A421">
            <v>1.25</v>
          </cell>
          <cell r="B421">
            <v>5.3749999999999999E-2</v>
          </cell>
          <cell r="C421">
            <v>-1.7099999999999997E-2</v>
          </cell>
          <cell r="D421">
            <v>1.0749999999999997E-2</v>
          </cell>
          <cell r="E421">
            <v>-1.2650000000000002E-2</v>
          </cell>
        </row>
        <row r="422">
          <cell r="A422">
            <v>1.26</v>
          </cell>
          <cell r="B422">
            <v>5.3839999999999999E-2</v>
          </cell>
          <cell r="C422">
            <v>-1.6979999999999995E-2</v>
          </cell>
          <cell r="D422">
            <v>1.0767999999999998E-2</v>
          </cell>
          <cell r="E422">
            <v>-1.2520000000000002E-2</v>
          </cell>
        </row>
        <row r="423">
          <cell r="A423">
            <v>1.27</v>
          </cell>
          <cell r="B423">
            <v>5.3929999999999992E-2</v>
          </cell>
          <cell r="C423">
            <v>-1.6859999999999997E-2</v>
          </cell>
          <cell r="D423">
            <v>1.0785999999999997E-2</v>
          </cell>
          <cell r="E423">
            <v>-1.2390000000000002E-2</v>
          </cell>
        </row>
        <row r="424">
          <cell r="A424">
            <v>1.28</v>
          </cell>
          <cell r="B424">
            <v>5.4019999999999999E-2</v>
          </cell>
          <cell r="C424">
            <v>-1.6739999999999994E-2</v>
          </cell>
          <cell r="D424">
            <v>1.0803999999999998E-2</v>
          </cell>
          <cell r="E424">
            <v>-1.2260000000000002E-2</v>
          </cell>
        </row>
        <row r="425">
          <cell r="A425">
            <v>1.29</v>
          </cell>
          <cell r="B425">
            <v>5.4109999999999991E-2</v>
          </cell>
          <cell r="C425">
            <v>-1.6619999999999996E-2</v>
          </cell>
          <cell r="D425">
            <v>1.0821999999999998E-2</v>
          </cell>
          <cell r="E425">
            <v>-1.2130000000000002E-2</v>
          </cell>
        </row>
        <row r="426">
          <cell r="A426">
            <v>1.3</v>
          </cell>
          <cell r="B426">
            <v>5.4199999999999991E-2</v>
          </cell>
          <cell r="C426">
            <v>-1.6499999999999997E-2</v>
          </cell>
          <cell r="D426">
            <v>1.0839999999999997E-2</v>
          </cell>
          <cell r="E426">
            <v>-1.2E-2</v>
          </cell>
        </row>
        <row r="427">
          <cell r="A427">
            <v>1.31</v>
          </cell>
          <cell r="B427">
            <v>5.4289999999999991E-2</v>
          </cell>
          <cell r="C427">
            <v>-1.6379999999999995E-2</v>
          </cell>
          <cell r="D427">
            <v>1.0857999999999998E-2</v>
          </cell>
          <cell r="E427">
            <v>-1.1870000000000002E-2</v>
          </cell>
        </row>
        <row r="428">
          <cell r="A428">
            <v>1.32</v>
          </cell>
          <cell r="B428">
            <v>5.4379999999999991E-2</v>
          </cell>
          <cell r="C428">
            <v>-1.6259999999999997E-2</v>
          </cell>
          <cell r="D428">
            <v>1.0875999999999999E-2</v>
          </cell>
          <cell r="E428">
            <v>-1.174E-2</v>
          </cell>
        </row>
        <row r="429">
          <cell r="A429">
            <v>1.33</v>
          </cell>
          <cell r="B429">
            <v>5.4469999999999991E-2</v>
          </cell>
          <cell r="C429">
            <v>-1.6139999999999995E-2</v>
          </cell>
          <cell r="D429">
            <v>1.0893999999999997E-2</v>
          </cell>
          <cell r="E429">
            <v>-1.1610000000000002E-2</v>
          </cell>
        </row>
        <row r="430">
          <cell r="A430">
            <v>1.34</v>
          </cell>
          <cell r="B430">
            <v>5.455999999999999E-2</v>
          </cell>
          <cell r="C430">
            <v>-1.6019999999999996E-2</v>
          </cell>
          <cell r="D430">
            <v>1.0911999999999998E-2</v>
          </cell>
          <cell r="E430">
            <v>-1.1480000000000001E-2</v>
          </cell>
        </row>
        <row r="431">
          <cell r="A431">
            <v>1.35</v>
          </cell>
          <cell r="B431">
            <v>5.464999999999999E-2</v>
          </cell>
          <cell r="C431">
            <v>-1.5899999999999997E-2</v>
          </cell>
          <cell r="D431">
            <v>1.0929999999999999E-2</v>
          </cell>
          <cell r="E431">
            <v>-1.1350000000000001E-2</v>
          </cell>
        </row>
        <row r="432">
          <cell r="A432">
            <v>1.36</v>
          </cell>
          <cell r="B432">
            <v>5.473999999999999E-2</v>
          </cell>
          <cell r="C432">
            <v>-1.5779999999999995E-2</v>
          </cell>
          <cell r="D432">
            <v>1.0947999999999998E-2</v>
          </cell>
          <cell r="E432">
            <v>-1.1220000000000001E-2</v>
          </cell>
        </row>
        <row r="433">
          <cell r="A433">
            <v>1.37</v>
          </cell>
          <cell r="B433">
            <v>5.482999999999999E-2</v>
          </cell>
          <cell r="C433">
            <v>-1.5659999999999997E-2</v>
          </cell>
          <cell r="D433">
            <v>1.0965999999999998E-2</v>
          </cell>
          <cell r="E433">
            <v>-1.1090000000000001E-2</v>
          </cell>
        </row>
        <row r="434">
          <cell r="A434">
            <v>1.38</v>
          </cell>
          <cell r="B434">
            <v>5.491999999999999E-2</v>
          </cell>
          <cell r="C434">
            <v>-1.5539999999999998E-2</v>
          </cell>
          <cell r="D434">
            <v>1.0983999999999999E-2</v>
          </cell>
          <cell r="E434">
            <v>-1.0960000000000001E-2</v>
          </cell>
        </row>
        <row r="435">
          <cell r="A435">
            <v>1.39</v>
          </cell>
          <cell r="B435">
            <v>5.5009999999999989E-2</v>
          </cell>
          <cell r="C435">
            <v>-1.5419999999999996E-2</v>
          </cell>
          <cell r="D435">
            <v>1.1001999999999998E-2</v>
          </cell>
          <cell r="E435">
            <v>-1.0830000000000001E-2</v>
          </cell>
        </row>
        <row r="436">
          <cell r="A436">
            <v>1.4</v>
          </cell>
          <cell r="B436">
            <v>5.5099999999999989E-2</v>
          </cell>
          <cell r="C436">
            <v>-1.5299999999999998E-2</v>
          </cell>
          <cell r="D436">
            <v>1.1019999999999999E-2</v>
          </cell>
          <cell r="E436">
            <v>-1.0700000000000001E-2</v>
          </cell>
        </row>
        <row r="437">
          <cell r="A437">
            <v>1.41</v>
          </cell>
          <cell r="B437">
            <v>5.5189999999999989E-2</v>
          </cell>
          <cell r="C437">
            <v>-1.5179999999999997E-2</v>
          </cell>
          <cell r="D437">
            <v>1.1037999999999999E-2</v>
          </cell>
          <cell r="E437">
            <v>-1.057E-2</v>
          </cell>
        </row>
        <row r="438">
          <cell r="A438">
            <v>1.42</v>
          </cell>
          <cell r="B438">
            <v>5.5279999999999989E-2</v>
          </cell>
          <cell r="C438">
            <v>-1.5059999999999997E-2</v>
          </cell>
          <cell r="D438">
            <v>1.1055999999999998E-2</v>
          </cell>
          <cell r="E438">
            <v>-1.0440000000000001E-2</v>
          </cell>
        </row>
        <row r="439">
          <cell r="A439">
            <v>1.43</v>
          </cell>
          <cell r="B439">
            <v>5.5369999999999989E-2</v>
          </cell>
          <cell r="C439">
            <v>-1.4939999999999998E-2</v>
          </cell>
          <cell r="D439">
            <v>1.1073999999999999E-2</v>
          </cell>
          <cell r="E439">
            <v>-1.031E-2</v>
          </cell>
        </row>
        <row r="440">
          <cell r="A440">
            <v>1.44</v>
          </cell>
          <cell r="B440">
            <v>5.5459999999999988E-2</v>
          </cell>
          <cell r="C440">
            <v>-1.4819999999999998E-2</v>
          </cell>
          <cell r="D440">
            <v>1.1091999999999999E-2</v>
          </cell>
          <cell r="E440">
            <v>-1.0180000000000002E-2</v>
          </cell>
        </row>
        <row r="441">
          <cell r="A441">
            <v>1.45</v>
          </cell>
          <cell r="B441">
            <v>5.5549999999999988E-2</v>
          </cell>
          <cell r="C441">
            <v>-1.4699999999999998E-2</v>
          </cell>
          <cell r="D441">
            <v>1.1109999999999998E-2</v>
          </cell>
          <cell r="E441">
            <v>-1.005E-2</v>
          </cell>
        </row>
        <row r="442">
          <cell r="A442">
            <v>1.46</v>
          </cell>
          <cell r="B442">
            <v>5.5639999999999988E-2</v>
          </cell>
          <cell r="C442">
            <v>-1.4579999999999999E-2</v>
          </cell>
          <cell r="D442">
            <v>1.1127999999999999E-2</v>
          </cell>
          <cell r="E442">
            <v>-9.9200000000000017E-3</v>
          </cell>
        </row>
        <row r="443">
          <cell r="A443">
            <v>1.47</v>
          </cell>
          <cell r="B443">
            <v>5.5729999999999988E-2</v>
          </cell>
          <cell r="C443">
            <v>-1.4459999999999999E-2</v>
          </cell>
          <cell r="D443">
            <v>1.1146E-2</v>
          </cell>
          <cell r="E443">
            <v>-9.7900000000000001E-3</v>
          </cell>
        </row>
        <row r="444">
          <cell r="A444">
            <v>1.48</v>
          </cell>
          <cell r="B444">
            <v>5.5819999999999988E-2</v>
          </cell>
          <cell r="C444">
            <v>-1.4339999999999999E-2</v>
          </cell>
          <cell r="D444">
            <v>1.1163999999999999E-2</v>
          </cell>
          <cell r="E444">
            <v>-9.6600000000000002E-3</v>
          </cell>
        </row>
        <row r="445">
          <cell r="A445">
            <v>1.49</v>
          </cell>
          <cell r="B445">
            <v>5.5909999999999987E-2</v>
          </cell>
          <cell r="C445">
            <v>-1.422E-2</v>
          </cell>
          <cell r="D445">
            <v>1.1181999999999999E-2</v>
          </cell>
          <cell r="E445">
            <v>-9.5300000000000003E-3</v>
          </cell>
        </row>
        <row r="446">
          <cell r="A446">
            <v>1.5</v>
          </cell>
          <cell r="B446">
            <v>5.5999999999999987E-2</v>
          </cell>
          <cell r="C446">
            <v>-1.4099999999999998E-2</v>
          </cell>
          <cell r="D446">
            <v>1.12E-2</v>
          </cell>
          <cell r="E446">
            <v>-9.4000000000000004E-3</v>
          </cell>
        </row>
        <row r="456">
          <cell r="A456">
            <v>0.125</v>
          </cell>
          <cell r="B456">
            <v>3.0999999999999999E-3</v>
          </cell>
          <cell r="C456">
            <v>-1.6000000000000001E-3</v>
          </cell>
          <cell r="D456">
            <v>5.9999999999999995E-4</v>
          </cell>
          <cell r="E456">
            <v>-2.9999999999999997E-4</v>
          </cell>
        </row>
        <row r="457">
          <cell r="A457">
            <v>0.13</v>
          </cell>
          <cell r="B457">
            <v>3.4320000000000015E-3</v>
          </cell>
          <cell r="C457">
            <v>-1.7639999999999997E-3</v>
          </cell>
          <cell r="D457">
            <v>6.6800000000000095E-4</v>
          </cell>
          <cell r="E457">
            <v>-3.7200000000000026E-4</v>
          </cell>
        </row>
        <row r="458">
          <cell r="A458">
            <v>0.14000000000000001</v>
          </cell>
          <cell r="B458">
            <v>4.0960000000000015E-3</v>
          </cell>
          <cell r="C458">
            <v>-2.0919999999999997E-3</v>
          </cell>
          <cell r="D458">
            <v>8.0400000000000089E-4</v>
          </cell>
          <cell r="E458">
            <v>-5.1600000000000018E-4</v>
          </cell>
        </row>
        <row r="459">
          <cell r="A459">
            <v>0.15</v>
          </cell>
          <cell r="B459">
            <v>4.7600000000000012E-3</v>
          </cell>
          <cell r="C459">
            <v>-2.4199999999999998E-3</v>
          </cell>
          <cell r="D459">
            <v>9.4000000000000073E-4</v>
          </cell>
          <cell r="E459">
            <v>-6.6000000000000021E-4</v>
          </cell>
        </row>
        <row r="460">
          <cell r="A460">
            <v>0.16</v>
          </cell>
          <cell r="B460">
            <v>5.4240000000000009E-3</v>
          </cell>
          <cell r="C460">
            <v>-2.7479999999999996E-3</v>
          </cell>
          <cell r="D460">
            <v>1.0760000000000006E-3</v>
          </cell>
          <cell r="E460">
            <v>-8.0400000000000024E-4</v>
          </cell>
        </row>
        <row r="461">
          <cell r="A461">
            <v>0.17</v>
          </cell>
          <cell r="B461">
            <v>6.0880000000000005E-3</v>
          </cell>
          <cell r="C461">
            <v>-3.0759999999999997E-3</v>
          </cell>
          <cell r="D461">
            <v>1.2120000000000006E-3</v>
          </cell>
          <cell r="E461">
            <v>-9.4800000000000027E-4</v>
          </cell>
        </row>
        <row r="462">
          <cell r="A462">
            <v>0.18</v>
          </cell>
          <cell r="B462">
            <v>6.7520000000000011E-3</v>
          </cell>
          <cell r="C462">
            <v>-3.4039999999999999E-3</v>
          </cell>
          <cell r="D462">
            <v>1.3480000000000005E-3</v>
          </cell>
          <cell r="E462">
            <v>-1.0920000000000001E-3</v>
          </cell>
        </row>
        <row r="463">
          <cell r="A463">
            <v>0.19</v>
          </cell>
          <cell r="B463">
            <v>7.4160000000000007E-3</v>
          </cell>
          <cell r="C463">
            <v>-3.7319999999999996E-3</v>
          </cell>
          <cell r="D463">
            <v>1.4840000000000005E-3</v>
          </cell>
          <cell r="E463">
            <v>-1.2360000000000001E-3</v>
          </cell>
        </row>
        <row r="464">
          <cell r="A464">
            <v>0.2</v>
          </cell>
          <cell r="B464">
            <v>8.0800000000000004E-3</v>
          </cell>
          <cell r="C464">
            <v>-4.0599999999999994E-3</v>
          </cell>
          <cell r="D464">
            <v>1.6200000000000003E-3</v>
          </cell>
          <cell r="E464">
            <v>-1.3800000000000002E-3</v>
          </cell>
        </row>
        <row r="465">
          <cell r="A465">
            <v>0.21</v>
          </cell>
          <cell r="B465">
            <v>8.744E-3</v>
          </cell>
          <cell r="C465">
            <v>-4.3879999999999995E-3</v>
          </cell>
          <cell r="D465">
            <v>1.7560000000000002E-3</v>
          </cell>
          <cell r="E465">
            <v>-1.5240000000000002E-3</v>
          </cell>
        </row>
        <row r="466">
          <cell r="A466">
            <v>0.22</v>
          </cell>
          <cell r="B466">
            <v>9.4079999999999997E-3</v>
          </cell>
          <cell r="C466">
            <v>-4.7159999999999997E-3</v>
          </cell>
          <cell r="D466">
            <v>1.8920000000000002E-3</v>
          </cell>
          <cell r="E466">
            <v>-1.6680000000000002E-3</v>
          </cell>
        </row>
        <row r="467">
          <cell r="A467">
            <v>0.23</v>
          </cell>
          <cell r="B467">
            <v>1.0071999999999999E-2</v>
          </cell>
          <cell r="C467">
            <v>-5.0439999999999999E-3</v>
          </cell>
          <cell r="D467">
            <v>2.0280000000000003E-3</v>
          </cell>
          <cell r="E467">
            <v>-1.812E-3</v>
          </cell>
        </row>
        <row r="468">
          <cell r="A468">
            <v>0.24</v>
          </cell>
          <cell r="B468">
            <v>1.0735999999999999E-2</v>
          </cell>
          <cell r="C468">
            <v>-5.372E-3</v>
          </cell>
          <cell r="D468">
            <v>2.1640000000000001E-3</v>
          </cell>
          <cell r="E468">
            <v>-1.9559999999999998E-3</v>
          </cell>
        </row>
        <row r="469">
          <cell r="A469">
            <v>0.25</v>
          </cell>
          <cell r="B469">
            <v>1.14E-2</v>
          </cell>
          <cell r="C469">
            <v>-5.7000000000000011E-3</v>
          </cell>
          <cell r="D469">
            <v>2.3000000000000008E-3</v>
          </cell>
          <cell r="E469">
            <v>-2.1000000000000012E-3</v>
          </cell>
        </row>
        <row r="470">
          <cell r="A470">
            <v>0.26</v>
          </cell>
          <cell r="B470">
            <v>1.2152000000000001E-2</v>
          </cell>
          <cell r="C470">
            <v>-6.0360000000000006E-3</v>
          </cell>
          <cell r="D470">
            <v>2.4520000000000006E-3</v>
          </cell>
          <cell r="E470">
            <v>-2.4200000000000011E-3</v>
          </cell>
        </row>
        <row r="471">
          <cell r="A471">
            <v>0.27</v>
          </cell>
          <cell r="B471">
            <v>1.2904000000000001E-2</v>
          </cell>
          <cell r="C471">
            <v>-6.3720000000000009E-3</v>
          </cell>
          <cell r="D471">
            <v>2.6040000000000004E-3</v>
          </cell>
          <cell r="E471">
            <v>-2.7400000000000011E-3</v>
          </cell>
        </row>
        <row r="472">
          <cell r="A472">
            <v>0.28000000000000003</v>
          </cell>
          <cell r="B472">
            <v>1.3656000000000001E-2</v>
          </cell>
          <cell r="C472">
            <v>-6.7080000000000013E-3</v>
          </cell>
          <cell r="D472">
            <v>2.7560000000000006E-3</v>
          </cell>
          <cell r="E472">
            <v>-3.0600000000000011E-3</v>
          </cell>
        </row>
        <row r="473">
          <cell r="A473">
            <v>0.28999999999999998</v>
          </cell>
          <cell r="B473">
            <v>1.4408000000000001E-2</v>
          </cell>
          <cell r="C473">
            <v>-7.0440000000000016E-3</v>
          </cell>
          <cell r="D473">
            <v>2.908E-3</v>
          </cell>
          <cell r="E473">
            <v>-3.3800000000000011E-3</v>
          </cell>
        </row>
        <row r="474">
          <cell r="A474">
            <v>0.3</v>
          </cell>
          <cell r="B474">
            <v>1.516E-2</v>
          </cell>
          <cell r="C474">
            <v>-7.3800000000000011E-3</v>
          </cell>
          <cell r="D474">
            <v>3.0600000000000002E-3</v>
          </cell>
          <cell r="E474">
            <v>-3.700000000000001E-3</v>
          </cell>
        </row>
        <row r="475">
          <cell r="A475">
            <v>0.31</v>
          </cell>
          <cell r="B475">
            <v>1.5911999999999999E-2</v>
          </cell>
          <cell r="C475">
            <v>-7.7160000000000015E-3</v>
          </cell>
          <cell r="D475">
            <v>3.212E-3</v>
          </cell>
          <cell r="E475">
            <v>-4.020000000000001E-3</v>
          </cell>
        </row>
        <row r="476">
          <cell r="A476">
            <v>0.32</v>
          </cell>
          <cell r="B476">
            <v>1.6663999999999998E-2</v>
          </cell>
          <cell r="C476">
            <v>-8.0520000000000019E-3</v>
          </cell>
          <cell r="D476">
            <v>3.3639999999999998E-3</v>
          </cell>
          <cell r="E476">
            <v>-4.340000000000001E-3</v>
          </cell>
        </row>
        <row r="477">
          <cell r="A477">
            <v>0.33</v>
          </cell>
          <cell r="B477">
            <v>1.7416000000000001E-2</v>
          </cell>
          <cell r="C477">
            <v>-8.3880000000000014E-3</v>
          </cell>
          <cell r="D477">
            <v>3.5159999999999996E-3</v>
          </cell>
          <cell r="E477">
            <v>-4.6600000000000009E-3</v>
          </cell>
        </row>
        <row r="478">
          <cell r="A478">
            <v>0.34</v>
          </cell>
          <cell r="B478">
            <v>1.8168E-2</v>
          </cell>
          <cell r="C478">
            <v>-8.7240000000000026E-3</v>
          </cell>
          <cell r="D478">
            <v>3.6679999999999994E-3</v>
          </cell>
          <cell r="E478">
            <v>-4.9800000000000009E-3</v>
          </cell>
        </row>
        <row r="479">
          <cell r="A479">
            <v>0.35</v>
          </cell>
          <cell r="B479">
            <v>1.8919999999999999E-2</v>
          </cell>
          <cell r="C479">
            <v>-9.0600000000000021E-3</v>
          </cell>
          <cell r="D479">
            <v>3.8199999999999996E-3</v>
          </cell>
          <cell r="E479">
            <v>-5.3000000000000009E-3</v>
          </cell>
        </row>
        <row r="480">
          <cell r="A480">
            <v>0.36</v>
          </cell>
          <cell r="B480">
            <v>1.9671999999999999E-2</v>
          </cell>
          <cell r="C480">
            <v>-9.3960000000000016E-3</v>
          </cell>
          <cell r="D480">
            <v>3.971999999999999E-3</v>
          </cell>
          <cell r="E480">
            <v>-5.62E-3</v>
          </cell>
        </row>
        <row r="481">
          <cell r="A481">
            <v>0.37</v>
          </cell>
          <cell r="B481">
            <v>2.0423999999999998E-2</v>
          </cell>
          <cell r="C481">
            <v>-9.7320000000000011E-3</v>
          </cell>
          <cell r="D481">
            <v>4.1239999999999992E-3</v>
          </cell>
          <cell r="E481">
            <v>-5.94E-3</v>
          </cell>
        </row>
        <row r="482">
          <cell r="A482">
            <v>0.375</v>
          </cell>
          <cell r="B482">
            <v>2.0799999999999999E-2</v>
          </cell>
          <cell r="C482">
            <v>-9.9000000000000008E-3</v>
          </cell>
          <cell r="D482">
            <v>4.1999999999999997E-3</v>
          </cell>
          <cell r="E482">
            <v>-6.1000000000000004E-3</v>
          </cell>
        </row>
        <row r="483">
          <cell r="A483">
            <v>0.38</v>
          </cell>
          <cell r="B483">
            <v>2.1076000000000004E-2</v>
          </cell>
          <cell r="C483">
            <v>-1.0004000000000002E-2</v>
          </cell>
          <cell r="D483">
            <v>4.2520000000000006E-3</v>
          </cell>
          <cell r="E483">
            <v>-6.2720000000000007E-3</v>
          </cell>
        </row>
        <row r="484">
          <cell r="A484">
            <v>0.39</v>
          </cell>
          <cell r="B484">
            <v>2.1628000000000001E-2</v>
          </cell>
          <cell r="C484">
            <v>-1.0212000000000002E-2</v>
          </cell>
          <cell r="D484">
            <v>4.3560000000000005E-3</v>
          </cell>
          <cell r="E484">
            <v>-6.6160000000000004E-3</v>
          </cell>
        </row>
        <row r="485">
          <cell r="A485">
            <v>0.4</v>
          </cell>
          <cell r="B485">
            <v>2.2180000000000002E-2</v>
          </cell>
          <cell r="C485">
            <v>-1.0420000000000002E-2</v>
          </cell>
          <cell r="D485">
            <v>4.4600000000000004E-3</v>
          </cell>
          <cell r="E485">
            <v>-6.9600000000000009E-3</v>
          </cell>
        </row>
        <row r="486">
          <cell r="A486">
            <v>0.41</v>
          </cell>
          <cell r="B486">
            <v>2.2732000000000002E-2</v>
          </cell>
          <cell r="C486">
            <v>-1.0628000000000002E-2</v>
          </cell>
          <cell r="D486">
            <v>4.5640000000000003E-3</v>
          </cell>
          <cell r="E486">
            <v>-7.3040000000000006E-3</v>
          </cell>
        </row>
        <row r="487">
          <cell r="A487">
            <v>0.42</v>
          </cell>
          <cell r="B487">
            <v>2.3284000000000003E-2</v>
          </cell>
          <cell r="C487">
            <v>-1.0836000000000002E-2</v>
          </cell>
          <cell r="D487">
            <v>4.6680000000000003E-3</v>
          </cell>
          <cell r="E487">
            <v>-7.6480000000000003E-3</v>
          </cell>
        </row>
        <row r="488">
          <cell r="A488">
            <v>0.43</v>
          </cell>
          <cell r="B488">
            <v>2.3836E-2</v>
          </cell>
          <cell r="C488">
            <v>-1.1044000000000002E-2</v>
          </cell>
          <cell r="D488">
            <v>4.7720000000000002E-3</v>
          </cell>
          <cell r="E488">
            <v>-7.9919999999999991E-3</v>
          </cell>
        </row>
        <row r="489">
          <cell r="A489">
            <v>0.44</v>
          </cell>
          <cell r="B489">
            <v>2.4388E-2</v>
          </cell>
          <cell r="C489">
            <v>-1.1252000000000002E-2</v>
          </cell>
          <cell r="D489">
            <v>4.8760000000000001E-3</v>
          </cell>
          <cell r="E489">
            <v>-8.3359999999999997E-3</v>
          </cell>
        </row>
        <row r="490">
          <cell r="A490">
            <v>0.45</v>
          </cell>
          <cell r="B490">
            <v>2.494E-2</v>
          </cell>
          <cell r="C490">
            <v>-1.1460000000000001E-2</v>
          </cell>
          <cell r="D490">
            <v>4.9800000000000001E-3</v>
          </cell>
          <cell r="E490">
            <v>-8.6800000000000002E-3</v>
          </cell>
        </row>
        <row r="491">
          <cell r="A491">
            <v>0.46</v>
          </cell>
          <cell r="B491">
            <v>2.5492000000000001E-2</v>
          </cell>
          <cell r="C491">
            <v>-1.1668000000000001E-2</v>
          </cell>
          <cell r="D491">
            <v>5.084E-3</v>
          </cell>
          <cell r="E491">
            <v>-9.023999999999999E-3</v>
          </cell>
        </row>
        <row r="492">
          <cell r="A492">
            <v>0.47</v>
          </cell>
          <cell r="B492">
            <v>2.6043999999999998E-2</v>
          </cell>
          <cell r="C492">
            <v>-1.1876000000000001E-2</v>
          </cell>
          <cell r="D492">
            <v>5.1879999999999999E-3</v>
          </cell>
          <cell r="E492">
            <v>-9.3679999999999996E-3</v>
          </cell>
        </row>
        <row r="493">
          <cell r="A493">
            <v>0.48</v>
          </cell>
          <cell r="B493">
            <v>2.6595999999999998E-2</v>
          </cell>
          <cell r="C493">
            <v>-1.2084000000000001E-2</v>
          </cell>
          <cell r="D493">
            <v>5.2919999999999998E-3</v>
          </cell>
          <cell r="E493">
            <v>-9.7119999999999984E-3</v>
          </cell>
        </row>
        <row r="494">
          <cell r="A494">
            <v>0.49</v>
          </cell>
          <cell r="B494">
            <v>2.7147999999999999E-2</v>
          </cell>
          <cell r="C494">
            <v>-1.2292000000000001E-2</v>
          </cell>
          <cell r="D494">
            <v>5.3959999999999998E-3</v>
          </cell>
          <cell r="E494">
            <v>-1.0055999999999999E-2</v>
          </cell>
        </row>
        <row r="495">
          <cell r="A495">
            <v>0.5</v>
          </cell>
          <cell r="B495">
            <v>2.7699999999999995E-2</v>
          </cell>
          <cell r="C495">
            <v>-1.2500000000000001E-2</v>
          </cell>
          <cell r="D495">
            <v>5.5000000000000014E-3</v>
          </cell>
          <cell r="E495">
            <v>-1.0399999999999998E-2</v>
          </cell>
        </row>
        <row r="496">
          <cell r="A496">
            <v>0.51</v>
          </cell>
          <cell r="B496">
            <v>2.7987999999999996E-2</v>
          </cell>
          <cell r="C496">
            <v>-1.2552000000000001E-2</v>
          </cell>
          <cell r="D496">
            <v>5.5600000000000016E-3</v>
          </cell>
          <cell r="E496">
            <v>-1.0555999999999998E-2</v>
          </cell>
        </row>
        <row r="497">
          <cell r="A497">
            <v>0.52</v>
          </cell>
          <cell r="B497">
            <v>2.8275999999999996E-2</v>
          </cell>
          <cell r="C497">
            <v>-1.2604000000000001E-2</v>
          </cell>
          <cell r="D497">
            <v>5.6200000000000009E-3</v>
          </cell>
          <cell r="E497">
            <v>-1.0711999999999998E-2</v>
          </cell>
        </row>
        <row r="498">
          <cell r="A498">
            <v>0.53</v>
          </cell>
          <cell r="B498">
            <v>2.8563999999999996E-2</v>
          </cell>
          <cell r="C498">
            <v>-1.2656000000000001E-2</v>
          </cell>
          <cell r="D498">
            <v>5.680000000000001E-3</v>
          </cell>
          <cell r="E498">
            <v>-1.0867999999999999E-2</v>
          </cell>
        </row>
        <row r="499">
          <cell r="A499">
            <v>0.54</v>
          </cell>
          <cell r="B499">
            <v>2.8851999999999996E-2</v>
          </cell>
          <cell r="C499">
            <v>-1.2708000000000001E-2</v>
          </cell>
          <cell r="D499">
            <v>5.7400000000000012E-3</v>
          </cell>
          <cell r="E499">
            <v>-1.1023999999999999E-2</v>
          </cell>
        </row>
        <row r="500">
          <cell r="A500">
            <v>0.55000000000000004</v>
          </cell>
          <cell r="B500">
            <v>2.9139999999999996E-2</v>
          </cell>
          <cell r="C500">
            <v>-1.2760000000000001E-2</v>
          </cell>
          <cell r="D500">
            <v>5.8000000000000013E-3</v>
          </cell>
          <cell r="E500">
            <v>-1.1179999999999999E-2</v>
          </cell>
        </row>
        <row r="501">
          <cell r="A501">
            <v>0.56000000000000005</v>
          </cell>
          <cell r="B501">
            <v>2.9427999999999996E-2</v>
          </cell>
          <cell r="C501">
            <v>-1.2812E-2</v>
          </cell>
          <cell r="D501">
            <v>5.8600000000000006E-3</v>
          </cell>
          <cell r="E501">
            <v>-1.1335999999999999E-2</v>
          </cell>
        </row>
        <row r="502">
          <cell r="A502">
            <v>0.56999999999999995</v>
          </cell>
          <cell r="B502">
            <v>2.9715999999999996E-2</v>
          </cell>
          <cell r="C502">
            <v>-1.2864E-2</v>
          </cell>
          <cell r="D502">
            <v>5.9200000000000008E-3</v>
          </cell>
          <cell r="E502">
            <v>-1.1491999999999999E-2</v>
          </cell>
        </row>
        <row r="503">
          <cell r="A503">
            <v>0.57999999999999996</v>
          </cell>
          <cell r="B503">
            <v>3.0003999999999996E-2</v>
          </cell>
          <cell r="C503">
            <v>-1.2916E-2</v>
          </cell>
          <cell r="D503">
            <v>5.9800000000000009E-3</v>
          </cell>
          <cell r="E503">
            <v>-1.1647999999999999E-2</v>
          </cell>
        </row>
        <row r="504">
          <cell r="A504">
            <v>0.59</v>
          </cell>
          <cell r="B504">
            <v>3.0291999999999996E-2</v>
          </cell>
          <cell r="C504">
            <v>-1.2968E-2</v>
          </cell>
          <cell r="D504">
            <v>6.0400000000000011E-3</v>
          </cell>
          <cell r="E504">
            <v>-1.1803999999999999E-2</v>
          </cell>
        </row>
        <row r="505">
          <cell r="A505">
            <v>0.6</v>
          </cell>
          <cell r="B505">
            <v>3.0579999999999996E-2</v>
          </cell>
          <cell r="C505">
            <v>-1.302E-2</v>
          </cell>
          <cell r="D505">
            <v>6.1000000000000004E-3</v>
          </cell>
          <cell r="E505">
            <v>-1.1959999999999998E-2</v>
          </cell>
        </row>
        <row r="506">
          <cell r="A506">
            <v>0.61</v>
          </cell>
          <cell r="B506">
            <v>3.0867999999999996E-2</v>
          </cell>
          <cell r="C506">
            <v>-1.3072E-2</v>
          </cell>
          <cell r="D506">
            <v>6.1600000000000005E-3</v>
          </cell>
          <cell r="E506">
            <v>-1.2116E-2</v>
          </cell>
        </row>
        <row r="507">
          <cell r="A507">
            <v>0.62</v>
          </cell>
          <cell r="B507">
            <v>3.1155999999999996E-2</v>
          </cell>
          <cell r="C507">
            <v>-1.3124E-2</v>
          </cell>
          <cell r="D507">
            <v>6.2200000000000007E-3</v>
          </cell>
          <cell r="E507">
            <v>-1.2272E-2</v>
          </cell>
        </row>
        <row r="508">
          <cell r="A508">
            <v>0.63</v>
          </cell>
          <cell r="B508">
            <v>3.1444E-2</v>
          </cell>
          <cell r="C508">
            <v>-1.3176E-2</v>
          </cell>
          <cell r="D508">
            <v>6.2800000000000009E-3</v>
          </cell>
          <cell r="E508">
            <v>-1.2428E-2</v>
          </cell>
        </row>
        <row r="509">
          <cell r="A509">
            <v>0.64</v>
          </cell>
          <cell r="B509">
            <v>3.1731999999999996E-2</v>
          </cell>
          <cell r="C509">
            <v>-1.3228E-2</v>
          </cell>
          <cell r="D509">
            <v>6.3400000000000001E-3</v>
          </cell>
          <cell r="E509">
            <v>-1.2584E-2</v>
          </cell>
        </row>
        <row r="510">
          <cell r="A510">
            <v>0.65</v>
          </cell>
          <cell r="B510">
            <v>3.202E-2</v>
          </cell>
          <cell r="C510">
            <v>-1.328E-2</v>
          </cell>
          <cell r="D510">
            <v>6.4000000000000003E-3</v>
          </cell>
          <cell r="E510">
            <v>-1.274E-2</v>
          </cell>
        </row>
        <row r="511">
          <cell r="A511">
            <v>0.66</v>
          </cell>
          <cell r="B511">
            <v>3.2307999999999996E-2</v>
          </cell>
          <cell r="C511">
            <v>-1.3332E-2</v>
          </cell>
          <cell r="D511">
            <v>6.4600000000000005E-3</v>
          </cell>
          <cell r="E511">
            <v>-1.2896000000000001E-2</v>
          </cell>
        </row>
        <row r="512">
          <cell r="A512">
            <v>0.67</v>
          </cell>
          <cell r="B512">
            <v>3.2596E-2</v>
          </cell>
          <cell r="C512">
            <v>-1.3384E-2</v>
          </cell>
          <cell r="D512">
            <v>6.5200000000000006E-3</v>
          </cell>
          <cell r="E512">
            <v>-1.3052000000000001E-2</v>
          </cell>
        </row>
        <row r="513">
          <cell r="A513">
            <v>0.68</v>
          </cell>
          <cell r="B513">
            <v>3.2883999999999997E-2</v>
          </cell>
          <cell r="C513">
            <v>-1.3436E-2</v>
          </cell>
          <cell r="D513">
            <v>6.5800000000000008E-3</v>
          </cell>
          <cell r="E513">
            <v>-1.3208000000000001E-2</v>
          </cell>
        </row>
        <row r="514">
          <cell r="A514">
            <v>0.69</v>
          </cell>
          <cell r="B514">
            <v>3.3172E-2</v>
          </cell>
          <cell r="C514">
            <v>-1.3488E-2</v>
          </cell>
          <cell r="D514">
            <v>6.6400000000000001E-3</v>
          </cell>
          <cell r="E514">
            <v>-1.3364000000000001E-2</v>
          </cell>
        </row>
        <row r="515">
          <cell r="A515">
            <v>0.7</v>
          </cell>
          <cell r="B515">
            <v>3.3459999999999997E-2</v>
          </cell>
          <cell r="C515">
            <v>-1.354E-2</v>
          </cell>
          <cell r="D515">
            <v>6.7000000000000002E-3</v>
          </cell>
          <cell r="E515">
            <v>-1.3520000000000001E-2</v>
          </cell>
        </row>
        <row r="516">
          <cell r="A516">
            <v>0.71</v>
          </cell>
          <cell r="B516">
            <v>3.3748E-2</v>
          </cell>
          <cell r="C516">
            <v>-1.3592E-2</v>
          </cell>
          <cell r="D516">
            <v>6.7600000000000004E-3</v>
          </cell>
          <cell r="E516">
            <v>-1.3676000000000001E-2</v>
          </cell>
        </row>
        <row r="517">
          <cell r="A517">
            <v>0.72</v>
          </cell>
          <cell r="B517">
            <v>3.4035999999999997E-2</v>
          </cell>
          <cell r="C517">
            <v>-1.3644E-2</v>
          </cell>
          <cell r="D517">
            <v>6.8199999999999997E-3</v>
          </cell>
          <cell r="E517">
            <v>-1.3832000000000001E-2</v>
          </cell>
        </row>
        <row r="518">
          <cell r="A518">
            <v>0.73</v>
          </cell>
          <cell r="B518">
            <v>3.4324E-2</v>
          </cell>
          <cell r="C518">
            <v>-1.3696E-2</v>
          </cell>
          <cell r="D518">
            <v>6.8799999999999998E-3</v>
          </cell>
          <cell r="E518">
            <v>-1.3988E-2</v>
          </cell>
        </row>
        <row r="519">
          <cell r="A519">
            <v>0.74</v>
          </cell>
          <cell r="B519">
            <v>3.4611999999999997E-2</v>
          </cell>
          <cell r="C519">
            <v>-1.3748E-2</v>
          </cell>
          <cell r="D519">
            <v>6.94E-3</v>
          </cell>
          <cell r="E519">
            <v>-1.4144E-2</v>
          </cell>
        </row>
        <row r="520">
          <cell r="A520">
            <v>0.75</v>
          </cell>
          <cell r="B520">
            <v>3.49E-2</v>
          </cell>
          <cell r="C520">
            <v>-1.3800000000000002E-2</v>
          </cell>
          <cell r="D520">
            <v>7.0000000000000001E-3</v>
          </cell>
          <cell r="E520">
            <v>-1.4300000000000004E-2</v>
          </cell>
        </row>
        <row r="521">
          <cell r="A521">
            <v>0.76</v>
          </cell>
          <cell r="B521">
            <v>3.4992000000000002E-2</v>
          </cell>
          <cell r="C521">
            <v>-1.3736000000000002E-2</v>
          </cell>
          <cell r="D521">
            <v>7.0159999999999997E-3</v>
          </cell>
          <cell r="E521">
            <v>-1.4156000000000004E-2</v>
          </cell>
        </row>
        <row r="522">
          <cell r="A522">
            <v>0.77</v>
          </cell>
          <cell r="B522">
            <v>3.5083999999999997E-2</v>
          </cell>
          <cell r="C522">
            <v>-1.3672000000000002E-2</v>
          </cell>
          <cell r="D522">
            <v>7.0320000000000001E-3</v>
          </cell>
          <cell r="E522">
            <v>-1.4012000000000004E-2</v>
          </cell>
        </row>
        <row r="523">
          <cell r="A523">
            <v>0.78</v>
          </cell>
          <cell r="B523">
            <v>3.5175999999999999E-2</v>
          </cell>
          <cell r="C523">
            <v>-1.3608E-2</v>
          </cell>
          <cell r="D523">
            <v>7.0479999999999996E-3</v>
          </cell>
          <cell r="E523">
            <v>-1.3868000000000004E-2</v>
          </cell>
        </row>
        <row r="524">
          <cell r="A524">
            <v>0.79</v>
          </cell>
          <cell r="B524">
            <v>3.5268000000000001E-2</v>
          </cell>
          <cell r="C524">
            <v>-1.3544E-2</v>
          </cell>
          <cell r="D524">
            <v>7.064E-3</v>
          </cell>
          <cell r="E524">
            <v>-1.3724000000000004E-2</v>
          </cell>
        </row>
        <row r="525">
          <cell r="A525">
            <v>0.8</v>
          </cell>
          <cell r="B525">
            <v>3.5360000000000003E-2</v>
          </cell>
          <cell r="C525">
            <v>-1.3480000000000001E-2</v>
          </cell>
          <cell r="D525">
            <v>7.0800000000000004E-3</v>
          </cell>
          <cell r="E525">
            <v>-1.3580000000000002E-2</v>
          </cell>
        </row>
        <row r="526">
          <cell r="A526">
            <v>0.81</v>
          </cell>
          <cell r="B526">
            <v>3.5451999999999997E-2</v>
          </cell>
          <cell r="C526">
            <v>-1.3416000000000001E-2</v>
          </cell>
          <cell r="D526">
            <v>7.0959999999999999E-3</v>
          </cell>
          <cell r="E526">
            <v>-1.3436000000000002E-2</v>
          </cell>
        </row>
        <row r="527">
          <cell r="A527">
            <v>0.82</v>
          </cell>
          <cell r="B527">
            <v>3.5543999999999999E-2</v>
          </cell>
          <cell r="C527">
            <v>-1.3352000000000001E-2</v>
          </cell>
          <cell r="D527">
            <v>7.1120000000000003E-3</v>
          </cell>
          <cell r="E527">
            <v>-1.3292000000000002E-2</v>
          </cell>
        </row>
        <row r="528">
          <cell r="A528">
            <v>0.83</v>
          </cell>
          <cell r="B528">
            <v>3.5636000000000001E-2</v>
          </cell>
          <cell r="C528">
            <v>-1.3288000000000001E-2</v>
          </cell>
          <cell r="D528">
            <v>7.1280000000000007E-3</v>
          </cell>
          <cell r="E528">
            <v>-1.3148000000000002E-2</v>
          </cell>
        </row>
        <row r="529">
          <cell r="A529">
            <v>0.84</v>
          </cell>
          <cell r="B529">
            <v>3.5728000000000003E-2</v>
          </cell>
          <cell r="C529">
            <v>-1.3224000000000001E-2</v>
          </cell>
          <cell r="D529">
            <v>7.1440000000000002E-3</v>
          </cell>
          <cell r="E529">
            <v>-1.3004000000000002E-2</v>
          </cell>
        </row>
        <row r="530">
          <cell r="A530">
            <v>0.85</v>
          </cell>
          <cell r="B530">
            <v>3.5819999999999998E-2</v>
          </cell>
          <cell r="C530">
            <v>-1.316E-2</v>
          </cell>
          <cell r="D530">
            <v>7.1600000000000006E-3</v>
          </cell>
          <cell r="E530">
            <v>-1.2860000000000002E-2</v>
          </cell>
        </row>
        <row r="531">
          <cell r="A531">
            <v>0.86</v>
          </cell>
          <cell r="B531">
            <v>3.5911999999999999E-2</v>
          </cell>
          <cell r="C531">
            <v>-1.3096E-2</v>
          </cell>
          <cell r="D531">
            <v>7.1760000000000001E-3</v>
          </cell>
          <cell r="E531">
            <v>-1.2716000000000002E-2</v>
          </cell>
        </row>
        <row r="532">
          <cell r="A532">
            <v>0.87</v>
          </cell>
          <cell r="B532">
            <v>3.6004000000000001E-2</v>
          </cell>
          <cell r="C532">
            <v>-1.3032E-2</v>
          </cell>
          <cell r="D532">
            <v>7.1920000000000005E-3</v>
          </cell>
          <cell r="E532">
            <v>-1.2572000000000002E-2</v>
          </cell>
        </row>
        <row r="533">
          <cell r="A533">
            <v>0.88</v>
          </cell>
          <cell r="B533">
            <v>3.6096000000000003E-2</v>
          </cell>
          <cell r="C533">
            <v>-1.2968E-2</v>
          </cell>
          <cell r="D533">
            <v>7.2080000000000009E-3</v>
          </cell>
          <cell r="E533">
            <v>-1.2428000000000002E-2</v>
          </cell>
        </row>
        <row r="534">
          <cell r="A534">
            <v>0.89</v>
          </cell>
          <cell r="B534">
            <v>3.6188000000000005E-2</v>
          </cell>
          <cell r="C534">
            <v>-1.2904000000000001E-2</v>
          </cell>
          <cell r="D534">
            <v>7.2240000000000004E-3</v>
          </cell>
          <cell r="E534">
            <v>-1.2284E-2</v>
          </cell>
        </row>
        <row r="535">
          <cell r="A535">
            <v>0.9</v>
          </cell>
          <cell r="B535">
            <v>3.628E-2</v>
          </cell>
          <cell r="C535">
            <v>-1.2840000000000001E-2</v>
          </cell>
          <cell r="D535">
            <v>7.2400000000000008E-3</v>
          </cell>
          <cell r="E535">
            <v>-1.2140000000000001E-2</v>
          </cell>
        </row>
        <row r="536">
          <cell r="A536">
            <v>0.91</v>
          </cell>
          <cell r="B536">
            <v>3.6372000000000002E-2</v>
          </cell>
          <cell r="C536">
            <v>-1.2776000000000001E-2</v>
          </cell>
          <cell r="D536">
            <v>7.2560000000000003E-3</v>
          </cell>
          <cell r="E536">
            <v>-1.1996E-2</v>
          </cell>
        </row>
        <row r="537">
          <cell r="A537">
            <v>0.92</v>
          </cell>
          <cell r="B537">
            <v>3.6464000000000003E-2</v>
          </cell>
          <cell r="C537">
            <v>-1.2712000000000001E-2</v>
          </cell>
          <cell r="D537">
            <v>7.2720000000000007E-3</v>
          </cell>
          <cell r="E537">
            <v>-1.1852E-2</v>
          </cell>
        </row>
        <row r="538">
          <cell r="A538">
            <v>0.93</v>
          </cell>
          <cell r="B538">
            <v>3.6556000000000005E-2</v>
          </cell>
          <cell r="C538">
            <v>-1.2648E-2</v>
          </cell>
          <cell r="D538">
            <v>7.2880000000000011E-3</v>
          </cell>
          <cell r="E538">
            <v>-1.1708E-2</v>
          </cell>
        </row>
        <row r="539">
          <cell r="A539">
            <v>0.94</v>
          </cell>
          <cell r="B539">
            <v>3.6648E-2</v>
          </cell>
          <cell r="C539">
            <v>-1.2584E-2</v>
          </cell>
          <cell r="D539">
            <v>7.3040000000000006E-3</v>
          </cell>
          <cell r="E539">
            <v>-1.1564E-2</v>
          </cell>
        </row>
        <row r="540">
          <cell r="A540">
            <v>0.95</v>
          </cell>
          <cell r="B540">
            <v>3.6740000000000002E-2</v>
          </cell>
          <cell r="C540">
            <v>-1.252E-2</v>
          </cell>
          <cell r="D540">
            <v>7.320000000000001E-3</v>
          </cell>
          <cell r="E540">
            <v>-1.142E-2</v>
          </cell>
        </row>
        <row r="541">
          <cell r="A541">
            <v>0.96</v>
          </cell>
          <cell r="B541">
            <v>3.6832000000000004E-2</v>
          </cell>
          <cell r="C541">
            <v>-1.2456E-2</v>
          </cell>
          <cell r="D541">
            <v>7.3360000000000005E-3</v>
          </cell>
          <cell r="E541">
            <v>-1.1276E-2</v>
          </cell>
        </row>
        <row r="542">
          <cell r="A542">
            <v>0.97</v>
          </cell>
          <cell r="B542">
            <v>3.6924000000000005E-2</v>
          </cell>
          <cell r="C542">
            <v>-1.2392E-2</v>
          </cell>
          <cell r="D542">
            <v>7.3520000000000009E-3</v>
          </cell>
          <cell r="E542">
            <v>-1.1132E-2</v>
          </cell>
        </row>
        <row r="543">
          <cell r="A543">
            <v>0.98</v>
          </cell>
          <cell r="B543">
            <v>3.7016000000000007E-2</v>
          </cell>
          <cell r="C543">
            <v>-1.2328E-2</v>
          </cell>
          <cell r="D543">
            <v>7.3680000000000013E-3</v>
          </cell>
          <cell r="E543">
            <v>-1.0988E-2</v>
          </cell>
        </row>
        <row r="544">
          <cell r="A544">
            <v>0.99</v>
          </cell>
          <cell r="B544">
            <v>3.7108000000000002E-2</v>
          </cell>
          <cell r="C544">
            <v>-1.2264000000000001E-2</v>
          </cell>
          <cell r="D544">
            <v>7.3840000000000008E-3</v>
          </cell>
          <cell r="E544">
            <v>-1.0843999999999999E-2</v>
          </cell>
        </row>
        <row r="545">
          <cell r="A545">
            <v>1</v>
          </cell>
          <cell r="B545">
            <v>3.7199999999999997E-2</v>
          </cell>
          <cell r="C545">
            <v>-1.2199999999999999E-2</v>
          </cell>
          <cell r="D545">
            <v>7.4000000000000003E-3</v>
          </cell>
          <cell r="E545">
            <v>-1.0699999999999998E-2</v>
          </cell>
        </row>
        <row r="546">
          <cell r="A546">
            <v>1.01</v>
          </cell>
          <cell r="B546">
            <v>3.7173999999999992E-2</v>
          </cell>
          <cell r="C546">
            <v>-1.2061999999999998E-2</v>
          </cell>
          <cell r="D546">
            <v>7.3959999999999998E-3</v>
          </cell>
          <cell r="E546">
            <v>-1.0367999999999999E-2</v>
          </cell>
        </row>
        <row r="547">
          <cell r="A547">
            <v>1.02</v>
          </cell>
          <cell r="B547">
            <v>3.7147999999999994E-2</v>
          </cell>
          <cell r="C547">
            <v>-1.1923999999999999E-2</v>
          </cell>
          <cell r="D547">
            <v>7.3920000000000001E-3</v>
          </cell>
          <cell r="E547">
            <v>-1.0035999999999998E-2</v>
          </cell>
        </row>
        <row r="548">
          <cell r="A548">
            <v>1.03</v>
          </cell>
          <cell r="B548">
            <v>3.7121999999999995E-2</v>
          </cell>
          <cell r="C548">
            <v>-1.1785999999999998E-2</v>
          </cell>
          <cell r="D548">
            <v>7.3879999999999996E-3</v>
          </cell>
          <cell r="E548">
            <v>-9.7039999999999991E-3</v>
          </cell>
        </row>
        <row r="549">
          <cell r="A549">
            <v>1.04</v>
          </cell>
          <cell r="B549">
            <v>3.7095999999999997E-2</v>
          </cell>
          <cell r="C549">
            <v>-1.1647999999999999E-2</v>
          </cell>
          <cell r="D549">
            <v>7.3839999999999999E-3</v>
          </cell>
          <cell r="E549">
            <v>-9.3719999999999984E-3</v>
          </cell>
        </row>
        <row r="550">
          <cell r="A550">
            <v>1.05</v>
          </cell>
          <cell r="B550">
            <v>3.7069999999999992E-2</v>
          </cell>
          <cell r="C550">
            <v>-1.1509999999999999E-2</v>
          </cell>
          <cell r="D550">
            <v>7.3800000000000003E-3</v>
          </cell>
          <cell r="E550">
            <v>-9.0399999999999994E-3</v>
          </cell>
        </row>
        <row r="551">
          <cell r="A551">
            <v>1.06</v>
          </cell>
          <cell r="B551">
            <v>3.7043999999999994E-2</v>
          </cell>
          <cell r="C551">
            <v>-1.1371999999999998E-2</v>
          </cell>
          <cell r="D551">
            <v>7.3759999999999997E-3</v>
          </cell>
          <cell r="E551">
            <v>-8.7079999999999987E-3</v>
          </cell>
        </row>
        <row r="552">
          <cell r="A552">
            <v>1.07</v>
          </cell>
          <cell r="B552">
            <v>3.7017999999999995E-2</v>
          </cell>
          <cell r="C552">
            <v>-1.1233999999999999E-2</v>
          </cell>
          <cell r="D552">
            <v>7.3720000000000001E-3</v>
          </cell>
          <cell r="E552">
            <v>-8.375999999999998E-3</v>
          </cell>
        </row>
        <row r="553">
          <cell r="A553">
            <v>1.08</v>
          </cell>
          <cell r="B553">
            <v>3.6991999999999997E-2</v>
          </cell>
          <cell r="C553">
            <v>-1.1095999999999998E-2</v>
          </cell>
          <cell r="D553">
            <v>7.3679999999999995E-3</v>
          </cell>
          <cell r="E553">
            <v>-8.0439999999999991E-3</v>
          </cell>
        </row>
        <row r="554">
          <cell r="A554">
            <v>1.0900000000000001</v>
          </cell>
          <cell r="B554">
            <v>3.6965999999999992E-2</v>
          </cell>
          <cell r="C554">
            <v>-1.0957999999999999E-2</v>
          </cell>
          <cell r="D554">
            <v>7.3639999999999999E-3</v>
          </cell>
          <cell r="E554">
            <v>-7.7119999999999984E-3</v>
          </cell>
        </row>
        <row r="555">
          <cell r="A555">
            <v>1.1000000000000001</v>
          </cell>
          <cell r="B555">
            <v>3.6939999999999994E-2</v>
          </cell>
          <cell r="C555">
            <v>-1.0819999999999998E-2</v>
          </cell>
          <cell r="D555">
            <v>7.3600000000000002E-3</v>
          </cell>
          <cell r="E555">
            <v>-7.3799999999999985E-3</v>
          </cell>
        </row>
        <row r="556">
          <cell r="A556">
            <v>1.1100000000000001</v>
          </cell>
          <cell r="B556">
            <v>3.6913999999999995E-2</v>
          </cell>
          <cell r="C556">
            <v>-1.0681999999999999E-2</v>
          </cell>
          <cell r="D556">
            <v>7.3559999999999997E-3</v>
          </cell>
          <cell r="E556">
            <v>-7.0479999999999987E-3</v>
          </cell>
        </row>
        <row r="557">
          <cell r="A557">
            <v>1.1200000000000001</v>
          </cell>
          <cell r="B557">
            <v>3.6887999999999997E-2</v>
          </cell>
          <cell r="C557">
            <v>-1.0543999999999998E-2</v>
          </cell>
          <cell r="D557">
            <v>7.352E-3</v>
          </cell>
          <cell r="E557">
            <v>-6.7159999999999989E-3</v>
          </cell>
        </row>
        <row r="558">
          <cell r="A558">
            <v>1.1299999999999999</v>
          </cell>
          <cell r="B558">
            <v>3.6861999999999992E-2</v>
          </cell>
          <cell r="C558">
            <v>-1.0405999999999999E-2</v>
          </cell>
          <cell r="D558">
            <v>7.3479999999999995E-3</v>
          </cell>
          <cell r="E558">
            <v>-6.3839999999999982E-3</v>
          </cell>
        </row>
        <row r="559">
          <cell r="A559">
            <v>1.1399999999999999</v>
          </cell>
          <cell r="B559">
            <v>3.6835999999999994E-2</v>
          </cell>
          <cell r="C559">
            <v>-1.0267999999999999E-2</v>
          </cell>
          <cell r="D559">
            <v>7.3439999999999998E-3</v>
          </cell>
          <cell r="E559">
            <v>-6.0519999999999984E-3</v>
          </cell>
        </row>
        <row r="560">
          <cell r="A560">
            <v>1.1499999999999999</v>
          </cell>
          <cell r="B560">
            <v>3.6809999999999996E-2</v>
          </cell>
          <cell r="C560">
            <v>-1.0129999999999998E-2</v>
          </cell>
          <cell r="D560">
            <v>7.3400000000000002E-3</v>
          </cell>
          <cell r="E560">
            <v>-5.7199999999999985E-3</v>
          </cell>
        </row>
        <row r="561">
          <cell r="A561">
            <v>1.1599999999999999</v>
          </cell>
          <cell r="B561">
            <v>3.6783999999999997E-2</v>
          </cell>
          <cell r="C561">
            <v>-9.9919999999999991E-3</v>
          </cell>
          <cell r="D561">
            <v>7.3359999999999996E-3</v>
          </cell>
          <cell r="E561">
            <v>-5.3879999999999987E-3</v>
          </cell>
        </row>
        <row r="562">
          <cell r="A562">
            <v>1.17</v>
          </cell>
          <cell r="B562">
            <v>3.6757999999999992E-2</v>
          </cell>
          <cell r="C562">
            <v>-9.8539999999999982E-3</v>
          </cell>
          <cell r="D562">
            <v>7.332E-3</v>
          </cell>
          <cell r="E562">
            <v>-5.0559999999999989E-3</v>
          </cell>
        </row>
        <row r="563">
          <cell r="A563">
            <v>1.18</v>
          </cell>
          <cell r="B563">
            <v>3.6731999999999994E-2</v>
          </cell>
          <cell r="C563">
            <v>-9.7159999999999989E-3</v>
          </cell>
          <cell r="D563">
            <v>7.3279999999999994E-3</v>
          </cell>
          <cell r="E563">
            <v>-4.7239999999999982E-3</v>
          </cell>
        </row>
        <row r="564">
          <cell r="A564">
            <v>1.19</v>
          </cell>
          <cell r="B564">
            <v>3.6705999999999996E-2</v>
          </cell>
          <cell r="C564">
            <v>-9.5779999999999997E-3</v>
          </cell>
          <cell r="D564">
            <v>7.3239999999999998E-3</v>
          </cell>
          <cell r="E564">
            <v>-4.3919999999999983E-3</v>
          </cell>
        </row>
        <row r="565">
          <cell r="A565">
            <v>1.2</v>
          </cell>
          <cell r="B565">
            <v>3.6679999999999997E-2</v>
          </cell>
          <cell r="C565">
            <v>-9.4399999999999987E-3</v>
          </cell>
          <cell r="D565">
            <v>7.3200000000000001E-3</v>
          </cell>
          <cell r="E565">
            <v>-4.0599999999999985E-3</v>
          </cell>
        </row>
        <row r="566">
          <cell r="A566">
            <v>1.21</v>
          </cell>
          <cell r="B566">
            <v>3.6653999999999992E-2</v>
          </cell>
          <cell r="C566">
            <v>-9.3019999999999995E-3</v>
          </cell>
          <cell r="D566">
            <v>7.3159999999999996E-3</v>
          </cell>
          <cell r="E566">
            <v>-3.7279999999999987E-3</v>
          </cell>
        </row>
        <row r="567">
          <cell r="A567">
            <v>1.22</v>
          </cell>
          <cell r="B567">
            <v>3.6627999999999994E-2</v>
          </cell>
          <cell r="C567">
            <v>-9.1639999999999985E-3</v>
          </cell>
          <cell r="D567">
            <v>7.3119999999999999E-3</v>
          </cell>
          <cell r="E567">
            <v>-3.3959999999999988E-3</v>
          </cell>
        </row>
        <row r="568">
          <cell r="A568">
            <v>1.23</v>
          </cell>
          <cell r="B568">
            <v>3.6601999999999996E-2</v>
          </cell>
          <cell r="C568">
            <v>-9.0259999999999993E-3</v>
          </cell>
          <cell r="D568">
            <v>7.3079999999999994E-3</v>
          </cell>
          <cell r="E568">
            <v>-3.063999999999999E-3</v>
          </cell>
        </row>
        <row r="569">
          <cell r="A569">
            <v>1.24</v>
          </cell>
          <cell r="B569">
            <v>3.6575999999999997E-2</v>
          </cell>
          <cell r="C569">
            <v>-8.8880000000000001E-3</v>
          </cell>
          <cell r="D569">
            <v>7.3039999999999997E-3</v>
          </cell>
          <cell r="E569">
            <v>-2.7319999999999983E-3</v>
          </cell>
        </row>
        <row r="570">
          <cell r="A570">
            <v>1.25</v>
          </cell>
          <cell r="B570">
            <v>3.6549999999999992E-2</v>
          </cell>
          <cell r="C570">
            <v>-8.7500000000000008E-3</v>
          </cell>
          <cell r="D570">
            <v>7.2999999999999992E-3</v>
          </cell>
          <cell r="E570">
            <v>-2.3999999999999994E-3</v>
          </cell>
        </row>
        <row r="571">
          <cell r="A571">
            <v>1.26</v>
          </cell>
          <cell r="B571">
            <v>3.6523999999999994E-2</v>
          </cell>
          <cell r="C571">
            <v>-8.6119999999999981E-3</v>
          </cell>
          <cell r="D571">
            <v>7.2959999999999995E-3</v>
          </cell>
          <cell r="E571">
            <v>-2.0679999999999987E-3</v>
          </cell>
        </row>
        <row r="572">
          <cell r="A572">
            <v>1.27</v>
          </cell>
          <cell r="B572">
            <v>3.6497999999999996E-2</v>
          </cell>
          <cell r="C572">
            <v>-8.4739999999999989E-3</v>
          </cell>
          <cell r="D572">
            <v>7.2919999999999999E-3</v>
          </cell>
          <cell r="E572">
            <v>-1.735999999999998E-3</v>
          </cell>
        </row>
        <row r="573">
          <cell r="A573">
            <v>1.28</v>
          </cell>
          <cell r="B573">
            <v>3.6471999999999997E-2</v>
          </cell>
          <cell r="C573">
            <v>-8.3359999999999997E-3</v>
          </cell>
          <cell r="D573">
            <v>7.2879999999999993E-3</v>
          </cell>
          <cell r="E573">
            <v>-1.403999999999999E-3</v>
          </cell>
        </row>
        <row r="574">
          <cell r="A574">
            <v>1.29</v>
          </cell>
          <cell r="B574">
            <v>3.6445999999999992E-2</v>
          </cell>
          <cell r="C574">
            <v>-8.1980000000000004E-3</v>
          </cell>
          <cell r="D574">
            <v>7.2839999999999997E-3</v>
          </cell>
          <cell r="E574">
            <v>-1.0719999999999983E-3</v>
          </cell>
        </row>
        <row r="575">
          <cell r="A575">
            <v>1.3</v>
          </cell>
          <cell r="B575">
            <v>3.6419999999999994E-2</v>
          </cell>
          <cell r="C575">
            <v>-8.0599999999999995E-3</v>
          </cell>
          <cell r="D575">
            <v>7.2799999999999991E-3</v>
          </cell>
          <cell r="E575">
            <v>-7.3999999999999934E-4</v>
          </cell>
        </row>
        <row r="576">
          <cell r="A576">
            <v>1.31</v>
          </cell>
          <cell r="B576">
            <v>3.6393999999999996E-2</v>
          </cell>
          <cell r="C576">
            <v>-7.9219999999999985E-3</v>
          </cell>
          <cell r="D576">
            <v>7.2759999999999995E-3</v>
          </cell>
          <cell r="E576">
            <v>-4.0799999999999864E-4</v>
          </cell>
        </row>
        <row r="577">
          <cell r="A577">
            <v>1.32</v>
          </cell>
          <cell r="B577">
            <v>3.6367999999999998E-2</v>
          </cell>
          <cell r="C577">
            <v>-7.7839999999999993E-3</v>
          </cell>
          <cell r="D577">
            <v>7.2719999999999998E-3</v>
          </cell>
          <cell r="E577">
            <v>-7.5999999999997944E-5</v>
          </cell>
        </row>
        <row r="578">
          <cell r="A578">
            <v>1.33</v>
          </cell>
          <cell r="B578">
            <v>3.6341999999999992E-2</v>
          </cell>
          <cell r="C578">
            <v>-7.6459999999999992E-3</v>
          </cell>
          <cell r="D578">
            <v>7.2679999999999993E-3</v>
          </cell>
          <cell r="E578">
            <v>2.5600000000000102E-4</v>
          </cell>
        </row>
        <row r="579">
          <cell r="A579">
            <v>1.34</v>
          </cell>
          <cell r="B579">
            <v>3.6315999999999994E-2</v>
          </cell>
          <cell r="C579">
            <v>-7.507999999999999E-3</v>
          </cell>
          <cell r="D579">
            <v>7.2639999999999996E-3</v>
          </cell>
          <cell r="E579">
            <v>5.8800000000000172E-4</v>
          </cell>
        </row>
        <row r="580">
          <cell r="A580">
            <v>1.35</v>
          </cell>
          <cell r="B580">
            <v>3.6289999999999996E-2</v>
          </cell>
          <cell r="C580">
            <v>-7.3699999999999998E-3</v>
          </cell>
          <cell r="D580">
            <v>7.2599999999999991E-3</v>
          </cell>
          <cell r="E580">
            <v>9.2000000000000068E-4</v>
          </cell>
        </row>
        <row r="581">
          <cell r="A581">
            <v>1.36</v>
          </cell>
          <cell r="B581">
            <v>3.6263999999999998E-2</v>
          </cell>
          <cell r="C581">
            <v>-7.2319999999999997E-3</v>
          </cell>
          <cell r="D581">
            <v>7.2559999999999994E-3</v>
          </cell>
          <cell r="E581">
            <v>1.2520000000000014E-3</v>
          </cell>
        </row>
        <row r="582">
          <cell r="A582">
            <v>1.37</v>
          </cell>
          <cell r="B582">
            <v>3.6237999999999992E-2</v>
          </cell>
          <cell r="C582">
            <v>-7.0939999999999996E-3</v>
          </cell>
          <cell r="D582">
            <v>7.2519999999999998E-3</v>
          </cell>
          <cell r="E582">
            <v>1.5840000000000021E-3</v>
          </cell>
        </row>
        <row r="583">
          <cell r="A583">
            <v>1.38</v>
          </cell>
          <cell r="B583">
            <v>3.6211999999999994E-2</v>
          </cell>
          <cell r="C583">
            <v>-6.9559999999999995E-3</v>
          </cell>
          <cell r="D583">
            <v>7.2479999999999992E-3</v>
          </cell>
          <cell r="E583">
            <v>1.916000000000001E-3</v>
          </cell>
        </row>
        <row r="584">
          <cell r="A584">
            <v>1.39</v>
          </cell>
          <cell r="B584">
            <v>3.6185999999999996E-2</v>
          </cell>
          <cell r="C584">
            <v>-6.8179999999999994E-3</v>
          </cell>
          <cell r="D584">
            <v>7.2439999999999996E-3</v>
          </cell>
          <cell r="E584">
            <v>2.2480000000000017E-3</v>
          </cell>
        </row>
        <row r="585">
          <cell r="A585">
            <v>1.4</v>
          </cell>
          <cell r="B585">
            <v>3.6159999999999998E-2</v>
          </cell>
          <cell r="C585">
            <v>-6.6799999999999993E-3</v>
          </cell>
          <cell r="D585">
            <v>7.239999999999999E-3</v>
          </cell>
          <cell r="E585">
            <v>2.5800000000000007E-3</v>
          </cell>
        </row>
        <row r="586">
          <cell r="A586">
            <v>1.41</v>
          </cell>
          <cell r="B586">
            <v>3.6133999999999993E-2</v>
          </cell>
          <cell r="C586">
            <v>-6.5420000000000001E-3</v>
          </cell>
          <cell r="D586">
            <v>7.2359999999999994E-3</v>
          </cell>
          <cell r="E586">
            <v>2.9120000000000014E-3</v>
          </cell>
        </row>
        <row r="587">
          <cell r="A587">
            <v>1.42</v>
          </cell>
          <cell r="B587">
            <v>3.6107999999999994E-2</v>
          </cell>
          <cell r="C587">
            <v>-6.404E-3</v>
          </cell>
          <cell r="D587">
            <v>7.2319999999999997E-3</v>
          </cell>
          <cell r="E587">
            <v>3.2440000000000021E-3</v>
          </cell>
        </row>
        <row r="588">
          <cell r="A588">
            <v>1.43</v>
          </cell>
          <cell r="B588">
            <v>3.6081999999999996E-2</v>
          </cell>
          <cell r="C588">
            <v>-6.2659999999999999E-3</v>
          </cell>
          <cell r="D588">
            <v>7.2279999999999992E-3</v>
          </cell>
          <cell r="E588">
            <v>3.5760000000000011E-3</v>
          </cell>
        </row>
        <row r="589">
          <cell r="A589">
            <v>1.44</v>
          </cell>
          <cell r="B589">
            <v>3.6055999999999991E-2</v>
          </cell>
          <cell r="C589">
            <v>-6.1279999999999998E-3</v>
          </cell>
          <cell r="D589">
            <v>7.2239999999999995E-3</v>
          </cell>
          <cell r="E589">
            <v>3.9080000000000018E-3</v>
          </cell>
        </row>
        <row r="590">
          <cell r="A590">
            <v>1.45</v>
          </cell>
          <cell r="B590">
            <v>3.6029999999999993E-2</v>
          </cell>
          <cell r="C590">
            <v>-5.9899999999999997E-3</v>
          </cell>
          <cell r="D590">
            <v>7.219999999999999E-3</v>
          </cell>
          <cell r="E590">
            <v>4.2400000000000007E-3</v>
          </cell>
        </row>
        <row r="591">
          <cell r="A591">
            <v>1.46</v>
          </cell>
          <cell r="B591">
            <v>3.6003999999999994E-2</v>
          </cell>
          <cell r="C591">
            <v>-5.8519999999999996E-3</v>
          </cell>
          <cell r="D591">
            <v>7.2159999999999993E-3</v>
          </cell>
          <cell r="E591">
            <v>4.5720000000000014E-3</v>
          </cell>
        </row>
        <row r="592">
          <cell r="A592">
            <v>1.47</v>
          </cell>
          <cell r="B592">
            <v>3.5977999999999996E-2</v>
          </cell>
          <cell r="C592">
            <v>-5.7140000000000003E-3</v>
          </cell>
          <cell r="D592">
            <v>7.2119999999999997E-3</v>
          </cell>
          <cell r="E592">
            <v>4.9040000000000004E-3</v>
          </cell>
        </row>
        <row r="593">
          <cell r="A593">
            <v>1.48</v>
          </cell>
          <cell r="B593">
            <v>3.5951999999999991E-2</v>
          </cell>
          <cell r="C593">
            <v>-5.5760000000000002E-3</v>
          </cell>
          <cell r="D593">
            <v>7.2079999999999991E-3</v>
          </cell>
          <cell r="E593">
            <v>5.2360000000000028E-3</v>
          </cell>
        </row>
        <row r="594">
          <cell r="A594">
            <v>1.49</v>
          </cell>
          <cell r="B594">
            <v>3.5925999999999993E-2</v>
          </cell>
          <cell r="C594">
            <v>-5.4380000000000001E-3</v>
          </cell>
          <cell r="D594">
            <v>7.2039999999999995E-3</v>
          </cell>
          <cell r="E594">
            <v>5.5680000000000018E-3</v>
          </cell>
        </row>
        <row r="595">
          <cell r="A595">
            <v>1.5</v>
          </cell>
          <cell r="B595">
            <v>3.5899999999999994E-2</v>
          </cell>
          <cell r="C595">
            <v>-5.3E-3</v>
          </cell>
          <cell r="D595">
            <v>7.1999999999999989E-3</v>
          </cell>
          <cell r="E595">
            <v>5.9000000000000007E-3</v>
          </cell>
        </row>
        <row r="601">
          <cell r="A601">
            <v>0.125</v>
          </cell>
          <cell r="B601">
            <v>3.8E-3</v>
          </cell>
          <cell r="C601">
            <v>-1.9E-3</v>
          </cell>
          <cell r="D601">
            <v>8.0000000000000004E-4</v>
          </cell>
          <cell r="E601">
            <v>-5.0000000000000001E-4</v>
          </cell>
        </row>
        <row r="602">
          <cell r="A602">
            <v>0.13</v>
          </cell>
          <cell r="B602">
            <v>4.0560000000000014E-3</v>
          </cell>
          <cell r="C602">
            <v>-2.0119999999999999E-3</v>
          </cell>
          <cell r="D602">
            <v>8.4800000000000023E-4</v>
          </cell>
          <cell r="E602">
            <v>-6.0399999999999994E-4</v>
          </cell>
        </row>
        <row r="603">
          <cell r="A603">
            <v>0.14000000000000001</v>
          </cell>
          <cell r="B603">
            <v>4.5680000000000009E-3</v>
          </cell>
          <cell r="C603">
            <v>-2.2359999999999997E-3</v>
          </cell>
          <cell r="D603">
            <v>9.4400000000000018E-4</v>
          </cell>
          <cell r="E603">
            <v>-8.12E-4</v>
          </cell>
        </row>
        <row r="604">
          <cell r="A604">
            <v>0.15</v>
          </cell>
          <cell r="B604">
            <v>5.0800000000000012E-3</v>
          </cell>
          <cell r="C604">
            <v>-2.4599999999999999E-3</v>
          </cell>
          <cell r="D604">
            <v>1.0400000000000001E-3</v>
          </cell>
          <cell r="E604">
            <v>-1.0199999999999999E-3</v>
          </cell>
        </row>
        <row r="605">
          <cell r="A605">
            <v>0.16</v>
          </cell>
          <cell r="B605">
            <v>5.5920000000000015E-3</v>
          </cell>
          <cell r="C605">
            <v>-2.6839999999999998E-3</v>
          </cell>
          <cell r="D605">
            <v>1.1360000000000003E-3</v>
          </cell>
          <cell r="E605">
            <v>-1.2279999999999999E-3</v>
          </cell>
        </row>
        <row r="606">
          <cell r="A606">
            <v>0.17</v>
          </cell>
          <cell r="B606">
            <v>6.1040000000000009E-3</v>
          </cell>
          <cell r="C606">
            <v>-2.908E-3</v>
          </cell>
          <cell r="D606">
            <v>1.2320000000000002E-3</v>
          </cell>
          <cell r="E606">
            <v>-1.4359999999999998E-3</v>
          </cell>
        </row>
        <row r="607">
          <cell r="A607">
            <v>0.18</v>
          </cell>
          <cell r="B607">
            <v>6.6160000000000004E-3</v>
          </cell>
          <cell r="C607">
            <v>-3.1319999999999998E-3</v>
          </cell>
          <cell r="D607">
            <v>1.3280000000000002E-3</v>
          </cell>
          <cell r="E607">
            <v>-1.6439999999999998E-3</v>
          </cell>
        </row>
        <row r="608">
          <cell r="A608">
            <v>0.19</v>
          </cell>
          <cell r="B608">
            <v>7.1280000000000007E-3</v>
          </cell>
          <cell r="C608">
            <v>-3.3559999999999996E-3</v>
          </cell>
          <cell r="D608">
            <v>1.4240000000000004E-3</v>
          </cell>
          <cell r="E608">
            <v>-1.8519999999999999E-3</v>
          </cell>
        </row>
        <row r="609">
          <cell r="A609">
            <v>0.2</v>
          </cell>
          <cell r="B609">
            <v>7.640000000000001E-3</v>
          </cell>
          <cell r="C609">
            <v>-3.5799999999999998E-3</v>
          </cell>
          <cell r="D609">
            <v>1.5200000000000001E-3</v>
          </cell>
          <cell r="E609">
            <v>-2.0599999999999998E-3</v>
          </cell>
        </row>
        <row r="610">
          <cell r="A610">
            <v>0.21</v>
          </cell>
          <cell r="B610">
            <v>8.1520000000000013E-3</v>
          </cell>
          <cell r="C610">
            <v>-3.8040000000000001E-3</v>
          </cell>
          <cell r="D610">
            <v>1.6160000000000002E-3</v>
          </cell>
          <cell r="E610">
            <v>-2.2679999999999996E-3</v>
          </cell>
        </row>
        <row r="611">
          <cell r="A611">
            <v>0.22</v>
          </cell>
          <cell r="B611">
            <v>8.6639999999999998E-3</v>
          </cell>
          <cell r="C611">
            <v>-4.0279999999999995E-3</v>
          </cell>
          <cell r="D611">
            <v>1.7120000000000002E-3</v>
          </cell>
          <cell r="E611">
            <v>-2.4759999999999995E-3</v>
          </cell>
        </row>
        <row r="612">
          <cell r="A612">
            <v>0.23</v>
          </cell>
          <cell r="B612">
            <v>9.1760000000000001E-3</v>
          </cell>
          <cell r="C612">
            <v>-4.2519999999999997E-3</v>
          </cell>
          <cell r="D612">
            <v>1.8080000000000001E-3</v>
          </cell>
          <cell r="E612">
            <v>-2.6839999999999998E-3</v>
          </cell>
        </row>
        <row r="613">
          <cell r="A613">
            <v>0.24</v>
          </cell>
          <cell r="B613">
            <v>9.6880000000000004E-3</v>
          </cell>
          <cell r="C613">
            <v>-4.4759999999999999E-3</v>
          </cell>
          <cell r="D613">
            <v>1.9040000000000003E-3</v>
          </cell>
          <cell r="E613">
            <v>-2.8919999999999996E-3</v>
          </cell>
        </row>
        <row r="614">
          <cell r="A614">
            <v>0.25</v>
          </cell>
          <cell r="B614">
            <v>1.0200000000000001E-2</v>
          </cell>
          <cell r="C614">
            <v>-4.7000000000000019E-3</v>
          </cell>
          <cell r="D614">
            <v>2.0000000000000009E-3</v>
          </cell>
          <cell r="E614">
            <v>-3.099999999999999E-3</v>
          </cell>
        </row>
        <row r="615">
          <cell r="A615">
            <v>0.26</v>
          </cell>
          <cell r="B615">
            <v>1.0544000000000001E-2</v>
          </cell>
          <cell r="C615">
            <v>-4.8120000000000012E-3</v>
          </cell>
          <cell r="D615">
            <v>2.0720000000000009E-3</v>
          </cell>
          <cell r="E615">
            <v>-3.2599999999999994E-3</v>
          </cell>
        </row>
        <row r="616">
          <cell r="A616">
            <v>0.27</v>
          </cell>
          <cell r="B616">
            <v>1.0888000000000002E-2</v>
          </cell>
          <cell r="C616">
            <v>-4.9240000000000013E-3</v>
          </cell>
          <cell r="D616">
            <v>2.1440000000000009E-3</v>
          </cell>
          <cell r="E616">
            <v>-3.4199999999999994E-3</v>
          </cell>
        </row>
        <row r="617">
          <cell r="A617">
            <v>0.28000000000000003</v>
          </cell>
          <cell r="B617">
            <v>1.1232000000000001E-2</v>
          </cell>
          <cell r="C617">
            <v>-5.0360000000000014E-3</v>
          </cell>
          <cell r="D617">
            <v>2.2160000000000005E-3</v>
          </cell>
          <cell r="E617">
            <v>-3.5799999999999994E-3</v>
          </cell>
        </row>
        <row r="618">
          <cell r="A618">
            <v>0.28999999999999998</v>
          </cell>
          <cell r="B618">
            <v>1.1576000000000001E-2</v>
          </cell>
          <cell r="C618">
            <v>-5.1480000000000015E-3</v>
          </cell>
          <cell r="D618">
            <v>2.2880000000000005E-3</v>
          </cell>
          <cell r="E618">
            <v>-3.7399999999999994E-3</v>
          </cell>
        </row>
        <row r="619">
          <cell r="A619">
            <v>0.3</v>
          </cell>
          <cell r="B619">
            <v>1.1920000000000002E-2</v>
          </cell>
          <cell r="C619">
            <v>-5.2600000000000008E-3</v>
          </cell>
          <cell r="D619">
            <v>2.3600000000000006E-3</v>
          </cell>
          <cell r="E619">
            <v>-3.8999999999999998E-3</v>
          </cell>
        </row>
        <row r="620">
          <cell r="A620">
            <v>0.31</v>
          </cell>
          <cell r="B620">
            <v>1.2264000000000002E-2</v>
          </cell>
          <cell r="C620">
            <v>-5.3720000000000009E-3</v>
          </cell>
          <cell r="D620">
            <v>2.4320000000000001E-3</v>
          </cell>
          <cell r="E620">
            <v>-4.0599999999999994E-3</v>
          </cell>
        </row>
        <row r="621">
          <cell r="A621">
            <v>0.32</v>
          </cell>
          <cell r="B621">
            <v>1.2608000000000001E-2</v>
          </cell>
          <cell r="C621">
            <v>-5.484000000000001E-3</v>
          </cell>
          <cell r="D621">
            <v>2.5040000000000001E-3</v>
          </cell>
          <cell r="E621">
            <v>-4.2199999999999998E-3</v>
          </cell>
        </row>
        <row r="622">
          <cell r="A622">
            <v>0.33</v>
          </cell>
          <cell r="B622">
            <v>1.2952000000000002E-2</v>
          </cell>
          <cell r="C622">
            <v>-5.5960000000000003E-3</v>
          </cell>
          <cell r="D622">
            <v>2.5760000000000002E-3</v>
          </cell>
          <cell r="E622">
            <v>-4.3800000000000002E-3</v>
          </cell>
        </row>
        <row r="623">
          <cell r="A623">
            <v>0.34</v>
          </cell>
          <cell r="B623">
            <v>1.3296000000000002E-2</v>
          </cell>
          <cell r="C623">
            <v>-5.7080000000000004E-3</v>
          </cell>
          <cell r="D623">
            <v>2.6480000000000002E-3</v>
          </cell>
          <cell r="E623">
            <v>-4.5400000000000006E-3</v>
          </cell>
        </row>
        <row r="624">
          <cell r="A624">
            <v>0.35</v>
          </cell>
          <cell r="B624">
            <v>1.3640000000000003E-2</v>
          </cell>
          <cell r="C624">
            <v>-5.8200000000000005E-3</v>
          </cell>
          <cell r="D624">
            <v>2.7199999999999998E-3</v>
          </cell>
          <cell r="E624">
            <v>-4.7000000000000002E-3</v>
          </cell>
        </row>
        <row r="625">
          <cell r="A625">
            <v>0.36</v>
          </cell>
          <cell r="B625">
            <v>1.3984000000000003E-2</v>
          </cell>
          <cell r="C625">
            <v>-5.9319999999999998E-3</v>
          </cell>
          <cell r="D625">
            <v>2.7919999999999998E-3</v>
          </cell>
          <cell r="E625">
            <v>-4.8600000000000006E-3</v>
          </cell>
        </row>
        <row r="626">
          <cell r="A626">
            <v>0.37</v>
          </cell>
          <cell r="B626">
            <v>1.4328000000000004E-2</v>
          </cell>
          <cell r="C626">
            <v>-6.0439999999999999E-3</v>
          </cell>
          <cell r="D626">
            <v>2.8639999999999994E-3</v>
          </cell>
          <cell r="E626">
            <v>-5.0200000000000002E-3</v>
          </cell>
        </row>
        <row r="627">
          <cell r="A627">
            <v>0.375</v>
          </cell>
          <cell r="B627">
            <v>1.4500000000000001E-2</v>
          </cell>
          <cell r="C627">
            <v>-6.1000000000000004E-3</v>
          </cell>
          <cell r="D627">
            <v>2.8999999999999998E-3</v>
          </cell>
          <cell r="E627">
            <v>-5.1000000000000004E-3</v>
          </cell>
        </row>
        <row r="628">
          <cell r="A628">
            <v>0.38</v>
          </cell>
          <cell r="B628">
            <v>1.4560000000000003E-2</v>
          </cell>
          <cell r="C628">
            <v>-6.0880000000000014E-3</v>
          </cell>
          <cell r="D628">
            <v>2.9119999999999997E-3</v>
          </cell>
          <cell r="E628">
            <v>-5.0800000000000038E-3</v>
          </cell>
        </row>
        <row r="629">
          <cell r="A629">
            <v>0.39</v>
          </cell>
          <cell r="B629">
            <v>1.4680000000000002E-2</v>
          </cell>
          <cell r="C629">
            <v>-6.0640000000000008E-3</v>
          </cell>
          <cell r="D629">
            <v>2.9359999999999998E-3</v>
          </cell>
          <cell r="E629">
            <v>-5.0400000000000028E-3</v>
          </cell>
        </row>
        <row r="630">
          <cell r="A630">
            <v>0.4</v>
          </cell>
          <cell r="B630">
            <v>1.4800000000000002E-2</v>
          </cell>
          <cell r="C630">
            <v>-6.0400000000000011E-3</v>
          </cell>
          <cell r="D630">
            <v>2.9599999999999995E-3</v>
          </cell>
          <cell r="E630">
            <v>-5.0000000000000001E-3</v>
          </cell>
        </row>
        <row r="631">
          <cell r="A631">
            <v>0.41</v>
          </cell>
          <cell r="B631">
            <v>1.4920000000000003E-2</v>
          </cell>
          <cell r="C631">
            <v>-6.0160000000000005E-3</v>
          </cell>
          <cell r="D631">
            <v>2.9839999999999997E-3</v>
          </cell>
          <cell r="E631">
            <v>-4.9600000000000026E-3</v>
          </cell>
        </row>
        <row r="632">
          <cell r="A632">
            <v>0.42</v>
          </cell>
          <cell r="B632">
            <v>1.5040000000000001E-2</v>
          </cell>
          <cell r="C632">
            <v>-5.9920000000000008E-3</v>
          </cell>
          <cell r="D632">
            <v>3.0079999999999998E-3</v>
          </cell>
          <cell r="E632">
            <v>-4.9200000000000025E-3</v>
          </cell>
        </row>
        <row r="633">
          <cell r="A633">
            <v>0.43</v>
          </cell>
          <cell r="B633">
            <v>1.5160000000000002E-2</v>
          </cell>
          <cell r="C633">
            <v>-5.9680000000000002E-3</v>
          </cell>
          <cell r="D633">
            <v>3.032E-3</v>
          </cell>
          <cell r="E633">
            <v>-4.8800000000000015E-3</v>
          </cell>
        </row>
        <row r="634">
          <cell r="A634">
            <v>0.44</v>
          </cell>
          <cell r="B634">
            <v>1.5280000000000002E-2</v>
          </cell>
          <cell r="C634">
            <v>-5.9440000000000005E-3</v>
          </cell>
          <cell r="D634">
            <v>3.0559999999999997E-3</v>
          </cell>
          <cell r="E634">
            <v>-4.8400000000000014E-3</v>
          </cell>
        </row>
        <row r="635">
          <cell r="A635">
            <v>0.45</v>
          </cell>
          <cell r="B635">
            <v>1.5400000000000002E-2</v>
          </cell>
          <cell r="C635">
            <v>-5.9199999999999999E-3</v>
          </cell>
          <cell r="D635">
            <v>3.0799999999999998E-3</v>
          </cell>
          <cell r="E635">
            <v>-4.8000000000000013E-3</v>
          </cell>
        </row>
        <row r="636">
          <cell r="A636">
            <v>0.46</v>
          </cell>
          <cell r="B636">
            <v>1.5520000000000001E-2</v>
          </cell>
          <cell r="C636">
            <v>-5.8960000000000002E-3</v>
          </cell>
          <cell r="D636">
            <v>3.104E-3</v>
          </cell>
          <cell r="E636">
            <v>-4.7600000000000012E-3</v>
          </cell>
        </row>
        <row r="637">
          <cell r="A637">
            <v>0.47</v>
          </cell>
          <cell r="B637">
            <v>1.5640000000000001E-2</v>
          </cell>
          <cell r="C637">
            <v>-5.8719999999999996E-3</v>
          </cell>
          <cell r="D637">
            <v>3.1280000000000001E-3</v>
          </cell>
          <cell r="E637">
            <v>-4.7200000000000002E-3</v>
          </cell>
        </row>
        <row r="638">
          <cell r="A638">
            <v>0.48</v>
          </cell>
          <cell r="B638">
            <v>1.576E-2</v>
          </cell>
          <cell r="C638">
            <v>-5.8479999999999999E-3</v>
          </cell>
          <cell r="D638">
            <v>3.1519999999999999E-3</v>
          </cell>
          <cell r="E638">
            <v>-4.6800000000000001E-3</v>
          </cell>
        </row>
        <row r="639">
          <cell r="A639">
            <v>0.49</v>
          </cell>
          <cell r="B639">
            <v>1.5880000000000002E-2</v>
          </cell>
          <cell r="C639">
            <v>-5.8239999999999993E-3</v>
          </cell>
          <cell r="D639">
            <v>3.176E-3</v>
          </cell>
          <cell r="E639">
            <v>-4.64E-3</v>
          </cell>
        </row>
        <row r="640">
          <cell r="A640">
            <v>0.5</v>
          </cell>
          <cell r="B640">
            <v>1.5999999999999997E-2</v>
          </cell>
          <cell r="C640">
            <v>-5.8000000000000005E-3</v>
          </cell>
          <cell r="D640">
            <v>3.2000000000000015E-3</v>
          </cell>
          <cell r="E640">
            <v>-4.6000000000000008E-3</v>
          </cell>
        </row>
        <row r="641">
          <cell r="A641">
            <v>0.51</v>
          </cell>
          <cell r="B641">
            <v>1.6011999999999995E-2</v>
          </cell>
          <cell r="C641">
            <v>-5.7000000000000002E-3</v>
          </cell>
          <cell r="D641">
            <v>3.2040000000000011E-3</v>
          </cell>
          <cell r="E641">
            <v>-4.2760000000000003E-3</v>
          </cell>
        </row>
        <row r="642">
          <cell r="A642">
            <v>0.52</v>
          </cell>
          <cell r="B642">
            <v>1.6023999999999997E-2</v>
          </cell>
          <cell r="C642">
            <v>-5.6000000000000008E-3</v>
          </cell>
          <cell r="D642">
            <v>3.2080000000000012E-3</v>
          </cell>
          <cell r="E642">
            <v>-3.9520000000000007E-3</v>
          </cell>
        </row>
        <row r="643">
          <cell r="A643">
            <v>0.53</v>
          </cell>
          <cell r="B643">
            <v>1.6035999999999995E-2</v>
          </cell>
          <cell r="C643">
            <v>-5.5000000000000005E-3</v>
          </cell>
          <cell r="D643">
            <v>3.2120000000000013E-3</v>
          </cell>
          <cell r="E643">
            <v>-3.6280000000000001E-3</v>
          </cell>
        </row>
        <row r="644">
          <cell r="A644">
            <v>0.54</v>
          </cell>
          <cell r="B644">
            <v>1.6047999999999996E-2</v>
          </cell>
          <cell r="C644">
            <v>-5.4000000000000003E-3</v>
          </cell>
          <cell r="D644">
            <v>3.216000000000001E-3</v>
          </cell>
          <cell r="E644">
            <v>-3.3040000000000005E-3</v>
          </cell>
        </row>
        <row r="645">
          <cell r="A645">
            <v>0.55000000000000004</v>
          </cell>
          <cell r="B645">
            <v>1.6059999999999994E-2</v>
          </cell>
          <cell r="C645">
            <v>-5.3000000000000009E-3</v>
          </cell>
          <cell r="D645">
            <v>3.2200000000000011E-3</v>
          </cell>
          <cell r="E645">
            <v>-2.9800000000000004E-3</v>
          </cell>
        </row>
        <row r="646">
          <cell r="A646">
            <v>0.56000000000000005</v>
          </cell>
          <cell r="B646">
            <v>1.6071999999999996E-2</v>
          </cell>
          <cell r="C646">
            <v>-5.2000000000000006E-3</v>
          </cell>
          <cell r="D646">
            <v>3.2240000000000007E-3</v>
          </cell>
          <cell r="E646">
            <v>-2.6560000000000004E-3</v>
          </cell>
        </row>
        <row r="647">
          <cell r="A647">
            <v>0.56999999999999995</v>
          </cell>
          <cell r="B647">
            <v>1.6083999999999998E-2</v>
          </cell>
          <cell r="C647">
            <v>-5.1000000000000004E-3</v>
          </cell>
          <cell r="D647">
            <v>3.2280000000000008E-3</v>
          </cell>
          <cell r="E647">
            <v>-2.3320000000000003E-3</v>
          </cell>
        </row>
        <row r="648">
          <cell r="A648">
            <v>0.57999999999999996</v>
          </cell>
          <cell r="B648">
            <v>1.6095999999999996E-2</v>
          </cell>
          <cell r="C648">
            <v>-5.0000000000000001E-3</v>
          </cell>
          <cell r="D648">
            <v>3.2320000000000009E-3</v>
          </cell>
          <cell r="E648">
            <v>-2.0080000000000002E-3</v>
          </cell>
        </row>
        <row r="649">
          <cell r="A649">
            <v>0.59</v>
          </cell>
          <cell r="B649">
            <v>1.6107999999999997E-2</v>
          </cell>
          <cell r="C649">
            <v>-4.8999999999999998E-3</v>
          </cell>
          <cell r="D649">
            <v>3.2360000000000006E-3</v>
          </cell>
          <cell r="E649">
            <v>-1.6840000000000002E-3</v>
          </cell>
        </row>
        <row r="650">
          <cell r="A650">
            <v>0.6</v>
          </cell>
          <cell r="B650">
            <v>1.6119999999999995E-2</v>
          </cell>
          <cell r="C650">
            <v>-4.8000000000000004E-3</v>
          </cell>
          <cell r="D650">
            <v>3.2400000000000007E-3</v>
          </cell>
          <cell r="E650">
            <v>-1.3600000000000001E-3</v>
          </cell>
        </row>
        <row r="651">
          <cell r="A651">
            <v>0.61</v>
          </cell>
          <cell r="B651">
            <v>1.6131999999999997E-2</v>
          </cell>
          <cell r="C651">
            <v>-4.7000000000000002E-3</v>
          </cell>
          <cell r="D651">
            <v>3.2440000000000008E-3</v>
          </cell>
          <cell r="E651">
            <v>-1.0360000000000005E-3</v>
          </cell>
        </row>
        <row r="652">
          <cell r="A652">
            <v>0.62</v>
          </cell>
          <cell r="B652">
            <v>1.6143999999999995E-2</v>
          </cell>
          <cell r="C652">
            <v>-4.5999999999999999E-3</v>
          </cell>
          <cell r="D652">
            <v>3.2480000000000005E-3</v>
          </cell>
          <cell r="E652">
            <v>-7.1199999999999996E-4</v>
          </cell>
        </row>
        <row r="653">
          <cell r="A653">
            <v>0.63</v>
          </cell>
          <cell r="B653">
            <v>1.6155999999999997E-2</v>
          </cell>
          <cell r="C653">
            <v>-4.5000000000000005E-3</v>
          </cell>
          <cell r="D653">
            <v>3.2520000000000005E-3</v>
          </cell>
          <cell r="E653">
            <v>-3.8800000000000032E-4</v>
          </cell>
        </row>
        <row r="654">
          <cell r="A654">
            <v>0.64</v>
          </cell>
          <cell r="B654">
            <v>1.6167999999999995E-2</v>
          </cell>
          <cell r="C654">
            <v>-4.4000000000000003E-3</v>
          </cell>
          <cell r="D654">
            <v>3.2560000000000006E-3</v>
          </cell>
          <cell r="E654">
            <v>-6.3999999999999821E-5</v>
          </cell>
        </row>
        <row r="655">
          <cell r="A655">
            <v>0.65</v>
          </cell>
          <cell r="B655">
            <v>1.6179999999999996E-2</v>
          </cell>
          <cell r="C655">
            <v>-4.3E-3</v>
          </cell>
          <cell r="D655">
            <v>3.2600000000000003E-3</v>
          </cell>
          <cell r="E655">
            <v>2.5999999999999981E-4</v>
          </cell>
        </row>
        <row r="656">
          <cell r="A656">
            <v>0.66</v>
          </cell>
          <cell r="B656">
            <v>1.6191999999999998E-2</v>
          </cell>
          <cell r="C656">
            <v>-4.1999999999999997E-3</v>
          </cell>
          <cell r="D656">
            <v>3.2640000000000004E-3</v>
          </cell>
          <cell r="E656">
            <v>5.8399999999999945E-4</v>
          </cell>
        </row>
        <row r="657">
          <cell r="A657">
            <v>0.67</v>
          </cell>
          <cell r="B657">
            <v>1.6203999999999996E-2</v>
          </cell>
          <cell r="C657">
            <v>-4.0999999999999995E-3</v>
          </cell>
          <cell r="D657">
            <v>3.2680000000000001E-3</v>
          </cell>
          <cell r="E657">
            <v>9.0799999999999995E-4</v>
          </cell>
        </row>
        <row r="658">
          <cell r="A658">
            <v>0.68</v>
          </cell>
          <cell r="B658">
            <v>1.6215999999999998E-2</v>
          </cell>
          <cell r="C658">
            <v>-4.0000000000000001E-3</v>
          </cell>
          <cell r="D658">
            <v>3.2720000000000002E-3</v>
          </cell>
          <cell r="E658">
            <v>1.2319999999999996E-3</v>
          </cell>
        </row>
        <row r="659">
          <cell r="A659">
            <v>0.69</v>
          </cell>
          <cell r="B659">
            <v>1.6227999999999996E-2</v>
          </cell>
          <cell r="C659">
            <v>-3.8999999999999998E-3</v>
          </cell>
          <cell r="D659">
            <v>3.2760000000000003E-3</v>
          </cell>
          <cell r="E659">
            <v>1.5560000000000001E-3</v>
          </cell>
        </row>
        <row r="660">
          <cell r="A660">
            <v>0.7</v>
          </cell>
          <cell r="B660">
            <v>1.6239999999999997E-2</v>
          </cell>
          <cell r="C660">
            <v>-3.7999999999999996E-3</v>
          </cell>
          <cell r="D660">
            <v>3.2799999999999999E-3</v>
          </cell>
          <cell r="E660">
            <v>1.8799999999999997E-3</v>
          </cell>
        </row>
        <row r="661">
          <cell r="A661">
            <v>0.71</v>
          </cell>
          <cell r="B661">
            <v>1.6251999999999996E-2</v>
          </cell>
          <cell r="C661">
            <v>-3.6999999999999997E-3</v>
          </cell>
          <cell r="D661">
            <v>3.284E-3</v>
          </cell>
          <cell r="E661">
            <v>2.2040000000000002E-3</v>
          </cell>
        </row>
        <row r="662">
          <cell r="A662">
            <v>0.72</v>
          </cell>
          <cell r="B662">
            <v>1.6263999999999997E-2</v>
          </cell>
          <cell r="C662">
            <v>-3.5999999999999999E-3</v>
          </cell>
          <cell r="D662">
            <v>3.2880000000000001E-3</v>
          </cell>
          <cell r="E662">
            <v>2.5279999999999999E-3</v>
          </cell>
        </row>
        <row r="663">
          <cell r="A663">
            <v>0.73</v>
          </cell>
          <cell r="B663">
            <v>1.6275999999999999E-2</v>
          </cell>
          <cell r="C663">
            <v>-3.4999999999999996E-3</v>
          </cell>
          <cell r="D663">
            <v>3.2919999999999998E-3</v>
          </cell>
          <cell r="E663">
            <v>2.8519999999999995E-3</v>
          </cell>
        </row>
        <row r="664">
          <cell r="A664">
            <v>0.74</v>
          </cell>
          <cell r="B664">
            <v>1.6287999999999997E-2</v>
          </cell>
          <cell r="C664">
            <v>-3.3999999999999994E-3</v>
          </cell>
          <cell r="D664">
            <v>3.2959999999999999E-3</v>
          </cell>
          <cell r="E664">
            <v>3.1759999999999991E-3</v>
          </cell>
        </row>
        <row r="665">
          <cell r="A665">
            <v>0.75</v>
          </cell>
          <cell r="B665">
            <v>1.6299999999999999E-2</v>
          </cell>
          <cell r="C665">
            <v>-3.3E-3</v>
          </cell>
          <cell r="D665">
            <v>3.3E-3</v>
          </cell>
          <cell r="E665">
            <v>3.4999999999999983E-3</v>
          </cell>
        </row>
        <row r="666">
          <cell r="A666">
            <v>0.76</v>
          </cell>
          <cell r="B666">
            <v>1.6264000000000001E-2</v>
          </cell>
          <cell r="C666">
            <v>-3.156E-3</v>
          </cell>
          <cell r="D666">
            <v>3.2920000000000002E-3</v>
          </cell>
          <cell r="E666">
            <v>4.0599999999999985E-3</v>
          </cell>
        </row>
        <row r="667">
          <cell r="A667">
            <v>0.77</v>
          </cell>
          <cell r="B667">
            <v>1.6227999999999999E-2</v>
          </cell>
          <cell r="C667">
            <v>-3.0119999999999999E-3</v>
          </cell>
          <cell r="D667">
            <v>3.284E-3</v>
          </cell>
          <cell r="E667">
            <v>4.6199999999999991E-3</v>
          </cell>
        </row>
        <row r="668">
          <cell r="A668">
            <v>0.78</v>
          </cell>
          <cell r="B668">
            <v>1.6192000000000002E-2</v>
          </cell>
          <cell r="C668">
            <v>-2.8679999999999999E-3</v>
          </cell>
          <cell r="D668">
            <v>3.2760000000000003E-3</v>
          </cell>
          <cell r="E668">
            <v>5.1799999999999988E-3</v>
          </cell>
        </row>
        <row r="669">
          <cell r="A669">
            <v>0.79</v>
          </cell>
          <cell r="B669">
            <v>1.6156E-2</v>
          </cell>
          <cell r="C669">
            <v>-2.7239999999999999E-3</v>
          </cell>
          <cell r="D669">
            <v>3.2680000000000001E-3</v>
          </cell>
          <cell r="E669">
            <v>5.7399999999999986E-3</v>
          </cell>
        </row>
        <row r="670">
          <cell r="A670">
            <v>0.8</v>
          </cell>
          <cell r="B670">
            <v>1.6119999999999999E-2</v>
          </cell>
          <cell r="C670">
            <v>-2.5799999999999998E-3</v>
          </cell>
          <cell r="D670">
            <v>3.2599999999999999E-3</v>
          </cell>
          <cell r="E670">
            <v>6.2999999999999992E-3</v>
          </cell>
        </row>
        <row r="671">
          <cell r="A671">
            <v>0.81</v>
          </cell>
          <cell r="B671">
            <v>1.6084000000000001E-2</v>
          </cell>
          <cell r="C671">
            <v>-2.4359999999999998E-3</v>
          </cell>
          <cell r="D671">
            <v>3.2520000000000001E-3</v>
          </cell>
          <cell r="E671">
            <v>6.8599999999999998E-3</v>
          </cell>
        </row>
        <row r="672">
          <cell r="A672">
            <v>0.82</v>
          </cell>
          <cell r="B672">
            <v>1.6048E-2</v>
          </cell>
          <cell r="C672">
            <v>-2.2919999999999998E-3</v>
          </cell>
          <cell r="D672">
            <v>3.2439999999999999E-3</v>
          </cell>
          <cell r="E672">
            <v>7.4199999999999995E-3</v>
          </cell>
        </row>
        <row r="673">
          <cell r="A673">
            <v>0.83</v>
          </cell>
          <cell r="B673">
            <v>1.6012000000000002E-2</v>
          </cell>
          <cell r="C673">
            <v>-2.1479999999999997E-3</v>
          </cell>
          <cell r="D673">
            <v>3.2359999999999997E-3</v>
          </cell>
          <cell r="E673">
            <v>7.9799999999999992E-3</v>
          </cell>
        </row>
        <row r="674">
          <cell r="A674">
            <v>0.84</v>
          </cell>
          <cell r="B674">
            <v>1.5976000000000001E-2</v>
          </cell>
          <cell r="C674">
            <v>-2.0039999999999997E-3</v>
          </cell>
          <cell r="D674">
            <v>3.228E-3</v>
          </cell>
          <cell r="E674">
            <v>8.539999999999999E-3</v>
          </cell>
        </row>
        <row r="675">
          <cell r="A675">
            <v>0.85</v>
          </cell>
          <cell r="B675">
            <v>1.5939999999999999E-2</v>
          </cell>
          <cell r="C675">
            <v>-1.8599999999999999E-3</v>
          </cell>
          <cell r="D675">
            <v>3.2199999999999998E-3</v>
          </cell>
          <cell r="E675">
            <v>9.1000000000000004E-3</v>
          </cell>
        </row>
        <row r="676">
          <cell r="A676">
            <v>0.86</v>
          </cell>
          <cell r="B676">
            <v>1.5904000000000001E-2</v>
          </cell>
          <cell r="C676">
            <v>-1.7160000000000001E-3</v>
          </cell>
          <cell r="D676">
            <v>3.212E-3</v>
          </cell>
          <cell r="E676">
            <v>9.6600000000000002E-3</v>
          </cell>
        </row>
        <row r="677">
          <cell r="A677">
            <v>0.87</v>
          </cell>
          <cell r="B677">
            <v>1.5868E-2</v>
          </cell>
          <cell r="C677">
            <v>-1.572E-3</v>
          </cell>
          <cell r="D677">
            <v>3.2039999999999998E-3</v>
          </cell>
          <cell r="E677">
            <v>1.022E-2</v>
          </cell>
        </row>
        <row r="678">
          <cell r="A678">
            <v>0.88</v>
          </cell>
          <cell r="B678">
            <v>1.5832000000000002E-2</v>
          </cell>
          <cell r="C678">
            <v>-1.428E-3</v>
          </cell>
          <cell r="D678">
            <v>3.1959999999999996E-3</v>
          </cell>
          <cell r="E678">
            <v>1.0780000000000001E-2</v>
          </cell>
        </row>
        <row r="679">
          <cell r="A679">
            <v>0.89</v>
          </cell>
          <cell r="B679">
            <v>1.5796000000000001E-2</v>
          </cell>
          <cell r="C679">
            <v>-1.284E-3</v>
          </cell>
          <cell r="D679">
            <v>3.1879999999999999E-3</v>
          </cell>
          <cell r="E679">
            <v>1.1340000000000001E-2</v>
          </cell>
        </row>
        <row r="680">
          <cell r="A680">
            <v>0.9</v>
          </cell>
          <cell r="B680">
            <v>1.576E-2</v>
          </cell>
          <cell r="C680">
            <v>-1.14E-3</v>
          </cell>
          <cell r="D680">
            <v>3.1799999999999997E-3</v>
          </cell>
          <cell r="E680">
            <v>1.1900000000000001E-2</v>
          </cell>
        </row>
        <row r="681">
          <cell r="A681">
            <v>0.91</v>
          </cell>
          <cell r="B681">
            <v>1.5724000000000002E-2</v>
          </cell>
          <cell r="C681">
            <v>-9.9599999999999992E-4</v>
          </cell>
          <cell r="D681">
            <v>3.1719999999999999E-3</v>
          </cell>
          <cell r="E681">
            <v>1.2460000000000001E-2</v>
          </cell>
        </row>
        <row r="682">
          <cell r="A682">
            <v>0.92</v>
          </cell>
          <cell r="B682">
            <v>1.5688000000000001E-2</v>
          </cell>
          <cell r="C682">
            <v>-8.5199999999999989E-4</v>
          </cell>
          <cell r="D682">
            <v>3.1639999999999997E-3</v>
          </cell>
          <cell r="E682">
            <v>1.302E-2</v>
          </cell>
        </row>
        <row r="683">
          <cell r="A683">
            <v>0.93</v>
          </cell>
          <cell r="B683">
            <v>1.5651999999999999E-2</v>
          </cell>
          <cell r="C683">
            <v>-7.0799999999999986E-4</v>
          </cell>
          <cell r="D683">
            <v>3.1559999999999995E-3</v>
          </cell>
          <cell r="E683">
            <v>1.3580000000000002E-2</v>
          </cell>
        </row>
        <row r="684">
          <cell r="A684">
            <v>0.94</v>
          </cell>
          <cell r="B684">
            <v>1.5616000000000001E-2</v>
          </cell>
          <cell r="C684">
            <v>-5.6399999999999983E-4</v>
          </cell>
          <cell r="D684">
            <v>3.1479999999999998E-3</v>
          </cell>
          <cell r="E684">
            <v>1.4140000000000002E-2</v>
          </cell>
        </row>
        <row r="685">
          <cell r="A685">
            <v>0.95</v>
          </cell>
          <cell r="B685">
            <v>1.5580000000000002E-2</v>
          </cell>
          <cell r="C685">
            <v>-4.199999999999998E-4</v>
          </cell>
          <cell r="D685">
            <v>3.1399999999999996E-3</v>
          </cell>
          <cell r="E685">
            <v>1.4700000000000001E-2</v>
          </cell>
        </row>
        <row r="686">
          <cell r="A686">
            <v>0.96</v>
          </cell>
          <cell r="B686">
            <v>1.5544000000000001E-2</v>
          </cell>
          <cell r="C686">
            <v>-2.7599999999999977E-4</v>
          </cell>
          <cell r="D686">
            <v>3.1319999999999994E-3</v>
          </cell>
          <cell r="E686">
            <v>1.5260000000000003E-2</v>
          </cell>
        </row>
        <row r="687">
          <cell r="A687">
            <v>0.97</v>
          </cell>
          <cell r="B687">
            <v>1.5508000000000001E-2</v>
          </cell>
          <cell r="C687">
            <v>-1.3199999999999974E-4</v>
          </cell>
          <cell r="D687">
            <v>3.1239999999999996E-3</v>
          </cell>
          <cell r="E687">
            <v>1.5820000000000001E-2</v>
          </cell>
        </row>
        <row r="688">
          <cell r="A688">
            <v>0.98</v>
          </cell>
          <cell r="B688">
            <v>1.5472000000000001E-2</v>
          </cell>
          <cell r="C688">
            <v>1.1999999999999858E-5</v>
          </cell>
          <cell r="D688">
            <v>3.1159999999999994E-3</v>
          </cell>
          <cell r="E688">
            <v>1.6380000000000002E-2</v>
          </cell>
        </row>
        <row r="689">
          <cell r="A689">
            <v>0.99</v>
          </cell>
          <cell r="B689">
            <v>1.5436000000000002E-2</v>
          </cell>
          <cell r="C689">
            <v>1.5599999999999989E-4</v>
          </cell>
          <cell r="D689">
            <v>3.1079999999999997E-3</v>
          </cell>
          <cell r="E689">
            <v>1.6940000000000004E-2</v>
          </cell>
        </row>
        <row r="690">
          <cell r="A690">
            <v>1</v>
          </cell>
          <cell r="B690">
            <v>1.54E-2</v>
          </cell>
          <cell r="C690">
            <v>2.9999999999999927E-4</v>
          </cell>
          <cell r="D690">
            <v>3.099999999999999E-3</v>
          </cell>
          <cell r="E690">
            <v>1.7500000000000002E-2</v>
          </cell>
        </row>
        <row r="691">
          <cell r="A691">
            <v>1.01</v>
          </cell>
          <cell r="B691">
            <v>1.5356000000000002E-2</v>
          </cell>
          <cell r="C691">
            <v>4.4599999999999924E-4</v>
          </cell>
          <cell r="D691">
            <v>3.089999999999999E-3</v>
          </cell>
          <cell r="E691">
            <v>1.8098000000000003E-2</v>
          </cell>
        </row>
        <row r="692">
          <cell r="A692">
            <v>1.02</v>
          </cell>
          <cell r="B692">
            <v>1.5312000000000001E-2</v>
          </cell>
          <cell r="C692">
            <v>5.9199999999999932E-4</v>
          </cell>
          <cell r="D692">
            <v>3.079999999999999E-3</v>
          </cell>
          <cell r="E692">
            <v>1.8696000000000004E-2</v>
          </cell>
        </row>
        <row r="693">
          <cell r="A693">
            <v>1.03</v>
          </cell>
          <cell r="B693">
            <v>1.5268E-2</v>
          </cell>
          <cell r="C693">
            <v>7.3799999999999929E-4</v>
          </cell>
          <cell r="D693">
            <v>3.0699999999999989E-3</v>
          </cell>
          <cell r="E693">
            <v>1.9294000000000002E-2</v>
          </cell>
        </row>
        <row r="694">
          <cell r="A694">
            <v>1.04</v>
          </cell>
          <cell r="B694">
            <v>1.5224000000000001E-2</v>
          </cell>
          <cell r="C694">
            <v>8.8399999999999937E-4</v>
          </cell>
          <cell r="D694">
            <v>3.0599999999999994E-3</v>
          </cell>
          <cell r="E694">
            <v>1.9892000000000003E-2</v>
          </cell>
        </row>
        <row r="695">
          <cell r="A695">
            <v>1.05</v>
          </cell>
          <cell r="B695">
            <v>1.5180000000000001E-2</v>
          </cell>
          <cell r="C695">
            <v>1.0299999999999994E-3</v>
          </cell>
          <cell r="D695">
            <v>3.0499999999999993E-3</v>
          </cell>
          <cell r="E695">
            <v>2.0490000000000001E-2</v>
          </cell>
        </row>
        <row r="696">
          <cell r="A696">
            <v>1.06</v>
          </cell>
          <cell r="B696">
            <v>1.5136E-2</v>
          </cell>
          <cell r="C696">
            <v>1.1759999999999993E-3</v>
          </cell>
          <cell r="D696">
            <v>3.0399999999999993E-3</v>
          </cell>
          <cell r="E696">
            <v>2.1088000000000003E-2</v>
          </cell>
        </row>
        <row r="697">
          <cell r="A697">
            <v>1.07</v>
          </cell>
          <cell r="B697">
            <v>1.5092000000000001E-2</v>
          </cell>
          <cell r="C697">
            <v>1.3219999999999994E-3</v>
          </cell>
          <cell r="D697">
            <v>3.0299999999999993E-3</v>
          </cell>
          <cell r="E697">
            <v>2.1686000000000004E-2</v>
          </cell>
        </row>
        <row r="698">
          <cell r="A698">
            <v>1.08</v>
          </cell>
          <cell r="B698">
            <v>1.5048000000000001E-2</v>
          </cell>
          <cell r="C698">
            <v>1.4679999999999995E-3</v>
          </cell>
          <cell r="D698">
            <v>3.0199999999999992E-3</v>
          </cell>
          <cell r="E698">
            <v>2.2284000000000002E-2</v>
          </cell>
        </row>
        <row r="699">
          <cell r="A699">
            <v>1.0900000000000001</v>
          </cell>
          <cell r="B699">
            <v>1.5004000000000002E-2</v>
          </cell>
          <cell r="C699">
            <v>1.6139999999999995E-3</v>
          </cell>
          <cell r="D699">
            <v>3.0099999999999992E-3</v>
          </cell>
          <cell r="E699">
            <v>2.2882000000000003E-2</v>
          </cell>
        </row>
        <row r="700">
          <cell r="A700">
            <v>1.1000000000000001</v>
          </cell>
          <cell r="B700">
            <v>1.4960000000000001E-2</v>
          </cell>
          <cell r="C700">
            <v>1.7599999999999994E-3</v>
          </cell>
          <cell r="D700">
            <v>2.9999999999999992E-3</v>
          </cell>
          <cell r="E700">
            <v>2.3480000000000001E-2</v>
          </cell>
        </row>
        <row r="701">
          <cell r="A701">
            <v>1.1100000000000001</v>
          </cell>
          <cell r="B701">
            <v>1.4916E-2</v>
          </cell>
          <cell r="C701">
            <v>1.9059999999999995E-3</v>
          </cell>
          <cell r="D701">
            <v>2.9899999999999992E-3</v>
          </cell>
          <cell r="E701">
            <v>2.4078000000000002E-2</v>
          </cell>
        </row>
        <row r="702">
          <cell r="A702">
            <v>1.1200000000000001</v>
          </cell>
          <cell r="B702">
            <v>1.4872000000000002E-2</v>
          </cell>
          <cell r="C702">
            <v>2.0519999999999996E-3</v>
          </cell>
          <cell r="D702">
            <v>2.9799999999999991E-3</v>
          </cell>
          <cell r="E702">
            <v>2.4676000000000003E-2</v>
          </cell>
        </row>
        <row r="703">
          <cell r="A703">
            <v>1.1299999999999999</v>
          </cell>
          <cell r="B703">
            <v>1.4828000000000001E-2</v>
          </cell>
          <cell r="C703">
            <v>2.1979999999999994E-3</v>
          </cell>
          <cell r="D703">
            <v>2.9699999999999991E-3</v>
          </cell>
          <cell r="E703">
            <v>2.5274000000000005E-2</v>
          </cell>
        </row>
        <row r="704">
          <cell r="A704">
            <v>1.1399999999999999</v>
          </cell>
          <cell r="B704">
            <v>1.4784E-2</v>
          </cell>
          <cell r="C704">
            <v>2.3439999999999997E-3</v>
          </cell>
          <cell r="D704">
            <v>2.9599999999999991E-3</v>
          </cell>
          <cell r="E704">
            <v>2.5872000000000003E-2</v>
          </cell>
        </row>
        <row r="705">
          <cell r="A705">
            <v>1.1499999999999999</v>
          </cell>
          <cell r="B705">
            <v>1.4740000000000001E-2</v>
          </cell>
          <cell r="C705">
            <v>2.4899999999999996E-3</v>
          </cell>
          <cell r="D705">
            <v>2.9499999999999995E-3</v>
          </cell>
          <cell r="E705">
            <v>2.647E-2</v>
          </cell>
        </row>
        <row r="706">
          <cell r="A706">
            <v>1.1599999999999999</v>
          </cell>
          <cell r="B706">
            <v>1.4696000000000001E-2</v>
          </cell>
          <cell r="C706">
            <v>2.6359999999999995E-3</v>
          </cell>
          <cell r="D706">
            <v>2.9399999999999995E-3</v>
          </cell>
          <cell r="E706">
            <v>2.7068000000000002E-2</v>
          </cell>
        </row>
        <row r="707">
          <cell r="A707">
            <v>1.17</v>
          </cell>
          <cell r="B707">
            <v>1.4652000000000002E-2</v>
          </cell>
          <cell r="C707">
            <v>2.7819999999999998E-3</v>
          </cell>
          <cell r="D707">
            <v>2.9299999999999994E-3</v>
          </cell>
          <cell r="E707">
            <v>2.7666000000000003E-2</v>
          </cell>
        </row>
        <row r="708">
          <cell r="A708">
            <v>1.18</v>
          </cell>
          <cell r="B708">
            <v>1.4608000000000001E-2</v>
          </cell>
          <cell r="C708">
            <v>2.9279999999999996E-3</v>
          </cell>
          <cell r="D708">
            <v>2.9199999999999994E-3</v>
          </cell>
          <cell r="E708">
            <v>2.8264000000000004E-2</v>
          </cell>
        </row>
        <row r="709">
          <cell r="A709">
            <v>1.19</v>
          </cell>
          <cell r="B709">
            <v>1.4564000000000001E-2</v>
          </cell>
          <cell r="C709">
            <v>3.0739999999999999E-3</v>
          </cell>
          <cell r="D709">
            <v>2.9099999999999994E-3</v>
          </cell>
          <cell r="E709">
            <v>2.8862000000000002E-2</v>
          </cell>
        </row>
        <row r="710">
          <cell r="A710">
            <v>1.2</v>
          </cell>
          <cell r="B710">
            <v>1.4520000000000002E-2</v>
          </cell>
          <cell r="C710">
            <v>3.2199999999999998E-3</v>
          </cell>
          <cell r="D710">
            <v>2.8999999999999994E-3</v>
          </cell>
          <cell r="E710">
            <v>2.946E-2</v>
          </cell>
        </row>
        <row r="711">
          <cell r="A711">
            <v>1.21</v>
          </cell>
          <cell r="B711">
            <v>1.4476000000000001E-2</v>
          </cell>
          <cell r="C711">
            <v>3.3659999999999996E-3</v>
          </cell>
          <cell r="D711">
            <v>2.8899999999999993E-3</v>
          </cell>
          <cell r="E711">
            <v>3.0058000000000001E-2</v>
          </cell>
        </row>
        <row r="712">
          <cell r="A712">
            <v>1.22</v>
          </cell>
          <cell r="B712">
            <v>1.4432E-2</v>
          </cell>
          <cell r="C712">
            <v>3.5119999999999999E-3</v>
          </cell>
          <cell r="D712">
            <v>2.8799999999999993E-3</v>
          </cell>
          <cell r="E712">
            <v>3.0656000000000003E-2</v>
          </cell>
        </row>
        <row r="713">
          <cell r="A713">
            <v>1.23</v>
          </cell>
          <cell r="B713">
            <v>1.4388000000000001E-2</v>
          </cell>
          <cell r="C713">
            <v>3.6579999999999998E-3</v>
          </cell>
          <cell r="D713">
            <v>2.8699999999999993E-3</v>
          </cell>
          <cell r="E713">
            <v>3.1254000000000004E-2</v>
          </cell>
        </row>
        <row r="714">
          <cell r="A714">
            <v>1.24</v>
          </cell>
          <cell r="B714">
            <v>1.4344000000000001E-2</v>
          </cell>
          <cell r="C714">
            <v>3.8039999999999997E-3</v>
          </cell>
          <cell r="D714">
            <v>2.8599999999999997E-3</v>
          </cell>
          <cell r="E714">
            <v>3.1852000000000005E-2</v>
          </cell>
        </row>
        <row r="715">
          <cell r="A715">
            <v>1.25</v>
          </cell>
          <cell r="B715">
            <v>1.43E-2</v>
          </cell>
          <cell r="C715">
            <v>3.9500000000000004E-3</v>
          </cell>
          <cell r="D715">
            <v>2.8499999999999997E-3</v>
          </cell>
          <cell r="E715">
            <v>3.245E-2</v>
          </cell>
        </row>
        <row r="716">
          <cell r="A716">
            <v>1.26</v>
          </cell>
          <cell r="B716">
            <v>1.4256000000000001E-2</v>
          </cell>
          <cell r="C716">
            <v>4.0960000000000007E-3</v>
          </cell>
          <cell r="D716">
            <v>2.8399999999999996E-3</v>
          </cell>
          <cell r="E716">
            <v>3.3048000000000001E-2</v>
          </cell>
        </row>
        <row r="717">
          <cell r="A717">
            <v>1.27</v>
          </cell>
          <cell r="B717">
            <v>1.4212000000000001E-2</v>
          </cell>
          <cell r="C717">
            <v>4.2420000000000001E-3</v>
          </cell>
          <cell r="D717">
            <v>2.8299999999999996E-3</v>
          </cell>
          <cell r="E717">
            <v>3.3646000000000002E-2</v>
          </cell>
        </row>
        <row r="718">
          <cell r="A718">
            <v>1.28</v>
          </cell>
          <cell r="B718">
            <v>1.4168E-2</v>
          </cell>
          <cell r="C718">
            <v>4.3880000000000004E-3</v>
          </cell>
          <cell r="D718">
            <v>2.8199999999999996E-3</v>
          </cell>
          <cell r="E718">
            <v>3.4243999999999997E-2</v>
          </cell>
        </row>
        <row r="719">
          <cell r="A719">
            <v>1.29</v>
          </cell>
          <cell r="B719">
            <v>1.4124000000000001E-2</v>
          </cell>
          <cell r="C719">
            <v>4.5340000000000007E-3</v>
          </cell>
          <cell r="D719">
            <v>2.8099999999999996E-3</v>
          </cell>
          <cell r="E719">
            <v>3.4841999999999998E-2</v>
          </cell>
        </row>
        <row r="720">
          <cell r="A720">
            <v>1.3</v>
          </cell>
          <cell r="B720">
            <v>1.4080000000000001E-2</v>
          </cell>
          <cell r="C720">
            <v>4.6800000000000001E-3</v>
          </cell>
          <cell r="D720">
            <v>2.7999999999999995E-3</v>
          </cell>
          <cell r="E720">
            <v>3.5439999999999999E-2</v>
          </cell>
        </row>
        <row r="721">
          <cell r="A721">
            <v>1.31</v>
          </cell>
          <cell r="B721">
            <v>1.4036E-2</v>
          </cell>
          <cell r="C721">
            <v>4.8260000000000004E-3</v>
          </cell>
          <cell r="D721">
            <v>2.7899999999999995E-3</v>
          </cell>
          <cell r="E721">
            <v>3.6038000000000001E-2</v>
          </cell>
        </row>
        <row r="722">
          <cell r="A722">
            <v>1.32</v>
          </cell>
          <cell r="B722">
            <v>1.3992000000000001E-2</v>
          </cell>
          <cell r="C722">
            <v>4.9720000000000007E-3</v>
          </cell>
          <cell r="D722">
            <v>2.7799999999999995E-3</v>
          </cell>
          <cell r="E722">
            <v>3.6636000000000002E-2</v>
          </cell>
        </row>
        <row r="723">
          <cell r="A723">
            <v>1.33</v>
          </cell>
          <cell r="B723">
            <v>1.3948E-2</v>
          </cell>
          <cell r="C723">
            <v>5.1180000000000002E-3</v>
          </cell>
          <cell r="D723">
            <v>2.7699999999999999E-3</v>
          </cell>
          <cell r="E723">
            <v>3.7234000000000003E-2</v>
          </cell>
        </row>
        <row r="724">
          <cell r="A724">
            <v>1.34</v>
          </cell>
          <cell r="B724">
            <v>1.3904000000000001E-2</v>
          </cell>
          <cell r="C724">
            <v>5.2640000000000004E-3</v>
          </cell>
          <cell r="D724">
            <v>2.7599999999999994E-3</v>
          </cell>
          <cell r="E724">
            <v>3.7832000000000005E-2</v>
          </cell>
        </row>
        <row r="725">
          <cell r="A725">
            <v>1.35</v>
          </cell>
          <cell r="B725">
            <v>1.3860000000000001E-2</v>
          </cell>
          <cell r="C725">
            <v>5.4100000000000007E-3</v>
          </cell>
          <cell r="D725">
            <v>2.7499999999999998E-3</v>
          </cell>
          <cell r="E725">
            <v>3.8429999999999999E-2</v>
          </cell>
        </row>
        <row r="726">
          <cell r="A726">
            <v>1.36</v>
          </cell>
          <cell r="B726">
            <v>1.3816E-2</v>
          </cell>
          <cell r="C726">
            <v>5.5560000000000002E-3</v>
          </cell>
          <cell r="D726">
            <v>2.7399999999999998E-3</v>
          </cell>
          <cell r="E726">
            <v>3.9028E-2</v>
          </cell>
        </row>
        <row r="727">
          <cell r="A727">
            <v>1.37</v>
          </cell>
          <cell r="B727">
            <v>1.3772000000000001E-2</v>
          </cell>
          <cell r="C727">
            <v>5.7020000000000005E-3</v>
          </cell>
          <cell r="D727">
            <v>2.7299999999999998E-3</v>
          </cell>
          <cell r="E727">
            <v>3.9626000000000001E-2</v>
          </cell>
        </row>
        <row r="728">
          <cell r="A728">
            <v>1.38</v>
          </cell>
          <cell r="B728">
            <v>1.3728000000000001E-2</v>
          </cell>
          <cell r="C728">
            <v>5.8480000000000008E-3</v>
          </cell>
          <cell r="D728">
            <v>2.7199999999999998E-3</v>
          </cell>
          <cell r="E728">
            <v>4.0223999999999996E-2</v>
          </cell>
        </row>
        <row r="729">
          <cell r="A729">
            <v>1.39</v>
          </cell>
          <cell r="B729">
            <v>1.3684E-2</v>
          </cell>
          <cell r="C729">
            <v>5.9940000000000011E-3</v>
          </cell>
          <cell r="D729">
            <v>2.7099999999999997E-3</v>
          </cell>
          <cell r="E729">
            <v>4.0821999999999997E-2</v>
          </cell>
        </row>
        <row r="730">
          <cell r="A730">
            <v>1.4</v>
          </cell>
          <cell r="B730">
            <v>1.3640000000000001E-2</v>
          </cell>
          <cell r="C730">
            <v>6.1400000000000005E-3</v>
          </cell>
          <cell r="D730">
            <v>2.6999999999999997E-3</v>
          </cell>
          <cell r="E730">
            <v>4.1419999999999998E-2</v>
          </cell>
        </row>
        <row r="731">
          <cell r="A731">
            <v>1.41</v>
          </cell>
          <cell r="B731">
            <v>1.3596E-2</v>
          </cell>
          <cell r="C731">
            <v>6.2860000000000008E-3</v>
          </cell>
          <cell r="D731">
            <v>2.6899999999999997E-3</v>
          </cell>
          <cell r="E731">
            <v>4.2018E-2</v>
          </cell>
        </row>
        <row r="732">
          <cell r="A732">
            <v>1.42</v>
          </cell>
          <cell r="B732">
            <v>1.3552000000000002E-2</v>
          </cell>
          <cell r="C732">
            <v>6.4320000000000011E-3</v>
          </cell>
          <cell r="D732">
            <v>2.6799999999999997E-3</v>
          </cell>
          <cell r="E732">
            <v>4.2616000000000001E-2</v>
          </cell>
        </row>
        <row r="733">
          <cell r="A733">
            <v>1.43</v>
          </cell>
          <cell r="B733">
            <v>1.3508000000000001E-2</v>
          </cell>
          <cell r="C733">
            <v>6.5780000000000005E-3</v>
          </cell>
          <cell r="D733">
            <v>2.6699999999999996E-3</v>
          </cell>
          <cell r="E733">
            <v>4.3214000000000002E-2</v>
          </cell>
        </row>
        <row r="734">
          <cell r="A734">
            <v>1.44</v>
          </cell>
          <cell r="B734">
            <v>1.3464E-2</v>
          </cell>
          <cell r="C734">
            <v>6.7240000000000008E-3</v>
          </cell>
          <cell r="D734">
            <v>2.66E-3</v>
          </cell>
          <cell r="E734">
            <v>4.3812000000000004E-2</v>
          </cell>
        </row>
        <row r="735">
          <cell r="A735">
            <v>1.45</v>
          </cell>
          <cell r="B735">
            <v>1.3420000000000001E-2</v>
          </cell>
          <cell r="C735">
            <v>6.8700000000000011E-3</v>
          </cell>
          <cell r="D735">
            <v>2.65E-3</v>
          </cell>
          <cell r="E735">
            <v>4.4409999999999998E-2</v>
          </cell>
        </row>
        <row r="736">
          <cell r="A736">
            <v>1.46</v>
          </cell>
          <cell r="B736">
            <v>1.3376000000000001E-2</v>
          </cell>
          <cell r="C736">
            <v>7.0160000000000005E-3</v>
          </cell>
          <cell r="D736">
            <v>2.64E-3</v>
          </cell>
          <cell r="E736">
            <v>4.5007999999999999E-2</v>
          </cell>
        </row>
        <row r="737">
          <cell r="A737">
            <v>1.47</v>
          </cell>
          <cell r="B737">
            <v>1.3332E-2</v>
          </cell>
          <cell r="C737">
            <v>7.1620000000000008E-3</v>
          </cell>
          <cell r="D737">
            <v>2.63E-3</v>
          </cell>
          <cell r="E737">
            <v>4.5605999999999994E-2</v>
          </cell>
        </row>
        <row r="738">
          <cell r="A738">
            <v>1.48</v>
          </cell>
          <cell r="B738">
            <v>1.3288000000000001E-2</v>
          </cell>
          <cell r="C738">
            <v>7.3080000000000011E-3</v>
          </cell>
          <cell r="D738">
            <v>2.6199999999999999E-3</v>
          </cell>
          <cell r="E738">
            <v>4.6203999999999995E-2</v>
          </cell>
        </row>
        <row r="739">
          <cell r="A739">
            <v>1.49</v>
          </cell>
          <cell r="B739">
            <v>1.3244000000000001E-2</v>
          </cell>
          <cell r="C739">
            <v>7.4540000000000006E-3</v>
          </cell>
          <cell r="D739">
            <v>2.6099999999999999E-3</v>
          </cell>
          <cell r="E739">
            <v>4.6801999999999996E-2</v>
          </cell>
        </row>
        <row r="740">
          <cell r="A740">
            <v>1.5</v>
          </cell>
          <cell r="B740">
            <v>1.32E-2</v>
          </cell>
          <cell r="C740">
            <v>7.6000000000000009E-3</v>
          </cell>
          <cell r="D740">
            <v>2.5999999999999999E-3</v>
          </cell>
          <cell r="E740">
            <v>4.7399999999999998E-2</v>
          </cell>
        </row>
        <row r="746">
          <cell r="A746">
            <v>0.125</v>
          </cell>
          <cell r="B746">
            <v>0</v>
          </cell>
          <cell r="C746">
            <v>5.9999999999999995E-4</v>
          </cell>
          <cell r="D746">
            <v>0</v>
          </cell>
          <cell r="E746">
            <v>3.0000000000000001E-3</v>
          </cell>
        </row>
        <row r="747">
          <cell r="A747">
            <v>0.13</v>
          </cell>
          <cell r="B747">
            <v>0</v>
          </cell>
          <cell r="C747">
            <v>6.5999999999999978E-4</v>
          </cell>
          <cell r="D747">
            <v>0</v>
          </cell>
          <cell r="E747">
            <v>3.307999999999998E-3</v>
          </cell>
        </row>
        <row r="748">
          <cell r="A748">
            <v>0.14000000000000001</v>
          </cell>
          <cell r="B748">
            <v>0</v>
          </cell>
          <cell r="C748">
            <v>7.7999999999999977E-4</v>
          </cell>
          <cell r="D748">
            <v>0</v>
          </cell>
          <cell r="E748">
            <v>3.9239999999999987E-3</v>
          </cell>
        </row>
        <row r="749">
          <cell r="A749">
            <v>0.15</v>
          </cell>
          <cell r="B749">
            <v>0</v>
          </cell>
          <cell r="C749">
            <v>8.9999999999999976E-4</v>
          </cell>
          <cell r="D749">
            <v>0</v>
          </cell>
          <cell r="E749">
            <v>4.5399999999999989E-3</v>
          </cell>
        </row>
        <row r="750">
          <cell r="A750">
            <v>0.16</v>
          </cell>
          <cell r="B750">
            <v>0</v>
          </cell>
          <cell r="C750">
            <v>1.0199999999999999E-3</v>
          </cell>
          <cell r="D750">
            <v>0</v>
          </cell>
          <cell r="E750">
            <v>5.1559999999999991E-3</v>
          </cell>
        </row>
        <row r="751">
          <cell r="A751">
            <v>0.17</v>
          </cell>
          <cell r="B751">
            <v>0</v>
          </cell>
          <cell r="C751">
            <v>1.14E-3</v>
          </cell>
          <cell r="D751">
            <v>0</v>
          </cell>
          <cell r="E751">
            <v>5.7719999999999994E-3</v>
          </cell>
        </row>
        <row r="752">
          <cell r="A752">
            <v>0.18</v>
          </cell>
          <cell r="B752">
            <v>0</v>
          </cell>
          <cell r="C752">
            <v>1.2599999999999998E-3</v>
          </cell>
          <cell r="D752">
            <v>0</v>
          </cell>
          <cell r="E752">
            <v>6.3879999999999996E-3</v>
          </cell>
        </row>
        <row r="753">
          <cell r="A753">
            <v>0.19</v>
          </cell>
          <cell r="B753">
            <v>0</v>
          </cell>
          <cell r="C753">
            <v>1.3799999999999997E-3</v>
          </cell>
          <cell r="D753">
            <v>0</v>
          </cell>
          <cell r="E753">
            <v>7.0039999999999998E-3</v>
          </cell>
        </row>
        <row r="754">
          <cell r="A754">
            <v>0.2</v>
          </cell>
          <cell r="B754">
            <v>0</v>
          </cell>
          <cell r="C754">
            <v>1.4999999999999998E-3</v>
          </cell>
          <cell r="D754">
            <v>0</v>
          </cell>
          <cell r="E754">
            <v>7.62E-3</v>
          </cell>
        </row>
        <row r="755">
          <cell r="A755">
            <v>0.21</v>
          </cell>
          <cell r="B755">
            <v>0</v>
          </cell>
          <cell r="C755">
            <v>1.6199999999999999E-3</v>
          </cell>
          <cell r="D755">
            <v>0</v>
          </cell>
          <cell r="E755">
            <v>8.2360000000000003E-3</v>
          </cell>
        </row>
        <row r="756">
          <cell r="A756">
            <v>0.22</v>
          </cell>
          <cell r="B756">
            <v>0</v>
          </cell>
          <cell r="C756">
            <v>1.7399999999999998E-3</v>
          </cell>
          <cell r="D756">
            <v>0</v>
          </cell>
          <cell r="E756">
            <v>8.8520000000000005E-3</v>
          </cell>
        </row>
        <row r="757">
          <cell r="A757">
            <v>0.23</v>
          </cell>
          <cell r="B757">
            <v>0</v>
          </cell>
          <cell r="C757">
            <v>1.8599999999999997E-3</v>
          </cell>
          <cell r="D757">
            <v>0</v>
          </cell>
          <cell r="E757">
            <v>9.4680000000000007E-3</v>
          </cell>
        </row>
        <row r="758">
          <cell r="A758">
            <v>0.24</v>
          </cell>
          <cell r="B758">
            <v>0</v>
          </cell>
          <cell r="C758">
            <v>1.98E-3</v>
          </cell>
          <cell r="D758">
            <v>0</v>
          </cell>
          <cell r="E758">
            <v>1.0084000000000001E-2</v>
          </cell>
        </row>
        <row r="759">
          <cell r="A759">
            <v>0.25</v>
          </cell>
          <cell r="B759">
            <v>0</v>
          </cell>
          <cell r="C759">
            <v>2.0999999999999999E-3</v>
          </cell>
          <cell r="D759">
            <v>0</v>
          </cell>
          <cell r="E759">
            <v>1.0700000000000003E-2</v>
          </cell>
        </row>
        <row r="760">
          <cell r="A760">
            <v>0.26</v>
          </cell>
          <cell r="B760">
            <v>0</v>
          </cell>
          <cell r="C760">
            <v>2.2519999999999997E-3</v>
          </cell>
          <cell r="D760">
            <v>0</v>
          </cell>
          <cell r="E760">
            <v>1.1444000000000003E-2</v>
          </cell>
        </row>
        <row r="761">
          <cell r="A761">
            <v>0.27</v>
          </cell>
          <cell r="B761">
            <v>0</v>
          </cell>
          <cell r="C761">
            <v>2.4039999999999999E-3</v>
          </cell>
          <cell r="D761">
            <v>0</v>
          </cell>
          <cell r="E761">
            <v>1.2188000000000003E-2</v>
          </cell>
        </row>
        <row r="762">
          <cell r="A762">
            <v>0.28000000000000003</v>
          </cell>
          <cell r="B762">
            <v>0</v>
          </cell>
          <cell r="C762">
            <v>2.5559999999999997E-3</v>
          </cell>
          <cell r="D762">
            <v>0</v>
          </cell>
          <cell r="E762">
            <v>1.2932000000000003E-2</v>
          </cell>
        </row>
        <row r="763">
          <cell r="A763">
            <v>0.28999999999999998</v>
          </cell>
          <cell r="B763">
            <v>0</v>
          </cell>
          <cell r="C763">
            <v>2.7079999999999999E-3</v>
          </cell>
          <cell r="D763">
            <v>0</v>
          </cell>
          <cell r="E763">
            <v>1.3676000000000002E-2</v>
          </cell>
        </row>
        <row r="764">
          <cell r="A764">
            <v>0.3</v>
          </cell>
          <cell r="B764">
            <v>0</v>
          </cell>
          <cell r="C764">
            <v>2.8599999999999997E-3</v>
          </cell>
          <cell r="D764">
            <v>0</v>
          </cell>
          <cell r="E764">
            <v>1.4420000000000002E-2</v>
          </cell>
        </row>
        <row r="765">
          <cell r="A765">
            <v>0.31</v>
          </cell>
          <cell r="B765">
            <v>0</v>
          </cell>
          <cell r="C765">
            <v>3.0119999999999999E-3</v>
          </cell>
          <cell r="D765">
            <v>0</v>
          </cell>
          <cell r="E765">
            <v>1.5164E-2</v>
          </cell>
        </row>
        <row r="766">
          <cell r="A766">
            <v>0.32</v>
          </cell>
          <cell r="B766">
            <v>0</v>
          </cell>
          <cell r="C766">
            <v>3.1640000000000001E-3</v>
          </cell>
          <cell r="D766">
            <v>0</v>
          </cell>
          <cell r="E766">
            <v>1.5908000000000002E-2</v>
          </cell>
        </row>
        <row r="767">
          <cell r="A767">
            <v>0.33</v>
          </cell>
          <cell r="B767">
            <v>0</v>
          </cell>
          <cell r="C767">
            <v>3.3159999999999999E-3</v>
          </cell>
          <cell r="D767">
            <v>0</v>
          </cell>
          <cell r="E767">
            <v>1.6652E-2</v>
          </cell>
        </row>
        <row r="768">
          <cell r="A768">
            <v>0.34</v>
          </cell>
          <cell r="B768">
            <v>0</v>
          </cell>
          <cell r="C768">
            <v>3.4679999999999997E-3</v>
          </cell>
          <cell r="D768">
            <v>0</v>
          </cell>
          <cell r="E768">
            <v>1.7396000000000002E-2</v>
          </cell>
        </row>
        <row r="769">
          <cell r="A769">
            <v>0.35</v>
          </cell>
          <cell r="B769">
            <v>0</v>
          </cell>
          <cell r="C769">
            <v>3.62E-3</v>
          </cell>
          <cell r="D769">
            <v>0</v>
          </cell>
          <cell r="E769">
            <v>1.814E-2</v>
          </cell>
        </row>
        <row r="770">
          <cell r="A770">
            <v>0.36</v>
          </cell>
          <cell r="B770">
            <v>0</v>
          </cell>
          <cell r="C770">
            <v>3.7720000000000002E-3</v>
          </cell>
          <cell r="D770">
            <v>0</v>
          </cell>
          <cell r="E770">
            <v>1.8883999999999998E-2</v>
          </cell>
        </row>
        <row r="771">
          <cell r="A771">
            <v>0.37</v>
          </cell>
          <cell r="B771">
            <v>0</v>
          </cell>
          <cell r="C771">
            <v>3.9240000000000004E-3</v>
          </cell>
          <cell r="D771">
            <v>0</v>
          </cell>
          <cell r="E771">
            <v>1.9628E-2</v>
          </cell>
        </row>
        <row r="772">
          <cell r="A772">
            <v>0.375</v>
          </cell>
          <cell r="B772">
            <v>0</v>
          </cell>
          <cell r="C772">
            <v>4.0000000000000001E-3</v>
          </cell>
          <cell r="D772">
            <v>0</v>
          </cell>
          <cell r="E772">
            <v>0.02</v>
          </cell>
        </row>
        <row r="773">
          <cell r="A773">
            <v>0.38</v>
          </cell>
          <cell r="B773">
            <v>0</v>
          </cell>
          <cell r="C773">
            <v>4.1000000000000003E-3</v>
          </cell>
          <cell r="D773">
            <v>0</v>
          </cell>
          <cell r="E773">
            <v>2.0500000000000011E-2</v>
          </cell>
        </row>
        <row r="774">
          <cell r="A774">
            <v>0.39</v>
          </cell>
          <cell r="B774">
            <v>0</v>
          </cell>
          <cell r="C774">
            <v>4.3E-3</v>
          </cell>
          <cell r="D774">
            <v>0</v>
          </cell>
          <cell r="E774">
            <v>2.1500000000000012E-2</v>
          </cell>
        </row>
        <row r="775">
          <cell r="A775">
            <v>0.4</v>
          </cell>
          <cell r="B775">
            <v>0</v>
          </cell>
          <cell r="C775">
            <v>4.5000000000000005E-3</v>
          </cell>
          <cell r="D775">
            <v>0</v>
          </cell>
          <cell r="E775">
            <v>2.2499999999999999E-2</v>
          </cell>
        </row>
        <row r="776">
          <cell r="A776">
            <v>0.41</v>
          </cell>
          <cell r="B776">
            <v>0</v>
          </cell>
          <cell r="C776">
            <v>4.7000000000000002E-3</v>
          </cell>
          <cell r="D776">
            <v>0</v>
          </cell>
          <cell r="E776">
            <v>2.350000000000001E-2</v>
          </cell>
        </row>
        <row r="777">
          <cell r="A777">
            <v>0.42</v>
          </cell>
          <cell r="B777">
            <v>0</v>
          </cell>
          <cell r="C777">
            <v>4.8999999999999998E-3</v>
          </cell>
          <cell r="D777">
            <v>0</v>
          </cell>
          <cell r="E777">
            <v>2.4500000000000008E-2</v>
          </cell>
        </row>
        <row r="778">
          <cell r="A778">
            <v>0.43</v>
          </cell>
          <cell r="B778">
            <v>0</v>
          </cell>
          <cell r="C778">
            <v>5.1000000000000004E-3</v>
          </cell>
          <cell r="D778">
            <v>0</v>
          </cell>
          <cell r="E778">
            <v>2.5500000000000009E-2</v>
          </cell>
        </row>
        <row r="779">
          <cell r="A779">
            <v>0.44</v>
          </cell>
          <cell r="B779">
            <v>0</v>
          </cell>
          <cell r="C779">
            <v>5.3E-3</v>
          </cell>
          <cell r="D779">
            <v>0</v>
          </cell>
          <cell r="E779">
            <v>2.6500000000000006E-2</v>
          </cell>
        </row>
        <row r="780">
          <cell r="A780">
            <v>0.45</v>
          </cell>
          <cell r="B780">
            <v>0</v>
          </cell>
          <cell r="C780">
            <v>5.4999999999999997E-3</v>
          </cell>
          <cell r="D780">
            <v>0</v>
          </cell>
          <cell r="E780">
            <v>2.75E-2</v>
          </cell>
        </row>
        <row r="781">
          <cell r="A781">
            <v>0.46</v>
          </cell>
          <cell r="B781">
            <v>0</v>
          </cell>
          <cell r="C781">
            <v>5.7000000000000002E-3</v>
          </cell>
          <cell r="D781">
            <v>0</v>
          </cell>
          <cell r="E781">
            <v>2.8500000000000004E-2</v>
          </cell>
        </row>
        <row r="782">
          <cell r="A782">
            <v>0.47</v>
          </cell>
          <cell r="B782">
            <v>0</v>
          </cell>
          <cell r="C782">
            <v>5.8999999999999999E-3</v>
          </cell>
          <cell r="D782">
            <v>0</v>
          </cell>
          <cell r="E782">
            <v>2.9500000000000005E-2</v>
          </cell>
        </row>
        <row r="783">
          <cell r="A783">
            <v>0.48</v>
          </cell>
          <cell r="B783">
            <v>0</v>
          </cell>
          <cell r="C783">
            <v>6.0999999999999995E-3</v>
          </cell>
          <cell r="D783">
            <v>0</v>
          </cell>
          <cell r="E783">
            <v>3.0500000000000003E-2</v>
          </cell>
        </row>
        <row r="784">
          <cell r="A784">
            <v>0.49</v>
          </cell>
          <cell r="B784">
            <v>0</v>
          </cell>
          <cell r="C784">
            <v>6.3E-3</v>
          </cell>
          <cell r="D784">
            <v>0</v>
          </cell>
          <cell r="E784">
            <v>3.15E-2</v>
          </cell>
        </row>
        <row r="785">
          <cell r="A785">
            <v>0.5</v>
          </cell>
          <cell r="B785">
            <v>0</v>
          </cell>
          <cell r="C785">
            <v>6.5000000000000023E-3</v>
          </cell>
          <cell r="D785">
            <v>0</v>
          </cell>
          <cell r="E785">
            <v>3.2500000000000001E-2</v>
          </cell>
        </row>
        <row r="786">
          <cell r="A786">
            <v>0.51</v>
          </cell>
          <cell r="B786">
            <v>0</v>
          </cell>
          <cell r="C786">
            <v>6.7080000000000022E-3</v>
          </cell>
          <cell r="D786">
            <v>0</v>
          </cell>
          <cell r="E786">
            <v>3.353600000000001E-2</v>
          </cell>
        </row>
        <row r="787">
          <cell r="A787">
            <v>0.52</v>
          </cell>
          <cell r="B787">
            <v>0</v>
          </cell>
          <cell r="C787">
            <v>6.916000000000002E-3</v>
          </cell>
          <cell r="D787">
            <v>0</v>
          </cell>
          <cell r="E787">
            <v>3.4572000000000012E-2</v>
          </cell>
        </row>
        <row r="788">
          <cell r="A788">
            <v>0.53</v>
          </cell>
          <cell r="B788">
            <v>0</v>
          </cell>
          <cell r="C788">
            <v>7.1240000000000019E-3</v>
          </cell>
          <cell r="D788">
            <v>0</v>
          </cell>
          <cell r="E788">
            <v>3.5608000000000008E-2</v>
          </cell>
        </row>
        <row r="789">
          <cell r="A789">
            <v>0.54</v>
          </cell>
          <cell r="B789">
            <v>0</v>
          </cell>
          <cell r="C789">
            <v>7.3320000000000017E-3</v>
          </cell>
          <cell r="D789">
            <v>0</v>
          </cell>
          <cell r="E789">
            <v>3.664400000000001E-2</v>
          </cell>
        </row>
        <row r="790">
          <cell r="A790">
            <v>0.55000000000000004</v>
          </cell>
          <cell r="B790">
            <v>0</v>
          </cell>
          <cell r="C790">
            <v>7.5400000000000024E-3</v>
          </cell>
          <cell r="D790">
            <v>0</v>
          </cell>
          <cell r="E790">
            <v>3.7680000000000005E-2</v>
          </cell>
        </row>
        <row r="791">
          <cell r="A791">
            <v>0.56000000000000005</v>
          </cell>
          <cell r="B791">
            <v>0</v>
          </cell>
          <cell r="C791">
            <v>7.7480000000000023E-3</v>
          </cell>
          <cell r="D791">
            <v>0</v>
          </cell>
          <cell r="E791">
            <v>3.8716000000000007E-2</v>
          </cell>
        </row>
        <row r="792">
          <cell r="A792">
            <v>0.56999999999999995</v>
          </cell>
          <cell r="B792">
            <v>0</v>
          </cell>
          <cell r="C792">
            <v>7.9560000000000013E-3</v>
          </cell>
          <cell r="D792">
            <v>0</v>
          </cell>
          <cell r="E792">
            <v>3.975200000000001E-2</v>
          </cell>
        </row>
        <row r="793">
          <cell r="A793">
            <v>0.57999999999999996</v>
          </cell>
          <cell r="B793">
            <v>0</v>
          </cell>
          <cell r="C793">
            <v>8.1640000000000011E-3</v>
          </cell>
          <cell r="D793">
            <v>0</v>
          </cell>
          <cell r="E793">
            <v>4.0788000000000005E-2</v>
          </cell>
        </row>
        <row r="794">
          <cell r="A794">
            <v>0.59</v>
          </cell>
          <cell r="B794">
            <v>0</v>
          </cell>
          <cell r="C794">
            <v>8.372000000000001E-3</v>
          </cell>
          <cell r="D794">
            <v>0</v>
          </cell>
          <cell r="E794">
            <v>4.1824000000000007E-2</v>
          </cell>
        </row>
        <row r="795">
          <cell r="A795">
            <v>0.6</v>
          </cell>
          <cell r="B795">
            <v>0</v>
          </cell>
          <cell r="C795">
            <v>8.5800000000000026E-3</v>
          </cell>
          <cell r="D795">
            <v>0</v>
          </cell>
          <cell r="E795">
            <v>4.2860000000000009E-2</v>
          </cell>
        </row>
        <row r="796">
          <cell r="A796">
            <v>0.61</v>
          </cell>
          <cell r="B796">
            <v>0</v>
          </cell>
          <cell r="C796">
            <v>8.7880000000000024E-3</v>
          </cell>
          <cell r="D796">
            <v>0</v>
          </cell>
          <cell r="E796">
            <v>4.3896000000000004E-2</v>
          </cell>
        </row>
        <row r="797">
          <cell r="A797">
            <v>0.62</v>
          </cell>
          <cell r="B797">
            <v>0</v>
          </cell>
          <cell r="C797">
            <v>8.9960000000000023E-3</v>
          </cell>
          <cell r="D797">
            <v>0</v>
          </cell>
          <cell r="E797">
            <v>4.4932000000000007E-2</v>
          </cell>
        </row>
        <row r="798">
          <cell r="A798">
            <v>0.63</v>
          </cell>
          <cell r="B798">
            <v>0</v>
          </cell>
          <cell r="C798">
            <v>9.2040000000000021E-3</v>
          </cell>
          <cell r="D798">
            <v>0</v>
          </cell>
          <cell r="E798">
            <v>4.5968000000000002E-2</v>
          </cell>
        </row>
        <row r="799">
          <cell r="A799">
            <v>0.64</v>
          </cell>
          <cell r="B799">
            <v>0</v>
          </cell>
          <cell r="C799">
            <v>9.412000000000002E-3</v>
          </cell>
          <cell r="D799">
            <v>0</v>
          </cell>
          <cell r="E799">
            <v>4.7004000000000004E-2</v>
          </cell>
        </row>
        <row r="800">
          <cell r="A800">
            <v>0.65</v>
          </cell>
          <cell r="B800">
            <v>0</v>
          </cell>
          <cell r="C800">
            <v>9.6200000000000018E-3</v>
          </cell>
          <cell r="D800">
            <v>0</v>
          </cell>
          <cell r="E800">
            <v>4.8039999999999999E-2</v>
          </cell>
        </row>
        <row r="801">
          <cell r="A801">
            <v>0.66</v>
          </cell>
          <cell r="B801">
            <v>0</v>
          </cell>
          <cell r="C801">
            <v>9.8280000000000017E-3</v>
          </cell>
          <cell r="D801">
            <v>0</v>
          </cell>
          <cell r="E801">
            <v>4.9076000000000002E-2</v>
          </cell>
        </row>
        <row r="802">
          <cell r="A802">
            <v>0.67</v>
          </cell>
          <cell r="B802">
            <v>0</v>
          </cell>
          <cell r="C802">
            <v>1.0036000000000002E-2</v>
          </cell>
          <cell r="D802">
            <v>0</v>
          </cell>
          <cell r="E802">
            <v>5.0112000000000004E-2</v>
          </cell>
        </row>
        <row r="803">
          <cell r="A803">
            <v>0.68</v>
          </cell>
          <cell r="B803">
            <v>0</v>
          </cell>
          <cell r="C803">
            <v>1.0244000000000001E-2</v>
          </cell>
          <cell r="D803">
            <v>0</v>
          </cell>
          <cell r="E803">
            <v>5.1147999999999999E-2</v>
          </cell>
        </row>
        <row r="804">
          <cell r="A804">
            <v>0.69</v>
          </cell>
          <cell r="B804">
            <v>0</v>
          </cell>
          <cell r="C804">
            <v>1.0452000000000001E-2</v>
          </cell>
          <cell r="D804">
            <v>0</v>
          </cell>
          <cell r="E804">
            <v>5.2184000000000001E-2</v>
          </cell>
        </row>
        <row r="805">
          <cell r="A805">
            <v>0.7</v>
          </cell>
          <cell r="B805">
            <v>0</v>
          </cell>
          <cell r="C805">
            <v>1.0660000000000003E-2</v>
          </cell>
          <cell r="D805">
            <v>0</v>
          </cell>
          <cell r="E805">
            <v>5.3220000000000003E-2</v>
          </cell>
        </row>
        <row r="806">
          <cell r="A806">
            <v>0.71</v>
          </cell>
          <cell r="B806">
            <v>0</v>
          </cell>
          <cell r="C806">
            <v>1.0868000000000003E-2</v>
          </cell>
          <cell r="D806">
            <v>0</v>
          </cell>
          <cell r="E806">
            <v>5.4255999999999999E-2</v>
          </cell>
        </row>
        <row r="807">
          <cell r="A807">
            <v>0.72</v>
          </cell>
          <cell r="B807">
            <v>0</v>
          </cell>
          <cell r="C807">
            <v>1.1076000000000003E-2</v>
          </cell>
          <cell r="D807">
            <v>0</v>
          </cell>
          <cell r="E807">
            <v>5.5291999999999994E-2</v>
          </cell>
        </row>
        <row r="808">
          <cell r="A808">
            <v>0.73</v>
          </cell>
          <cell r="B808">
            <v>0</v>
          </cell>
          <cell r="C808">
            <v>1.1284000000000002E-2</v>
          </cell>
          <cell r="D808">
            <v>0</v>
          </cell>
          <cell r="E808">
            <v>5.6327999999999996E-2</v>
          </cell>
        </row>
        <row r="809">
          <cell r="A809">
            <v>0.74</v>
          </cell>
          <cell r="B809">
            <v>0</v>
          </cell>
          <cell r="C809">
            <v>1.1492000000000002E-2</v>
          </cell>
          <cell r="D809">
            <v>0</v>
          </cell>
          <cell r="E809">
            <v>5.7363999999999998E-2</v>
          </cell>
        </row>
        <row r="810">
          <cell r="A810">
            <v>0.75</v>
          </cell>
          <cell r="B810">
            <v>0</v>
          </cell>
          <cell r="C810">
            <v>1.1700000000000006E-2</v>
          </cell>
          <cell r="D810">
            <v>0</v>
          </cell>
          <cell r="E810">
            <v>5.8400000000000007E-2</v>
          </cell>
        </row>
        <row r="811">
          <cell r="A811">
            <v>0.76</v>
          </cell>
          <cell r="B811">
            <v>0</v>
          </cell>
          <cell r="C811">
            <v>1.1908000000000005E-2</v>
          </cell>
          <cell r="D811">
            <v>0</v>
          </cell>
          <cell r="E811">
            <v>5.9444000000000011E-2</v>
          </cell>
        </row>
        <row r="812">
          <cell r="A812">
            <v>0.77</v>
          </cell>
          <cell r="B812">
            <v>0</v>
          </cell>
          <cell r="C812">
            <v>1.2116000000000005E-2</v>
          </cell>
          <cell r="D812">
            <v>0</v>
          </cell>
          <cell r="E812">
            <v>6.0488000000000007E-2</v>
          </cell>
        </row>
        <row r="813">
          <cell r="A813">
            <v>0.78</v>
          </cell>
          <cell r="B813">
            <v>0</v>
          </cell>
          <cell r="C813">
            <v>1.2324000000000005E-2</v>
          </cell>
          <cell r="D813">
            <v>0</v>
          </cell>
          <cell r="E813">
            <v>6.153200000000001E-2</v>
          </cell>
        </row>
        <row r="814">
          <cell r="A814">
            <v>0.79</v>
          </cell>
          <cell r="B814">
            <v>0</v>
          </cell>
          <cell r="C814">
            <v>1.2532000000000005E-2</v>
          </cell>
          <cell r="D814">
            <v>0</v>
          </cell>
          <cell r="E814">
            <v>6.2576000000000007E-2</v>
          </cell>
        </row>
        <row r="815">
          <cell r="A815">
            <v>0.8</v>
          </cell>
          <cell r="B815">
            <v>0</v>
          </cell>
          <cell r="C815">
            <v>1.2740000000000003E-2</v>
          </cell>
          <cell r="D815">
            <v>0</v>
          </cell>
          <cell r="E815">
            <v>6.362000000000001E-2</v>
          </cell>
        </row>
        <row r="816">
          <cell r="A816">
            <v>0.81</v>
          </cell>
          <cell r="B816">
            <v>0</v>
          </cell>
          <cell r="C816">
            <v>1.2948000000000003E-2</v>
          </cell>
          <cell r="D816">
            <v>0</v>
          </cell>
          <cell r="E816">
            <v>6.4663999999999999E-2</v>
          </cell>
        </row>
        <row r="817">
          <cell r="A817">
            <v>0.82</v>
          </cell>
          <cell r="B817">
            <v>0</v>
          </cell>
          <cell r="C817">
            <v>1.3156000000000003E-2</v>
          </cell>
          <cell r="D817">
            <v>0</v>
          </cell>
          <cell r="E817">
            <v>6.5708000000000003E-2</v>
          </cell>
        </row>
        <row r="818">
          <cell r="A818">
            <v>0.83</v>
          </cell>
          <cell r="B818">
            <v>0</v>
          </cell>
          <cell r="C818">
            <v>1.3364000000000003E-2</v>
          </cell>
          <cell r="D818">
            <v>0</v>
          </cell>
          <cell r="E818">
            <v>6.6752000000000006E-2</v>
          </cell>
        </row>
        <row r="819">
          <cell r="A819">
            <v>0.84</v>
          </cell>
          <cell r="B819">
            <v>0</v>
          </cell>
          <cell r="C819">
            <v>1.3572000000000002E-2</v>
          </cell>
          <cell r="D819">
            <v>0</v>
          </cell>
          <cell r="E819">
            <v>6.7795999999999995E-2</v>
          </cell>
        </row>
        <row r="820">
          <cell r="A820">
            <v>0.85</v>
          </cell>
          <cell r="B820">
            <v>0</v>
          </cell>
          <cell r="C820">
            <v>1.3780000000000002E-2</v>
          </cell>
          <cell r="D820">
            <v>0</v>
          </cell>
          <cell r="E820">
            <v>6.8839999999999998E-2</v>
          </cell>
        </row>
        <row r="821">
          <cell r="A821">
            <v>0.86</v>
          </cell>
          <cell r="B821">
            <v>0</v>
          </cell>
          <cell r="C821">
            <v>1.3988000000000002E-2</v>
          </cell>
          <cell r="D821">
            <v>0</v>
          </cell>
          <cell r="E821">
            <v>6.9884000000000002E-2</v>
          </cell>
        </row>
        <row r="822">
          <cell r="A822">
            <v>0.87</v>
          </cell>
          <cell r="B822">
            <v>0</v>
          </cell>
          <cell r="C822">
            <v>1.4196E-2</v>
          </cell>
          <cell r="D822">
            <v>0</v>
          </cell>
          <cell r="E822">
            <v>7.0928000000000005E-2</v>
          </cell>
        </row>
        <row r="823">
          <cell r="A823">
            <v>0.88</v>
          </cell>
          <cell r="B823">
            <v>0</v>
          </cell>
          <cell r="C823">
            <v>1.4404E-2</v>
          </cell>
          <cell r="D823">
            <v>0</v>
          </cell>
          <cell r="E823">
            <v>7.1971999999999994E-2</v>
          </cell>
        </row>
        <row r="824">
          <cell r="A824">
            <v>0.89</v>
          </cell>
          <cell r="B824">
            <v>0</v>
          </cell>
          <cell r="C824">
            <v>1.4612E-2</v>
          </cell>
          <cell r="D824">
            <v>0</v>
          </cell>
          <cell r="E824">
            <v>7.3015999999999998E-2</v>
          </cell>
        </row>
        <row r="825">
          <cell r="A825">
            <v>0.9</v>
          </cell>
          <cell r="B825">
            <v>0</v>
          </cell>
          <cell r="C825">
            <v>1.482E-2</v>
          </cell>
          <cell r="D825">
            <v>0</v>
          </cell>
          <cell r="E825">
            <v>7.4060000000000001E-2</v>
          </cell>
        </row>
        <row r="826">
          <cell r="A826">
            <v>0.91</v>
          </cell>
          <cell r="B826">
            <v>0</v>
          </cell>
          <cell r="C826">
            <v>1.5028E-2</v>
          </cell>
          <cell r="D826">
            <v>0</v>
          </cell>
          <cell r="E826">
            <v>7.5104000000000004E-2</v>
          </cell>
        </row>
        <row r="827">
          <cell r="A827">
            <v>0.92</v>
          </cell>
          <cell r="B827">
            <v>0</v>
          </cell>
          <cell r="C827">
            <v>1.5236E-2</v>
          </cell>
          <cell r="D827">
            <v>0</v>
          </cell>
          <cell r="E827">
            <v>7.6147999999999993E-2</v>
          </cell>
        </row>
        <row r="828">
          <cell r="A828">
            <v>0.93</v>
          </cell>
          <cell r="B828">
            <v>0</v>
          </cell>
          <cell r="C828">
            <v>1.5443999999999999E-2</v>
          </cell>
          <cell r="D828">
            <v>0</v>
          </cell>
          <cell r="E828">
            <v>7.7191999999999997E-2</v>
          </cell>
        </row>
        <row r="829">
          <cell r="A829">
            <v>0.94</v>
          </cell>
          <cell r="B829">
            <v>0</v>
          </cell>
          <cell r="C829">
            <v>1.5651999999999999E-2</v>
          </cell>
          <cell r="D829">
            <v>0</v>
          </cell>
          <cell r="E829">
            <v>7.8236E-2</v>
          </cell>
        </row>
        <row r="830">
          <cell r="A830">
            <v>0.95</v>
          </cell>
          <cell r="B830">
            <v>0</v>
          </cell>
          <cell r="C830">
            <v>1.5859999999999999E-2</v>
          </cell>
          <cell r="D830">
            <v>0</v>
          </cell>
          <cell r="E830">
            <v>7.9279999999999989E-2</v>
          </cell>
        </row>
        <row r="831">
          <cell r="A831">
            <v>0.96</v>
          </cell>
          <cell r="B831">
            <v>0</v>
          </cell>
          <cell r="C831">
            <v>1.6067999999999999E-2</v>
          </cell>
          <cell r="D831">
            <v>0</v>
          </cell>
          <cell r="E831">
            <v>8.0323999999999993E-2</v>
          </cell>
        </row>
        <row r="832">
          <cell r="A832">
            <v>0.97</v>
          </cell>
          <cell r="B832">
            <v>0</v>
          </cell>
          <cell r="C832">
            <v>1.6275999999999999E-2</v>
          </cell>
          <cell r="D832">
            <v>0</v>
          </cell>
          <cell r="E832">
            <v>8.1367999999999996E-2</v>
          </cell>
        </row>
        <row r="833">
          <cell r="A833">
            <v>0.98</v>
          </cell>
          <cell r="B833">
            <v>0</v>
          </cell>
          <cell r="C833">
            <v>1.6483999999999999E-2</v>
          </cell>
          <cell r="D833">
            <v>0</v>
          </cell>
          <cell r="E833">
            <v>8.2411999999999985E-2</v>
          </cell>
        </row>
        <row r="834">
          <cell r="A834">
            <v>0.99</v>
          </cell>
          <cell r="B834">
            <v>0</v>
          </cell>
          <cell r="C834">
            <v>1.6691999999999999E-2</v>
          </cell>
          <cell r="D834">
            <v>0</v>
          </cell>
          <cell r="E834">
            <v>8.3455999999999989E-2</v>
          </cell>
        </row>
        <row r="835">
          <cell r="A835">
            <v>1</v>
          </cell>
          <cell r="B835">
            <v>0</v>
          </cell>
          <cell r="C835">
            <v>1.6899999999999995E-2</v>
          </cell>
          <cell r="D835">
            <v>0</v>
          </cell>
          <cell r="E835">
            <v>8.4499999999999964E-2</v>
          </cell>
        </row>
        <row r="836">
          <cell r="A836">
            <v>1.01</v>
          </cell>
          <cell r="B836">
            <v>0</v>
          </cell>
          <cell r="C836">
            <v>1.7065999999999994E-2</v>
          </cell>
          <cell r="D836">
            <v>0</v>
          </cell>
          <cell r="E836">
            <v>8.5333999999999965E-2</v>
          </cell>
        </row>
        <row r="837">
          <cell r="A837">
            <v>1.02</v>
          </cell>
          <cell r="B837">
            <v>0</v>
          </cell>
          <cell r="C837">
            <v>1.7231999999999997E-2</v>
          </cell>
          <cell r="D837">
            <v>0</v>
          </cell>
          <cell r="E837">
            <v>8.6167999999999967E-2</v>
          </cell>
        </row>
        <row r="838">
          <cell r="A838">
            <v>1.03</v>
          </cell>
          <cell r="B838">
            <v>0</v>
          </cell>
          <cell r="C838">
            <v>1.7397999999999997E-2</v>
          </cell>
          <cell r="D838">
            <v>0</v>
          </cell>
          <cell r="E838">
            <v>8.7001999999999968E-2</v>
          </cell>
        </row>
        <row r="839">
          <cell r="A839">
            <v>1.04</v>
          </cell>
          <cell r="B839">
            <v>0</v>
          </cell>
          <cell r="C839">
            <v>1.7563999999999996E-2</v>
          </cell>
          <cell r="D839">
            <v>0</v>
          </cell>
          <cell r="E839">
            <v>8.783599999999997E-2</v>
          </cell>
        </row>
        <row r="840">
          <cell r="A840">
            <v>1.05</v>
          </cell>
          <cell r="B840">
            <v>0</v>
          </cell>
          <cell r="C840">
            <v>1.7729999999999996E-2</v>
          </cell>
          <cell r="D840">
            <v>0</v>
          </cell>
          <cell r="E840">
            <v>8.8669999999999971E-2</v>
          </cell>
        </row>
        <row r="841">
          <cell r="A841">
            <v>1.06</v>
          </cell>
          <cell r="B841">
            <v>0</v>
          </cell>
          <cell r="C841">
            <v>1.7895999999999995E-2</v>
          </cell>
          <cell r="D841">
            <v>0</v>
          </cell>
          <cell r="E841">
            <v>8.9503999999999972E-2</v>
          </cell>
        </row>
        <row r="842">
          <cell r="A842">
            <v>1.07</v>
          </cell>
          <cell r="B842">
            <v>0</v>
          </cell>
          <cell r="C842">
            <v>1.8061999999999995E-2</v>
          </cell>
          <cell r="D842">
            <v>0</v>
          </cell>
          <cell r="E842">
            <v>9.0337999999999974E-2</v>
          </cell>
        </row>
        <row r="843">
          <cell r="A843">
            <v>1.08</v>
          </cell>
          <cell r="B843">
            <v>0</v>
          </cell>
          <cell r="C843">
            <v>1.8227999999999998E-2</v>
          </cell>
          <cell r="D843">
            <v>0</v>
          </cell>
          <cell r="E843">
            <v>9.1171999999999975E-2</v>
          </cell>
        </row>
        <row r="844">
          <cell r="A844">
            <v>1.0900000000000001</v>
          </cell>
          <cell r="B844">
            <v>0</v>
          </cell>
          <cell r="C844">
            <v>1.8393999999999997E-2</v>
          </cell>
          <cell r="D844">
            <v>0</v>
          </cell>
          <cell r="E844">
            <v>9.2005999999999977E-2</v>
          </cell>
        </row>
        <row r="845">
          <cell r="A845">
            <v>1.1000000000000001</v>
          </cell>
          <cell r="B845">
            <v>0</v>
          </cell>
          <cell r="C845">
            <v>1.8559999999999997E-2</v>
          </cell>
          <cell r="D845">
            <v>0</v>
          </cell>
          <cell r="E845">
            <v>9.2839999999999978E-2</v>
          </cell>
        </row>
        <row r="846">
          <cell r="A846">
            <v>1.1100000000000001</v>
          </cell>
          <cell r="B846">
            <v>0</v>
          </cell>
          <cell r="C846">
            <v>1.8725999999999996E-2</v>
          </cell>
          <cell r="D846">
            <v>0</v>
          </cell>
          <cell r="E846">
            <v>9.367399999999998E-2</v>
          </cell>
        </row>
        <row r="847">
          <cell r="A847">
            <v>1.1200000000000001</v>
          </cell>
          <cell r="B847">
            <v>0</v>
          </cell>
          <cell r="C847">
            <v>1.8891999999999996E-2</v>
          </cell>
          <cell r="D847">
            <v>0</v>
          </cell>
          <cell r="E847">
            <v>9.4507999999999981E-2</v>
          </cell>
        </row>
        <row r="848">
          <cell r="A848">
            <v>1.1299999999999999</v>
          </cell>
          <cell r="B848">
            <v>0</v>
          </cell>
          <cell r="C848">
            <v>1.9057999999999999E-2</v>
          </cell>
          <cell r="D848">
            <v>0</v>
          </cell>
          <cell r="E848">
            <v>9.5341999999999982E-2</v>
          </cell>
        </row>
        <row r="849">
          <cell r="A849">
            <v>1.1399999999999999</v>
          </cell>
          <cell r="B849">
            <v>0</v>
          </cell>
          <cell r="C849">
            <v>1.9223999999999998E-2</v>
          </cell>
          <cell r="D849">
            <v>0</v>
          </cell>
          <cell r="E849">
            <v>9.617599999999997E-2</v>
          </cell>
        </row>
        <row r="850">
          <cell r="A850">
            <v>1.1499999999999999</v>
          </cell>
          <cell r="B850">
            <v>0</v>
          </cell>
          <cell r="C850">
            <v>1.9389999999999998E-2</v>
          </cell>
          <cell r="D850">
            <v>0</v>
          </cell>
          <cell r="E850">
            <v>9.7009999999999971E-2</v>
          </cell>
        </row>
        <row r="851">
          <cell r="A851">
            <v>1.1599999999999999</v>
          </cell>
          <cell r="B851">
            <v>0</v>
          </cell>
          <cell r="C851">
            <v>1.9555999999999997E-2</v>
          </cell>
          <cell r="D851">
            <v>0</v>
          </cell>
          <cell r="E851">
            <v>9.7843999999999973E-2</v>
          </cell>
        </row>
        <row r="852">
          <cell r="A852">
            <v>1.17</v>
          </cell>
          <cell r="B852">
            <v>0</v>
          </cell>
          <cell r="C852">
            <v>1.9721999999999996E-2</v>
          </cell>
          <cell r="D852">
            <v>0</v>
          </cell>
          <cell r="E852">
            <v>9.8677999999999974E-2</v>
          </cell>
        </row>
        <row r="853">
          <cell r="A853">
            <v>1.18</v>
          </cell>
          <cell r="B853">
            <v>0</v>
          </cell>
          <cell r="C853">
            <v>1.9887999999999996E-2</v>
          </cell>
          <cell r="D853">
            <v>0</v>
          </cell>
          <cell r="E853">
            <v>9.9511999999999975E-2</v>
          </cell>
        </row>
        <row r="854">
          <cell r="A854">
            <v>1.19</v>
          </cell>
          <cell r="B854">
            <v>0</v>
          </cell>
          <cell r="C854">
            <v>2.0053999999999999E-2</v>
          </cell>
          <cell r="D854">
            <v>0</v>
          </cell>
          <cell r="E854">
            <v>0.10034599999999998</v>
          </cell>
        </row>
        <row r="855">
          <cell r="A855">
            <v>1.2</v>
          </cell>
          <cell r="B855">
            <v>0</v>
          </cell>
          <cell r="C855">
            <v>2.0219999999999998E-2</v>
          </cell>
          <cell r="D855">
            <v>0</v>
          </cell>
          <cell r="E855">
            <v>0.10117999999999998</v>
          </cell>
        </row>
        <row r="856">
          <cell r="A856">
            <v>1.21</v>
          </cell>
          <cell r="B856">
            <v>0</v>
          </cell>
          <cell r="C856">
            <v>2.0385999999999998E-2</v>
          </cell>
          <cell r="D856">
            <v>0</v>
          </cell>
          <cell r="E856">
            <v>0.10201399999999998</v>
          </cell>
        </row>
        <row r="857">
          <cell r="A857">
            <v>1.22</v>
          </cell>
          <cell r="B857">
            <v>0</v>
          </cell>
          <cell r="C857">
            <v>2.0551999999999997E-2</v>
          </cell>
          <cell r="D857">
            <v>0</v>
          </cell>
          <cell r="E857">
            <v>0.10284799999999998</v>
          </cell>
        </row>
        <row r="858">
          <cell r="A858">
            <v>1.23</v>
          </cell>
          <cell r="B858">
            <v>0</v>
          </cell>
          <cell r="C858">
            <v>2.0717999999999997E-2</v>
          </cell>
          <cell r="D858">
            <v>0</v>
          </cell>
          <cell r="E858">
            <v>0.10368199999999998</v>
          </cell>
        </row>
        <row r="859">
          <cell r="A859">
            <v>1.24</v>
          </cell>
          <cell r="B859">
            <v>0</v>
          </cell>
          <cell r="C859">
            <v>2.0884E-2</v>
          </cell>
          <cell r="D859">
            <v>0</v>
          </cell>
          <cell r="E859">
            <v>0.10451599999999998</v>
          </cell>
        </row>
        <row r="860">
          <cell r="A860">
            <v>1.25</v>
          </cell>
          <cell r="B860">
            <v>0</v>
          </cell>
          <cell r="C860">
            <v>2.1049999999999999E-2</v>
          </cell>
          <cell r="D860">
            <v>0</v>
          </cell>
          <cell r="E860">
            <v>0.10534999999999999</v>
          </cell>
        </row>
        <row r="861">
          <cell r="A861">
            <v>1.26</v>
          </cell>
          <cell r="B861">
            <v>0</v>
          </cell>
          <cell r="C861">
            <v>2.1215999999999999E-2</v>
          </cell>
          <cell r="D861">
            <v>0</v>
          </cell>
          <cell r="E861">
            <v>0.10618399999999999</v>
          </cell>
        </row>
        <row r="862">
          <cell r="A862">
            <v>1.27</v>
          </cell>
          <cell r="B862">
            <v>0</v>
          </cell>
          <cell r="C862">
            <v>2.1381999999999998E-2</v>
          </cell>
          <cell r="D862">
            <v>0</v>
          </cell>
          <cell r="E862">
            <v>0.10701799999999999</v>
          </cell>
        </row>
        <row r="863">
          <cell r="A863">
            <v>1.28</v>
          </cell>
          <cell r="B863">
            <v>0</v>
          </cell>
          <cell r="C863">
            <v>2.1547999999999998E-2</v>
          </cell>
          <cell r="D863">
            <v>0</v>
          </cell>
          <cell r="E863">
            <v>0.10785199999999999</v>
          </cell>
        </row>
        <row r="864">
          <cell r="A864">
            <v>1.29</v>
          </cell>
          <cell r="B864">
            <v>0</v>
          </cell>
          <cell r="C864">
            <v>2.1713999999999997E-2</v>
          </cell>
          <cell r="D864">
            <v>0</v>
          </cell>
          <cell r="E864">
            <v>0.10868599999999999</v>
          </cell>
        </row>
        <row r="865">
          <cell r="A865">
            <v>1.3</v>
          </cell>
          <cell r="B865">
            <v>0</v>
          </cell>
          <cell r="C865">
            <v>2.1879999999999997E-2</v>
          </cell>
          <cell r="D865">
            <v>0</v>
          </cell>
          <cell r="E865">
            <v>0.10951999999999999</v>
          </cell>
        </row>
        <row r="866">
          <cell r="A866">
            <v>1.31</v>
          </cell>
          <cell r="B866">
            <v>0</v>
          </cell>
          <cell r="C866">
            <v>2.2046E-2</v>
          </cell>
          <cell r="D866">
            <v>0</v>
          </cell>
          <cell r="E866">
            <v>0.11035399999999999</v>
          </cell>
        </row>
        <row r="867">
          <cell r="A867">
            <v>1.32</v>
          </cell>
          <cell r="B867">
            <v>0</v>
          </cell>
          <cell r="C867">
            <v>2.2211999999999999E-2</v>
          </cell>
          <cell r="D867">
            <v>0</v>
          </cell>
          <cell r="E867">
            <v>0.111188</v>
          </cell>
        </row>
        <row r="868">
          <cell r="A868">
            <v>1.33</v>
          </cell>
          <cell r="B868">
            <v>0</v>
          </cell>
          <cell r="C868">
            <v>2.2377999999999999E-2</v>
          </cell>
          <cell r="D868">
            <v>0</v>
          </cell>
          <cell r="E868">
            <v>0.112022</v>
          </cell>
        </row>
        <row r="869">
          <cell r="A869">
            <v>1.34</v>
          </cell>
          <cell r="B869">
            <v>0</v>
          </cell>
          <cell r="C869">
            <v>2.2543999999999998E-2</v>
          </cell>
          <cell r="D869">
            <v>0</v>
          </cell>
          <cell r="E869">
            <v>0.112856</v>
          </cell>
        </row>
        <row r="870">
          <cell r="A870">
            <v>1.35</v>
          </cell>
          <cell r="B870">
            <v>0</v>
          </cell>
          <cell r="C870">
            <v>2.2710000000000001E-2</v>
          </cell>
          <cell r="D870">
            <v>0</v>
          </cell>
          <cell r="E870">
            <v>0.11368999999999999</v>
          </cell>
        </row>
        <row r="871">
          <cell r="A871">
            <v>1.36</v>
          </cell>
          <cell r="B871">
            <v>0</v>
          </cell>
          <cell r="C871">
            <v>2.2876000000000001E-2</v>
          </cell>
          <cell r="D871">
            <v>0</v>
          </cell>
          <cell r="E871">
            <v>0.11452399999999999</v>
          </cell>
        </row>
        <row r="872">
          <cell r="A872">
            <v>1.37</v>
          </cell>
          <cell r="B872">
            <v>0</v>
          </cell>
          <cell r="C872">
            <v>2.3042E-2</v>
          </cell>
          <cell r="D872">
            <v>0</v>
          </cell>
          <cell r="E872">
            <v>0.11535799999999999</v>
          </cell>
        </row>
        <row r="873">
          <cell r="A873">
            <v>1.38</v>
          </cell>
          <cell r="B873">
            <v>0</v>
          </cell>
          <cell r="C873">
            <v>2.3207999999999999E-2</v>
          </cell>
          <cell r="D873">
            <v>0</v>
          </cell>
          <cell r="E873">
            <v>0.11619199999999999</v>
          </cell>
        </row>
        <row r="874">
          <cell r="A874">
            <v>1.39</v>
          </cell>
          <cell r="B874">
            <v>0</v>
          </cell>
          <cell r="C874">
            <v>2.3373999999999999E-2</v>
          </cell>
          <cell r="D874">
            <v>0</v>
          </cell>
          <cell r="E874">
            <v>0.11702599999999999</v>
          </cell>
        </row>
        <row r="875">
          <cell r="A875">
            <v>1.4</v>
          </cell>
          <cell r="B875">
            <v>0</v>
          </cell>
          <cell r="C875">
            <v>2.3539999999999998E-2</v>
          </cell>
          <cell r="D875">
            <v>0</v>
          </cell>
          <cell r="E875">
            <v>0.11785999999999999</v>
          </cell>
        </row>
        <row r="876">
          <cell r="A876">
            <v>1.41</v>
          </cell>
          <cell r="B876">
            <v>0</v>
          </cell>
          <cell r="C876">
            <v>2.3705999999999998E-2</v>
          </cell>
          <cell r="D876">
            <v>0</v>
          </cell>
          <cell r="E876">
            <v>0.11869399999999999</v>
          </cell>
        </row>
        <row r="877">
          <cell r="A877">
            <v>1.42</v>
          </cell>
          <cell r="B877">
            <v>0</v>
          </cell>
          <cell r="C877">
            <v>2.3872000000000001E-2</v>
          </cell>
          <cell r="D877">
            <v>0</v>
          </cell>
          <cell r="E877">
            <v>0.119528</v>
          </cell>
        </row>
        <row r="878">
          <cell r="A878">
            <v>1.43</v>
          </cell>
          <cell r="B878">
            <v>0</v>
          </cell>
          <cell r="C878">
            <v>2.4038E-2</v>
          </cell>
          <cell r="D878">
            <v>0</v>
          </cell>
          <cell r="E878">
            <v>0.120362</v>
          </cell>
        </row>
        <row r="879">
          <cell r="A879">
            <v>1.44</v>
          </cell>
          <cell r="B879">
            <v>0</v>
          </cell>
          <cell r="C879">
            <v>2.4204E-2</v>
          </cell>
          <cell r="D879">
            <v>0</v>
          </cell>
          <cell r="E879">
            <v>0.121196</v>
          </cell>
        </row>
        <row r="880">
          <cell r="A880">
            <v>1.45</v>
          </cell>
          <cell r="B880">
            <v>0</v>
          </cell>
          <cell r="C880">
            <v>2.4369999999999999E-2</v>
          </cell>
          <cell r="D880">
            <v>0</v>
          </cell>
          <cell r="E880">
            <v>0.12203</v>
          </cell>
        </row>
        <row r="881">
          <cell r="A881">
            <v>1.46</v>
          </cell>
          <cell r="B881">
            <v>0</v>
          </cell>
          <cell r="C881">
            <v>2.4536000000000002E-2</v>
          </cell>
          <cell r="D881">
            <v>0</v>
          </cell>
          <cell r="E881">
            <v>0.122864</v>
          </cell>
        </row>
        <row r="882">
          <cell r="A882">
            <v>1.47</v>
          </cell>
          <cell r="B882">
            <v>0</v>
          </cell>
          <cell r="C882">
            <v>2.4702000000000002E-2</v>
          </cell>
          <cell r="D882">
            <v>0</v>
          </cell>
          <cell r="E882">
            <v>0.123698</v>
          </cell>
        </row>
        <row r="883">
          <cell r="A883">
            <v>1.48</v>
          </cell>
          <cell r="B883">
            <v>0</v>
          </cell>
          <cell r="C883">
            <v>2.4868000000000001E-2</v>
          </cell>
          <cell r="D883">
            <v>0</v>
          </cell>
          <cell r="E883">
            <v>0.124532</v>
          </cell>
        </row>
        <row r="884">
          <cell r="A884">
            <v>1.49</v>
          </cell>
          <cell r="B884">
            <v>0</v>
          </cell>
          <cell r="C884">
            <v>2.5034000000000001E-2</v>
          </cell>
          <cell r="D884">
            <v>0</v>
          </cell>
          <cell r="E884">
            <v>0.12536600000000001</v>
          </cell>
        </row>
        <row r="885">
          <cell r="A885">
            <v>1.5</v>
          </cell>
          <cell r="B885">
            <v>0</v>
          </cell>
          <cell r="C885">
            <v>2.52E-2</v>
          </cell>
          <cell r="D885">
            <v>0</v>
          </cell>
          <cell r="E885">
            <v>0.12620000000000001</v>
          </cell>
        </row>
      </sheetData>
      <sheetData sheetId="4"/>
      <sheetData sheetId="5"/>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AutoOpen Stub Data"/>
      <sheetName val="Design"/>
      <sheetName val="Points"/>
      <sheetName val="Table11"/>
      <sheetName val="Table9"/>
      <sheetName val="Table10"/>
      <sheetName val="Table12"/>
      <sheetName val="TemplateInformation"/>
    </sheetNames>
    <sheetDataSet>
      <sheetData sheetId="0" refreshError="1"/>
      <sheetData sheetId="1" refreshError="1"/>
      <sheetData sheetId="2"/>
      <sheetData sheetId="3">
        <row r="2">
          <cell r="A2">
            <v>0.4</v>
          </cell>
          <cell r="B2">
            <v>0.436</v>
          </cell>
        </row>
        <row r="3">
          <cell r="A3">
            <v>0.8</v>
          </cell>
          <cell r="B3">
            <v>0.374</v>
          </cell>
        </row>
        <row r="4">
          <cell r="A4">
            <v>1.2</v>
          </cell>
          <cell r="B4">
            <v>0.33900000000000002</v>
          </cell>
        </row>
        <row r="5">
          <cell r="A5">
            <v>1.6</v>
          </cell>
          <cell r="B5">
            <v>0.317</v>
          </cell>
        </row>
        <row r="6">
          <cell r="A6">
            <v>2</v>
          </cell>
          <cell r="B6">
            <v>0.29899999999999999</v>
          </cell>
        </row>
        <row r="7">
          <cell r="A7">
            <v>3</v>
          </cell>
          <cell r="B7">
            <v>0.26200000000000001</v>
          </cell>
        </row>
        <row r="8">
          <cell r="A8">
            <v>4</v>
          </cell>
          <cell r="B8">
            <v>0.23599999999999999</v>
          </cell>
        </row>
        <row r="9">
          <cell r="A9">
            <v>5</v>
          </cell>
          <cell r="B9">
            <v>0.21299999999999999</v>
          </cell>
        </row>
        <row r="10">
          <cell r="A10">
            <v>6</v>
          </cell>
          <cell r="B10">
            <v>0.19700000000000001</v>
          </cell>
        </row>
        <row r="11">
          <cell r="A11">
            <v>8</v>
          </cell>
          <cell r="B11">
            <v>0.17399999999999999</v>
          </cell>
        </row>
        <row r="12">
          <cell r="A12">
            <v>10</v>
          </cell>
          <cell r="B12">
            <v>0.158</v>
          </cell>
        </row>
        <row r="13">
          <cell r="A13">
            <v>12</v>
          </cell>
          <cell r="B13">
            <v>0.14499999999999999</v>
          </cell>
        </row>
        <row r="14">
          <cell r="A14">
            <v>14</v>
          </cell>
          <cell r="B14">
            <v>0.13500000000000001</v>
          </cell>
        </row>
        <row r="15">
          <cell r="A15">
            <v>16</v>
          </cell>
          <cell r="B15">
            <v>0.127</v>
          </cell>
        </row>
      </sheetData>
      <sheetData sheetId="4">
        <row r="1">
          <cell r="A1" t="str">
            <v>H2/DT</v>
          </cell>
        </row>
      </sheetData>
      <sheetData sheetId="5">
        <row r="1">
          <cell r="A1" t="str">
            <v>H2/DT</v>
          </cell>
          <cell r="B1" t="str">
            <v>0.1H</v>
          </cell>
          <cell r="C1" t="str">
            <v>0.2H</v>
          </cell>
          <cell r="D1" t="str">
            <v>0.3H</v>
          </cell>
          <cell r="E1" t="str">
            <v>0.4H</v>
          </cell>
          <cell r="F1" t="str">
            <v>0.5H</v>
          </cell>
          <cell r="G1" t="str">
            <v>0.6H</v>
          </cell>
          <cell r="H1" t="str">
            <v>0.7H</v>
          </cell>
          <cell r="I1" t="str">
            <v>0.8H</v>
          </cell>
          <cell r="J1" t="str">
            <v>0.9H</v>
          </cell>
          <cell r="K1" t="str">
            <v>1.0H</v>
          </cell>
        </row>
        <row r="2">
          <cell r="A2">
            <v>0.4</v>
          </cell>
          <cell r="B2">
            <v>5.0000000000000001E-4</v>
          </cell>
          <cell r="C2">
            <v>1.4E-3</v>
          </cell>
          <cell r="D2">
            <v>2.0999999999999999E-3</v>
          </cell>
          <cell r="E2">
            <v>6.9999999999999999E-4</v>
          </cell>
          <cell r="F2">
            <v>-4.1999999999999997E-3</v>
          </cell>
          <cell r="G2">
            <v>-1.4999999999999999E-2</v>
          </cell>
          <cell r="H2">
            <v>-3.0200000000000001E-2</v>
          </cell>
          <cell r="I2">
            <v>-5.2900000000000003E-2</v>
          </cell>
          <cell r="J2">
            <v>-8.1600000000000006E-2</v>
          </cell>
          <cell r="K2">
            <v>-0.1205</v>
          </cell>
        </row>
        <row r="3">
          <cell r="A3">
            <v>0.8</v>
          </cell>
          <cell r="B3">
            <v>1.1000000000000001E-3</v>
          </cell>
          <cell r="C3">
            <v>3.7000000000000002E-3</v>
          </cell>
          <cell r="D3">
            <v>6.3E-3</v>
          </cell>
          <cell r="E3">
            <v>8.0000000000000002E-3</v>
          </cell>
          <cell r="F3">
            <v>7.0000000000000001E-3</v>
          </cell>
          <cell r="G3">
            <v>2.3E-3</v>
          </cell>
          <cell r="H3">
            <v>-6.7999999999999996E-3</v>
          </cell>
          <cell r="I3">
            <v>-2.4E-2</v>
          </cell>
          <cell r="J3">
            <v>-4.65E-2</v>
          </cell>
          <cell r="K3">
            <v>-7.9500000000000001E-2</v>
          </cell>
        </row>
        <row r="4">
          <cell r="A4">
            <v>1.2</v>
          </cell>
          <cell r="B4">
            <v>1.1999999999999999E-3</v>
          </cell>
          <cell r="C4">
            <v>4.1999999999999997E-3</v>
          </cell>
          <cell r="D4">
            <v>7.7000000000000002E-3</v>
          </cell>
          <cell r="E4">
            <v>1.03E-2</v>
          </cell>
          <cell r="F4">
            <v>1.12E-2</v>
          </cell>
          <cell r="G4">
            <v>8.9999999999999993E-3</v>
          </cell>
          <cell r="H4">
            <v>2.2000000000000001E-3</v>
          </cell>
          <cell r="I4">
            <v>-1.0800000000000001E-2</v>
          </cell>
          <cell r="J4">
            <v>-3.1099999999999999E-2</v>
          </cell>
          <cell r="K4">
            <v>-6.0199999999999997E-2</v>
          </cell>
        </row>
        <row r="5">
          <cell r="A5">
            <v>1.6</v>
          </cell>
          <cell r="B5">
            <v>1.1000000000000001E-3</v>
          </cell>
          <cell r="C5">
            <v>4.1000000000000003E-3</v>
          </cell>
          <cell r="D5">
            <v>7.4999999999999997E-3</v>
          </cell>
          <cell r="E5">
            <v>1.0699999999999999E-2</v>
          </cell>
          <cell r="F5">
            <v>1.21E-2</v>
          </cell>
          <cell r="G5">
            <v>1.11E-2</v>
          </cell>
          <cell r="H5">
            <v>5.7999999999999996E-3</v>
          </cell>
          <cell r="I5">
            <v>-5.1000000000000004E-3</v>
          </cell>
          <cell r="J5">
            <v>-2.3199999999999998E-2</v>
          </cell>
          <cell r="K5">
            <v>-5.0500000000000003E-2</v>
          </cell>
        </row>
        <row r="6">
          <cell r="A6">
            <v>2</v>
          </cell>
          <cell r="B6">
            <v>1E-3</v>
          </cell>
          <cell r="C6">
            <v>3.5000000000000001E-3</v>
          </cell>
          <cell r="D6">
            <v>6.7999999999999996E-3</v>
          </cell>
          <cell r="E6">
            <v>9.9000000000000008E-3</v>
          </cell>
          <cell r="F6">
            <v>1.2E-2</v>
          </cell>
          <cell r="G6">
            <v>1.15E-2</v>
          </cell>
          <cell r="H6">
            <v>7.4999999999999997E-3</v>
          </cell>
          <cell r="I6">
            <v>-2.0999999999999999E-3</v>
          </cell>
          <cell r="J6">
            <v>-1.8499999999999999E-2</v>
          </cell>
          <cell r="K6">
            <v>-4.36E-2</v>
          </cell>
        </row>
        <row r="7">
          <cell r="A7">
            <v>3</v>
          </cell>
          <cell r="B7">
            <v>5.9999999999999995E-4</v>
          </cell>
          <cell r="C7">
            <v>2.3999999999999998E-3</v>
          </cell>
          <cell r="D7">
            <v>4.7000000000000002E-3</v>
          </cell>
          <cell r="E7">
            <v>7.1000000000000004E-3</v>
          </cell>
          <cell r="F7">
            <v>8.9999999999999993E-3</v>
          </cell>
          <cell r="G7">
            <v>9.7000000000000003E-3</v>
          </cell>
          <cell r="H7">
            <v>7.7000000000000002E-3</v>
          </cell>
          <cell r="I7">
            <v>1.1999999999999999E-3</v>
          </cell>
          <cell r="J7">
            <v>-1.1900000000000001E-2</v>
          </cell>
          <cell r="K7">
            <v>-3.3300000000000003E-2</v>
          </cell>
        </row>
        <row r="8">
          <cell r="A8">
            <v>4</v>
          </cell>
          <cell r="B8">
            <v>2.9999999999999997E-4</v>
          </cell>
          <cell r="C8">
            <v>1.5E-3</v>
          </cell>
          <cell r="D8">
            <v>2.8E-3</v>
          </cell>
          <cell r="E8">
            <v>4.7000000000000002E-3</v>
          </cell>
          <cell r="F8">
            <v>6.6E-3</v>
          </cell>
          <cell r="G8">
            <v>7.7000000000000002E-3</v>
          </cell>
          <cell r="H8">
            <v>6.8999999999999999E-3</v>
          </cell>
          <cell r="I8">
            <v>2.3E-3</v>
          </cell>
          <cell r="J8">
            <v>-8.0000000000000002E-3</v>
          </cell>
          <cell r="K8">
            <v>-2.6800000000000001E-2</v>
          </cell>
        </row>
        <row r="9">
          <cell r="A9">
            <v>5</v>
          </cell>
          <cell r="B9">
            <v>2.0000000000000001E-4</v>
          </cell>
          <cell r="C9">
            <v>8.0000000000000004E-4</v>
          </cell>
          <cell r="D9">
            <v>1.6000000000000001E-3</v>
          </cell>
          <cell r="E9">
            <v>2.8999999999999998E-3</v>
          </cell>
          <cell r="F9">
            <v>4.5999999999999999E-3</v>
          </cell>
          <cell r="G9">
            <v>5.8999999999999999E-3</v>
          </cell>
          <cell r="H9">
            <v>5.8999999999999999E-3</v>
          </cell>
          <cell r="I9">
            <v>2.8E-3</v>
          </cell>
          <cell r="J9">
            <v>-5.7999999999999996E-3</v>
          </cell>
          <cell r="K9">
            <v>-2.2200000000000001E-2</v>
          </cell>
        </row>
        <row r="10">
          <cell r="A10">
            <v>6</v>
          </cell>
          <cell r="B10">
            <v>1E-4</v>
          </cell>
          <cell r="C10">
            <v>2.9999999999999997E-4</v>
          </cell>
          <cell r="D10">
            <v>8.0000000000000004E-4</v>
          </cell>
          <cell r="E10">
            <v>1.9E-3</v>
          </cell>
          <cell r="F10">
            <v>3.2000000000000002E-3</v>
          </cell>
          <cell r="G10">
            <v>4.5999999999999999E-3</v>
          </cell>
          <cell r="H10">
            <v>5.1000000000000004E-3</v>
          </cell>
          <cell r="I10">
            <v>2.8999999999999998E-3</v>
          </cell>
          <cell r="J10">
            <v>-4.1000000000000003E-3</v>
          </cell>
          <cell r="K10">
            <v>-1.8700000000000001E-2</v>
          </cell>
        </row>
        <row r="11">
          <cell r="A11">
            <v>8</v>
          </cell>
          <cell r="B11">
            <v>0</v>
          </cell>
          <cell r="C11">
            <v>1E-4</v>
          </cell>
          <cell r="D11">
            <v>2.0000000000000001E-4</v>
          </cell>
          <cell r="E11">
            <v>8.0000000000000004E-4</v>
          </cell>
          <cell r="F11">
            <v>1.6000000000000001E-3</v>
          </cell>
          <cell r="G11">
            <v>2.8E-3</v>
          </cell>
          <cell r="H11">
            <v>3.8E-3</v>
          </cell>
          <cell r="I11">
            <v>2.8999999999999998E-3</v>
          </cell>
          <cell r="J11">
            <v>-2.2000000000000001E-3</v>
          </cell>
          <cell r="K11">
            <v>-1.46E-2</v>
          </cell>
        </row>
        <row r="12">
          <cell r="A12">
            <v>10</v>
          </cell>
          <cell r="B12">
            <v>0</v>
          </cell>
          <cell r="C12">
            <v>0</v>
          </cell>
          <cell r="D12">
            <v>1E-4</v>
          </cell>
          <cell r="E12">
            <v>4.0000000000000002E-4</v>
          </cell>
          <cell r="F12">
            <v>6.9999999999999999E-4</v>
          </cell>
          <cell r="G12">
            <v>1.9E-3</v>
          </cell>
          <cell r="H12">
            <v>2.8999999999999998E-3</v>
          </cell>
          <cell r="I12">
            <v>2.8E-3</v>
          </cell>
          <cell r="J12">
            <v>-1.1999999999999999E-3</v>
          </cell>
          <cell r="K12">
            <v>-1.2200000000000001E-2</v>
          </cell>
        </row>
        <row r="13">
          <cell r="A13">
            <v>12</v>
          </cell>
          <cell r="B13">
            <v>0</v>
          </cell>
          <cell r="C13">
            <v>-1E-4</v>
          </cell>
          <cell r="D13">
            <v>1E-4</v>
          </cell>
          <cell r="E13">
            <v>2.0000000000000001E-4</v>
          </cell>
          <cell r="F13">
            <v>2.9999999999999997E-4</v>
          </cell>
          <cell r="G13">
            <v>1.2999999999999999E-3</v>
          </cell>
          <cell r="H13">
            <v>2.3E-3</v>
          </cell>
          <cell r="I13">
            <v>2.5999999999999999E-3</v>
          </cell>
          <cell r="J13">
            <v>-5.0000000000000001E-4</v>
          </cell>
          <cell r="K13">
            <v>-1.04E-2</v>
          </cell>
        </row>
        <row r="14">
          <cell r="A14">
            <v>14</v>
          </cell>
          <cell r="B14">
            <v>0</v>
          </cell>
          <cell r="C14">
            <v>0</v>
          </cell>
          <cell r="D14">
            <v>0</v>
          </cell>
          <cell r="E14">
            <v>0</v>
          </cell>
          <cell r="F14">
            <v>1E-4</v>
          </cell>
          <cell r="G14">
            <v>8.0000000000000004E-4</v>
          </cell>
          <cell r="H14">
            <v>1.9E-3</v>
          </cell>
          <cell r="I14">
            <v>2.3E-3</v>
          </cell>
          <cell r="J14">
            <v>-1E-4</v>
          </cell>
          <cell r="K14">
            <v>-8.9999999999999993E-3</v>
          </cell>
        </row>
        <row r="15">
          <cell r="A15">
            <v>16</v>
          </cell>
          <cell r="B15">
            <v>0</v>
          </cell>
          <cell r="C15">
            <v>0</v>
          </cell>
          <cell r="D15">
            <v>-1E-4</v>
          </cell>
          <cell r="E15">
            <v>-2.0000000000000001E-4</v>
          </cell>
          <cell r="F15">
            <v>-1E-4</v>
          </cell>
          <cell r="G15">
            <v>4.0000000000000002E-4</v>
          </cell>
          <cell r="H15">
            <v>1.2999999999999999E-3</v>
          </cell>
          <cell r="I15">
            <v>1.9E-3</v>
          </cell>
          <cell r="J15">
            <v>1E-4</v>
          </cell>
          <cell r="K15">
            <v>-7.9000000000000008E-3</v>
          </cell>
        </row>
      </sheetData>
      <sheetData sheetId="6">
        <row r="1">
          <cell r="A1" t="str">
            <v>H2/DT</v>
          </cell>
          <cell r="B1" t="str">
            <v>0.0H</v>
          </cell>
          <cell r="C1" t="str">
            <v>0.1H</v>
          </cell>
          <cell r="D1" t="str">
            <v>0.2H</v>
          </cell>
          <cell r="E1" t="str">
            <v>0.3H</v>
          </cell>
          <cell r="F1" t="str">
            <v>0.4H</v>
          </cell>
          <cell r="G1" t="str">
            <v>0.5H</v>
          </cell>
          <cell r="H1" t="str">
            <v>0.6H</v>
          </cell>
          <cell r="I1" t="str">
            <v>0.7H</v>
          </cell>
          <cell r="J1" t="str">
            <v>0.8H</v>
          </cell>
          <cell r="K1" t="str">
            <v>0.9H</v>
          </cell>
        </row>
        <row r="2">
          <cell r="A2">
            <v>0.4</v>
          </cell>
          <cell r="B2">
            <v>0.47399999999999998</v>
          </cell>
          <cell r="C2">
            <v>0.44</v>
          </cell>
          <cell r="D2">
            <v>0.39500000000000002</v>
          </cell>
          <cell r="E2">
            <v>0.35199999999999998</v>
          </cell>
          <cell r="F2">
            <v>0.308</v>
          </cell>
          <cell r="G2">
            <v>0.26400000000000001</v>
          </cell>
          <cell r="H2">
            <v>0.215</v>
          </cell>
          <cell r="I2">
            <v>0.16500000000000001</v>
          </cell>
          <cell r="J2">
            <v>0.111</v>
          </cell>
          <cell r="K2">
            <v>5.7000000000000002E-2</v>
          </cell>
        </row>
        <row r="3">
          <cell r="A3">
            <v>0.8</v>
          </cell>
          <cell r="B3">
            <v>0.42299999999999999</v>
          </cell>
          <cell r="C3">
            <v>0.40200000000000002</v>
          </cell>
          <cell r="D3">
            <v>0.38100000000000001</v>
          </cell>
          <cell r="E3">
            <v>0.35799999999999998</v>
          </cell>
          <cell r="F3">
            <v>0.33</v>
          </cell>
          <cell r="G3">
            <v>0.29699999999999999</v>
          </cell>
          <cell r="H3">
            <v>0.249</v>
          </cell>
          <cell r="I3">
            <v>0.20200000000000001</v>
          </cell>
          <cell r="J3">
            <v>0.14499999999999999</v>
          </cell>
          <cell r="K3">
            <v>7.5999999999999998E-2</v>
          </cell>
        </row>
        <row r="4">
          <cell r="A4">
            <v>1.2</v>
          </cell>
          <cell r="B4">
            <v>0.35</v>
          </cell>
          <cell r="C4">
            <v>0.35499999999999998</v>
          </cell>
          <cell r="D4">
            <v>0.36099999999999999</v>
          </cell>
          <cell r="E4">
            <v>0.36199999999999999</v>
          </cell>
          <cell r="F4">
            <v>0.35799999999999998</v>
          </cell>
          <cell r="G4">
            <v>0.34200000000000003</v>
          </cell>
          <cell r="H4">
            <v>0.309</v>
          </cell>
          <cell r="I4">
            <v>0.25600000000000001</v>
          </cell>
          <cell r="J4">
            <v>0.186</v>
          </cell>
          <cell r="K4">
            <v>9.8000000000000004E-2</v>
          </cell>
        </row>
        <row r="5">
          <cell r="A5">
            <v>1.6</v>
          </cell>
          <cell r="B5">
            <v>0.27100000000000002</v>
          </cell>
          <cell r="C5">
            <v>0.30299999999999999</v>
          </cell>
          <cell r="D5">
            <v>0.34100000000000003</v>
          </cell>
          <cell r="E5">
            <v>0.36899999999999999</v>
          </cell>
          <cell r="F5">
            <v>0.38500000000000001</v>
          </cell>
          <cell r="G5">
            <v>0.38500000000000001</v>
          </cell>
          <cell r="H5">
            <v>0.36199999999999999</v>
          </cell>
          <cell r="I5">
            <v>0.314</v>
          </cell>
          <cell r="J5">
            <v>0.23300000000000001</v>
          </cell>
          <cell r="K5">
            <v>0.124</v>
          </cell>
        </row>
        <row r="6">
          <cell r="A6">
            <v>2</v>
          </cell>
          <cell r="B6">
            <v>0.20499999999999999</v>
          </cell>
          <cell r="C6">
            <v>0.26</v>
          </cell>
          <cell r="D6">
            <v>0.32100000000000001</v>
          </cell>
          <cell r="E6">
            <v>0.373</v>
          </cell>
          <cell r="F6">
            <v>0.41099999999999998</v>
          </cell>
          <cell r="G6">
            <v>0.434</v>
          </cell>
          <cell r="H6">
            <v>0.41899999999999998</v>
          </cell>
          <cell r="I6">
            <v>0.36899999999999999</v>
          </cell>
          <cell r="J6">
            <v>0.28000000000000003</v>
          </cell>
          <cell r="K6">
            <v>0.151</v>
          </cell>
        </row>
        <row r="7">
          <cell r="A7">
            <v>3</v>
          </cell>
          <cell r="B7">
            <v>7.3999999999999996E-2</v>
          </cell>
          <cell r="C7">
            <v>0.17899999999999999</v>
          </cell>
          <cell r="D7">
            <v>0.28100000000000003</v>
          </cell>
          <cell r="E7">
            <v>0.375</v>
          </cell>
          <cell r="F7">
            <v>0.44900000000000001</v>
          </cell>
          <cell r="G7">
            <v>0.50600000000000001</v>
          </cell>
          <cell r="H7">
            <v>0.51900000000000002</v>
          </cell>
          <cell r="I7">
            <v>0.47899999999999998</v>
          </cell>
          <cell r="J7">
            <v>0.375</v>
          </cell>
          <cell r="K7">
            <v>0.21</v>
          </cell>
        </row>
        <row r="8">
          <cell r="A8">
            <v>4</v>
          </cell>
          <cell r="B8">
            <v>1.7000000000000001E-2</v>
          </cell>
          <cell r="C8">
            <v>0.13700000000000001</v>
          </cell>
          <cell r="D8">
            <v>0.253</v>
          </cell>
          <cell r="E8">
            <v>0.36699999999999999</v>
          </cell>
          <cell r="F8">
            <v>0.46899999999999997</v>
          </cell>
          <cell r="G8">
            <v>0.54500000000000004</v>
          </cell>
          <cell r="H8">
            <v>0.57899999999999996</v>
          </cell>
          <cell r="I8">
            <v>0.55300000000000005</v>
          </cell>
          <cell r="J8">
            <v>0.44700000000000001</v>
          </cell>
          <cell r="K8">
            <v>0.25600000000000001</v>
          </cell>
        </row>
        <row r="9">
          <cell r="A9">
            <v>5</v>
          </cell>
          <cell r="B9">
            <v>-8.0000000000000002E-3</v>
          </cell>
          <cell r="C9">
            <v>0.114</v>
          </cell>
          <cell r="D9">
            <v>0.23499999999999999</v>
          </cell>
          <cell r="E9">
            <v>0.35599999999999998</v>
          </cell>
          <cell r="F9">
            <v>0.46899999999999997</v>
          </cell>
          <cell r="G9">
            <v>0.56200000000000006</v>
          </cell>
          <cell r="H9">
            <v>0.61699999999999999</v>
          </cell>
          <cell r="I9">
            <v>0.60599999999999998</v>
          </cell>
          <cell r="J9">
            <v>0.503</v>
          </cell>
          <cell r="K9">
            <v>0.29399999999999998</v>
          </cell>
        </row>
        <row r="10">
          <cell r="A10">
            <v>6</v>
          </cell>
          <cell r="B10">
            <v>-1.0999999999999999E-2</v>
          </cell>
          <cell r="C10">
            <v>0.10299999999999999</v>
          </cell>
          <cell r="D10">
            <v>0.223</v>
          </cell>
          <cell r="E10">
            <v>0.34300000000000003</v>
          </cell>
          <cell r="F10">
            <v>0.46300000000000002</v>
          </cell>
          <cell r="G10">
            <v>0.56599999999999995</v>
          </cell>
          <cell r="H10">
            <v>0.63900000000000001</v>
          </cell>
          <cell r="I10">
            <v>0.64300000000000002</v>
          </cell>
          <cell r="J10">
            <v>0.54700000000000004</v>
          </cell>
          <cell r="K10">
            <v>0.32700000000000001</v>
          </cell>
        </row>
        <row r="11">
          <cell r="A11">
            <v>8</v>
          </cell>
          <cell r="B11">
            <v>-1.4999999999999999E-2</v>
          </cell>
          <cell r="C11">
            <v>9.6000000000000002E-2</v>
          </cell>
          <cell r="D11">
            <v>0.20799999999999999</v>
          </cell>
          <cell r="E11">
            <v>0.32400000000000001</v>
          </cell>
          <cell r="F11">
            <v>0.443</v>
          </cell>
          <cell r="G11">
            <v>0.56399999999999995</v>
          </cell>
          <cell r="H11">
            <v>0.66100000000000003</v>
          </cell>
          <cell r="I11">
            <v>0.69699999999999995</v>
          </cell>
          <cell r="J11">
            <v>0.621</v>
          </cell>
          <cell r="K11">
            <v>0.38600000000000001</v>
          </cell>
        </row>
        <row r="12">
          <cell r="A12">
            <v>10</v>
          </cell>
          <cell r="B12">
            <v>-8.0000000000000002E-3</v>
          </cell>
          <cell r="C12">
            <v>9.5000000000000001E-2</v>
          </cell>
          <cell r="D12">
            <v>0.2</v>
          </cell>
          <cell r="E12">
            <v>0.311</v>
          </cell>
          <cell r="F12">
            <v>0.42799999999999999</v>
          </cell>
          <cell r="G12">
            <v>0.55200000000000005</v>
          </cell>
          <cell r="H12">
            <v>0.66600000000000004</v>
          </cell>
          <cell r="I12">
            <v>0.73</v>
          </cell>
          <cell r="J12">
            <v>0.67800000000000005</v>
          </cell>
          <cell r="K12">
            <v>0.433</v>
          </cell>
        </row>
        <row r="13">
          <cell r="A13">
            <v>12</v>
          </cell>
          <cell r="B13">
            <v>-2E-3</v>
          </cell>
          <cell r="C13">
            <v>9.7000000000000003E-2</v>
          </cell>
          <cell r="D13">
            <v>0.19700000000000001</v>
          </cell>
          <cell r="E13">
            <v>0.30199999999999999</v>
          </cell>
          <cell r="F13">
            <v>0.41699999999999998</v>
          </cell>
          <cell r="G13">
            <v>0.54100000000000004</v>
          </cell>
          <cell r="H13">
            <v>0.66400000000000003</v>
          </cell>
          <cell r="I13">
            <v>0.75</v>
          </cell>
          <cell r="J13">
            <v>0.72</v>
          </cell>
          <cell r="K13">
            <v>0.47699999999999998</v>
          </cell>
        </row>
        <row r="14">
          <cell r="A14">
            <v>14</v>
          </cell>
          <cell r="B14">
            <v>0</v>
          </cell>
          <cell r="C14">
            <v>9.8000000000000004E-2</v>
          </cell>
          <cell r="D14">
            <v>0.19700000000000001</v>
          </cell>
          <cell r="E14">
            <v>0.29899999999999999</v>
          </cell>
          <cell r="F14">
            <v>0.40799999999999997</v>
          </cell>
          <cell r="G14">
            <v>0.53100000000000003</v>
          </cell>
          <cell r="H14">
            <v>0.65900000000000003</v>
          </cell>
          <cell r="I14">
            <v>0.76100000000000001</v>
          </cell>
          <cell r="J14">
            <v>0.752</v>
          </cell>
          <cell r="K14">
            <v>0.51300000000000001</v>
          </cell>
        </row>
        <row r="15">
          <cell r="A15">
            <v>16</v>
          </cell>
          <cell r="B15">
            <v>2E-3</v>
          </cell>
          <cell r="C15">
            <v>0.1</v>
          </cell>
          <cell r="D15">
            <v>0.19800000000000001</v>
          </cell>
          <cell r="E15">
            <v>0.29899999999999999</v>
          </cell>
          <cell r="F15">
            <v>0.40300000000000002</v>
          </cell>
          <cell r="G15">
            <v>0.52100000000000002</v>
          </cell>
          <cell r="H15">
            <v>0.65</v>
          </cell>
          <cell r="I15">
            <v>0.76400000000000001</v>
          </cell>
          <cell r="J15">
            <v>0.77600000000000002</v>
          </cell>
          <cell r="K15">
            <v>0.53600000000000003</v>
          </cell>
        </row>
      </sheetData>
      <sheetData sheetId="7"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refreshError="1"/>
      <sheetData sheetId="2" refreshError="1">
        <row r="698">
          <cell r="A698">
            <v>1</v>
          </cell>
          <cell r="B698" t="str">
            <v>Cum</v>
          </cell>
          <cell r="C698">
            <v>0</v>
          </cell>
          <cell r="F698">
            <v>37</v>
          </cell>
          <cell r="G698" t="str">
            <v>31</v>
          </cell>
          <cell r="H698" t="str">
            <v>Earth work excavation for Trenches (Under Water)</v>
          </cell>
          <cell r="M698" t="str">
            <v>31</v>
          </cell>
          <cell r="N698" t="str">
            <v>Earth work excavation for Trenches (MR &amp; DMR)</v>
          </cell>
        </row>
        <row r="699">
          <cell r="H699" t="str">
            <v>Earth work excavation and depositing on bank with initial lead of 10 m and initial lift of 2 m in Slush and silt under water upto 0.75m depth requiring the aid of basket and vessels SS.20.B. as directed by Departmental engineer.</v>
          </cell>
          <cell r="N699" t="str">
            <v>Earth work excavation and depositing on bank with initial lead of 10 m and initial lift of 2 m in medium rock and dense medium rock not required blasting as directed by Departmental engineer.</v>
          </cell>
        </row>
        <row r="700">
          <cell r="C700" t="str">
            <v xml:space="preserve">10 % extra for Barricading and lights </v>
          </cell>
          <cell r="F700">
            <v>3.7</v>
          </cell>
          <cell r="G700" t="str">
            <v>Quantity</v>
          </cell>
          <cell r="I700" t="str">
            <v>Description</v>
          </cell>
          <cell r="J700" t="str">
            <v>Rate</v>
          </cell>
          <cell r="K700" t="str">
            <v>Per</v>
          </cell>
          <cell r="L700" t="str">
            <v>Amount</v>
          </cell>
          <cell r="M700" t="str">
            <v>Quantity</v>
          </cell>
          <cell r="O700" t="str">
            <v>Description</v>
          </cell>
          <cell r="P700" t="str">
            <v>Rate</v>
          </cell>
          <cell r="Q700" t="str">
            <v>Per</v>
          </cell>
          <cell r="R700" t="str">
            <v>Amount</v>
          </cell>
        </row>
        <row r="701">
          <cell r="D701" t="str">
            <v>Rate/cum</v>
          </cell>
          <cell r="F701">
            <v>40.700000000000003</v>
          </cell>
          <cell r="G701" t="str">
            <v>a)</v>
          </cell>
          <cell r="I701" t="str">
            <v>Earth work excavation depth upto 2.0 m</v>
          </cell>
          <cell r="M701" t="str">
            <v>a)</v>
          </cell>
          <cell r="O701" t="str">
            <v>Earth work excavation depth upto 2.0 m</v>
          </cell>
        </row>
        <row r="702">
          <cell r="A702">
            <v>1</v>
          </cell>
          <cell r="B702" t="str">
            <v>Cum</v>
          </cell>
          <cell r="C702" t="str">
            <v>E. W.Conforming to - SS 20 B</v>
          </cell>
          <cell r="D702">
            <v>16.3</v>
          </cell>
          <cell r="E702" t="str">
            <v>Cum</v>
          </cell>
          <cell r="F702">
            <v>16.3</v>
          </cell>
          <cell r="G702">
            <v>1</v>
          </cell>
          <cell r="H702" t="str">
            <v>Cum</v>
          </cell>
          <cell r="I702" t="str">
            <v xml:space="preserve">E. W.Conforming to </v>
          </cell>
          <cell r="J702">
            <v>20.399999999999999</v>
          </cell>
          <cell r="K702" t="str">
            <v>Cum</v>
          </cell>
          <cell r="L702">
            <v>20.399999999999999</v>
          </cell>
          <cell r="M702">
            <v>1</v>
          </cell>
          <cell r="N702" t="str">
            <v>Cum</v>
          </cell>
          <cell r="O702" t="str">
            <v xml:space="preserve">E. W.Conforming to - </v>
          </cell>
          <cell r="P702">
            <v>63.9</v>
          </cell>
          <cell r="Q702" t="str">
            <v>Cum</v>
          </cell>
          <cell r="R702">
            <v>63.9</v>
          </cell>
        </row>
        <row r="703">
          <cell r="C703" t="str">
            <v>100 % Extra for narrow trenches</v>
          </cell>
          <cell r="F703">
            <v>16.3</v>
          </cell>
          <cell r="I703" t="str">
            <v>100 % Extra for narrow trenches</v>
          </cell>
          <cell r="L703">
            <v>20.399999999999999</v>
          </cell>
          <cell r="O703" t="str">
            <v>100 % Extra for narrow trenches</v>
          </cell>
          <cell r="R703">
            <v>63.9</v>
          </cell>
        </row>
        <row r="704">
          <cell r="C704" t="str">
            <v xml:space="preserve">10 % extra for Barricading and lights </v>
          </cell>
          <cell r="F704">
            <v>1.6300000000000001</v>
          </cell>
          <cell r="I704" t="str">
            <v xml:space="preserve">10 % extra for Barricading and lights </v>
          </cell>
          <cell r="L704">
            <v>2.04</v>
          </cell>
          <cell r="O704" t="str">
            <v xml:space="preserve">10 % extra for Barricading and lights </v>
          </cell>
          <cell r="R704">
            <v>6.3900000000000006</v>
          </cell>
        </row>
        <row r="705">
          <cell r="D705" t="str">
            <v>Rate/cum</v>
          </cell>
          <cell r="F705">
            <v>34.230000000000004</v>
          </cell>
          <cell r="J705" t="str">
            <v>Rate/cum</v>
          </cell>
          <cell r="L705">
            <v>42.839999999999996</v>
          </cell>
          <cell r="P705" t="str">
            <v>Rate/cum</v>
          </cell>
          <cell r="R705">
            <v>134.19</v>
          </cell>
        </row>
        <row r="707">
          <cell r="A707" t="str">
            <v>b)</v>
          </cell>
          <cell r="C707" t="str">
            <v>Earth work excavation - 2.0 to 3.0 m depth</v>
          </cell>
          <cell r="G707" t="str">
            <v>b)</v>
          </cell>
          <cell r="I707" t="str">
            <v>Earth work excavation - 2.0 to 3.0 m depth</v>
          </cell>
          <cell r="M707" t="str">
            <v>b)</v>
          </cell>
          <cell r="O707" t="str">
            <v>Earth work excavation - 2.0 to 3.0 m depth</v>
          </cell>
        </row>
        <row r="708">
          <cell r="A708">
            <v>1</v>
          </cell>
          <cell r="B708" t="str">
            <v>Cum</v>
          </cell>
          <cell r="C708" t="str">
            <v>E. W.Conforming to - SS 20 B</v>
          </cell>
          <cell r="F708">
            <v>16.3</v>
          </cell>
          <cell r="G708">
            <v>1</v>
          </cell>
          <cell r="H708" t="str">
            <v>Cum</v>
          </cell>
          <cell r="I708" t="str">
            <v xml:space="preserve">E. W.Conforming to </v>
          </cell>
          <cell r="L708">
            <v>20.399999999999999</v>
          </cell>
          <cell r="M708">
            <v>1</v>
          </cell>
          <cell r="N708" t="str">
            <v>Cum</v>
          </cell>
          <cell r="O708" t="str">
            <v xml:space="preserve">E. W.Conforming to - </v>
          </cell>
          <cell r="R708">
            <v>63.9</v>
          </cell>
        </row>
        <row r="709">
          <cell r="C709" t="str">
            <v>100 % Extra for narrow trenches</v>
          </cell>
          <cell r="F709">
            <v>16.3</v>
          </cell>
          <cell r="I709" t="str">
            <v>100 % Extra for narrow trenches</v>
          </cell>
          <cell r="L709">
            <v>20.399999999999999</v>
          </cell>
          <cell r="O709" t="str">
            <v>100 % Extra for narrow trenches</v>
          </cell>
          <cell r="R709">
            <v>63.9</v>
          </cell>
        </row>
        <row r="710">
          <cell r="A710" t="str">
            <v>1</v>
          </cell>
          <cell r="B710" t="str">
            <v>m</v>
          </cell>
          <cell r="C710" t="str">
            <v>Add extra labour for additonal 1 m lift</v>
          </cell>
          <cell r="D710">
            <v>2.5499999999999998</v>
          </cell>
          <cell r="E710" t="str">
            <v>cum</v>
          </cell>
          <cell r="F710">
            <v>2.5499999999999998</v>
          </cell>
          <cell r="G710" t="str">
            <v>1</v>
          </cell>
          <cell r="H710" t="str">
            <v>m</v>
          </cell>
          <cell r="I710" t="str">
            <v>Add extra labour for additonal 1 m lift</v>
          </cell>
          <cell r="J710">
            <v>2.5499999999999998</v>
          </cell>
          <cell r="K710" t="str">
            <v>cum</v>
          </cell>
          <cell r="L710">
            <v>2.5499999999999998</v>
          </cell>
          <cell r="M710" t="str">
            <v>1</v>
          </cell>
          <cell r="N710" t="str">
            <v>m</v>
          </cell>
          <cell r="O710" t="str">
            <v>Add extra labour for additonal 1 m lift</v>
          </cell>
          <cell r="P710">
            <v>2.5499999999999998</v>
          </cell>
          <cell r="Q710" t="str">
            <v>cum</v>
          </cell>
          <cell r="R710">
            <v>2.5499999999999998</v>
          </cell>
        </row>
        <row r="711">
          <cell r="D711" t="str">
            <v>Rate/cum</v>
          </cell>
          <cell r="F711">
            <v>35.15</v>
          </cell>
          <cell r="J711" t="str">
            <v>Rate/cum</v>
          </cell>
          <cell r="L711">
            <v>43.349999999999994</v>
          </cell>
          <cell r="P711" t="str">
            <v>Rate/cum</v>
          </cell>
          <cell r="R711">
            <v>130.35</v>
          </cell>
        </row>
        <row r="713">
          <cell r="A713" t="str">
            <v>c)</v>
          </cell>
          <cell r="C713" t="str">
            <v>Earth work excavation - 3.0 to 4.0 m depth</v>
          </cell>
          <cell r="G713" t="str">
            <v>c)</v>
          </cell>
          <cell r="I713" t="str">
            <v>Earth work excavation - 3.0 to 4.0 m depth</v>
          </cell>
          <cell r="M713" t="str">
            <v>c)</v>
          </cell>
          <cell r="O713" t="str">
            <v>Earth work excavation - 3.0 to 4.0 m depth</v>
          </cell>
        </row>
        <row r="714">
          <cell r="A714">
            <v>1</v>
          </cell>
          <cell r="B714" t="str">
            <v>Cum</v>
          </cell>
          <cell r="C714" t="str">
            <v>E. W.Conforming to - SS 20 B</v>
          </cell>
          <cell r="F714">
            <v>16.3</v>
          </cell>
          <cell r="G714">
            <v>1</v>
          </cell>
          <cell r="H714" t="str">
            <v>Cum</v>
          </cell>
          <cell r="I714" t="str">
            <v xml:space="preserve">E. W.Conforming to </v>
          </cell>
          <cell r="L714">
            <v>20.399999999999999</v>
          </cell>
          <cell r="M714">
            <v>1</v>
          </cell>
          <cell r="N714" t="str">
            <v>Cum</v>
          </cell>
          <cell r="O714" t="str">
            <v xml:space="preserve">E. W.Conforming to - </v>
          </cell>
          <cell r="R714">
            <v>63.9</v>
          </cell>
        </row>
        <row r="715">
          <cell r="C715" t="str">
            <v>100 % Extra for narrow trenches</v>
          </cell>
          <cell r="F715">
            <v>16.3</v>
          </cell>
          <cell r="I715" t="str">
            <v>100 % Extra for narrow trenches</v>
          </cell>
          <cell r="L715">
            <v>20.399999999999999</v>
          </cell>
          <cell r="O715" t="str">
            <v>100 % Extra for narrow trenches</v>
          </cell>
          <cell r="R715">
            <v>63.9</v>
          </cell>
        </row>
        <row r="716">
          <cell r="A716" t="str">
            <v>2</v>
          </cell>
          <cell r="B716" t="str">
            <v>m</v>
          </cell>
          <cell r="C716" t="str">
            <v>Add extra labour for additonal 1 m lift</v>
          </cell>
          <cell r="D716">
            <v>2.5499999999999998</v>
          </cell>
          <cell r="E716" t="str">
            <v>cum</v>
          </cell>
          <cell r="F716">
            <v>5.0999999999999996</v>
          </cell>
          <cell r="G716" t="str">
            <v>2</v>
          </cell>
          <cell r="H716" t="str">
            <v>m</v>
          </cell>
          <cell r="I716" t="str">
            <v>Add extra labour for additonal 1 m lift</v>
          </cell>
          <cell r="J716">
            <v>2.5499999999999998</v>
          </cell>
          <cell r="K716" t="str">
            <v>cum</v>
          </cell>
          <cell r="L716">
            <v>5.0999999999999996</v>
          </cell>
          <cell r="M716" t="str">
            <v>2</v>
          </cell>
          <cell r="N716" t="str">
            <v>m</v>
          </cell>
          <cell r="O716" t="str">
            <v>Add extra labour for additonal 1 m lift</v>
          </cell>
          <cell r="P716">
            <v>2.5499999999999998</v>
          </cell>
          <cell r="Q716" t="str">
            <v>cum</v>
          </cell>
          <cell r="R716">
            <v>5.0999999999999996</v>
          </cell>
        </row>
        <row r="717">
          <cell r="D717" t="str">
            <v>Rate/cum</v>
          </cell>
          <cell r="F717">
            <v>37.700000000000003</v>
          </cell>
          <cell r="J717" t="str">
            <v>Rate/cum</v>
          </cell>
          <cell r="L717">
            <v>45.9</v>
          </cell>
          <cell r="P717" t="str">
            <v>Rate/cum</v>
          </cell>
          <cell r="R717">
            <v>132.9</v>
          </cell>
        </row>
        <row r="719">
          <cell r="A719" t="str">
            <v>d)</v>
          </cell>
          <cell r="C719" t="str">
            <v>Earth work excavation - 4.0 to 5.0 m depth</v>
          </cell>
          <cell r="G719" t="str">
            <v>d)</v>
          </cell>
          <cell r="I719" t="str">
            <v>Earth work excavation - 4.0 to 5.0 m depth</v>
          </cell>
          <cell r="M719" t="str">
            <v>d)</v>
          </cell>
          <cell r="O719" t="str">
            <v>Earth work excavation - 4.0 to 5.0 m depth</v>
          </cell>
        </row>
        <row r="720">
          <cell r="A720">
            <v>1</v>
          </cell>
          <cell r="B720" t="str">
            <v>Cum</v>
          </cell>
          <cell r="C720" t="str">
            <v>E. W.Conforming to - SS 20 B</v>
          </cell>
          <cell r="F720">
            <v>16.3</v>
          </cell>
          <cell r="G720">
            <v>1</v>
          </cell>
          <cell r="H720" t="str">
            <v>Cum</v>
          </cell>
          <cell r="I720" t="str">
            <v xml:space="preserve">E. W.Conforming to </v>
          </cell>
          <cell r="L720">
            <v>20.399999999999999</v>
          </cell>
          <cell r="M720">
            <v>1</v>
          </cell>
          <cell r="N720" t="str">
            <v>Cum</v>
          </cell>
          <cell r="O720" t="str">
            <v xml:space="preserve">E. W.Conforming to - </v>
          </cell>
          <cell r="R720">
            <v>63.9</v>
          </cell>
        </row>
        <row r="721">
          <cell r="C721" t="str">
            <v>100 % Extra for narrow trenches</v>
          </cell>
          <cell r="F721">
            <v>16.3</v>
          </cell>
          <cell r="I721" t="str">
            <v>100 % Extra for narrow trenches</v>
          </cell>
          <cell r="L721">
            <v>20.399999999999999</v>
          </cell>
          <cell r="O721" t="str">
            <v>100 % Extra for narrow trenches</v>
          </cell>
          <cell r="R721">
            <v>63.9</v>
          </cell>
        </row>
        <row r="722">
          <cell r="A722" t="str">
            <v>3</v>
          </cell>
          <cell r="B722" t="str">
            <v>m</v>
          </cell>
          <cell r="C722" t="str">
            <v>Add extra labour for additonal 1 m lift</v>
          </cell>
          <cell r="D722">
            <v>2.5499999999999998</v>
          </cell>
          <cell r="E722" t="str">
            <v>cum</v>
          </cell>
          <cell r="F722">
            <v>7.6499999999999995</v>
          </cell>
          <cell r="G722" t="str">
            <v>3</v>
          </cell>
          <cell r="H722" t="str">
            <v>m</v>
          </cell>
          <cell r="I722" t="str">
            <v>Add extra labour for additonal 1 m lift</v>
          </cell>
          <cell r="J722">
            <v>2.5499999999999998</v>
          </cell>
          <cell r="K722" t="str">
            <v>cum</v>
          </cell>
          <cell r="L722">
            <v>7.6499999999999995</v>
          </cell>
          <cell r="M722" t="str">
            <v>3</v>
          </cell>
          <cell r="N722" t="str">
            <v>m</v>
          </cell>
          <cell r="O722" t="str">
            <v>Add extra labour for additonal 1 m lift</v>
          </cell>
          <cell r="P722">
            <v>2.5499999999999998</v>
          </cell>
          <cell r="Q722" t="str">
            <v>cum</v>
          </cell>
          <cell r="R722">
            <v>7.6499999999999995</v>
          </cell>
        </row>
        <row r="723">
          <cell r="D723" t="str">
            <v>Rate/cum</v>
          </cell>
          <cell r="F723">
            <v>40.25</v>
          </cell>
          <cell r="J723" t="str">
            <v>Rate/cum</v>
          </cell>
          <cell r="L723">
            <v>48.449999999999996</v>
          </cell>
          <cell r="P723" t="str">
            <v>Rate/cum</v>
          </cell>
          <cell r="R723">
            <v>135.44999999999999</v>
          </cell>
        </row>
        <row r="725">
          <cell r="A725" t="str">
            <v>e)</v>
          </cell>
          <cell r="C725" t="str">
            <v>Earth work excavation - 5.0 to 6.0 m depth</v>
          </cell>
          <cell r="G725" t="str">
            <v>e)</v>
          </cell>
          <cell r="I725" t="str">
            <v>Earth work excavation - 5.0 to 6.0 m depth</v>
          </cell>
          <cell r="M725" t="str">
            <v>e)</v>
          </cell>
          <cell r="O725" t="str">
            <v>Earth work excavation - 5.0 to 6.0 m depth</v>
          </cell>
        </row>
        <row r="726">
          <cell r="A726">
            <v>1</v>
          </cell>
          <cell r="B726" t="str">
            <v>Cum</v>
          </cell>
          <cell r="C726" t="str">
            <v>E. W.Conforming to - SS 20 B</v>
          </cell>
          <cell r="F726">
            <v>16.3</v>
          </cell>
          <cell r="G726">
            <v>1</v>
          </cell>
          <cell r="H726" t="str">
            <v>Cum</v>
          </cell>
          <cell r="I726" t="str">
            <v xml:space="preserve">E. W.Conforming to </v>
          </cell>
          <cell r="L726">
            <v>20.399999999999999</v>
          </cell>
          <cell r="M726">
            <v>1</v>
          </cell>
          <cell r="N726" t="str">
            <v>Cum</v>
          </cell>
          <cell r="O726" t="str">
            <v xml:space="preserve">E. W.Conforming to - </v>
          </cell>
          <cell r="R726">
            <v>63.9</v>
          </cell>
        </row>
        <row r="727">
          <cell r="C727" t="str">
            <v>100 % Extra for narrow trenches</v>
          </cell>
          <cell r="F727">
            <v>16.3</v>
          </cell>
          <cell r="I727" t="str">
            <v>100 % Extra for narrow trenches</v>
          </cell>
          <cell r="L727">
            <v>20.399999999999999</v>
          </cell>
          <cell r="O727" t="str">
            <v>100 % Extra for narrow trenches</v>
          </cell>
          <cell r="R727">
            <v>63.9</v>
          </cell>
        </row>
        <row r="728">
          <cell r="A728" t="str">
            <v>4</v>
          </cell>
          <cell r="B728" t="str">
            <v>m</v>
          </cell>
          <cell r="C728" t="str">
            <v>Add extra labour for additonal 1 m lift</v>
          </cell>
          <cell r="D728">
            <v>2.5499999999999998</v>
          </cell>
          <cell r="E728" t="str">
            <v>cum</v>
          </cell>
          <cell r="F728">
            <v>10.199999999999999</v>
          </cell>
          <cell r="G728" t="str">
            <v>4</v>
          </cell>
          <cell r="H728" t="str">
            <v>m</v>
          </cell>
          <cell r="I728" t="str">
            <v>Add extra labour for additonal 1 m lift</v>
          </cell>
          <cell r="J728">
            <v>2.5499999999999998</v>
          </cell>
          <cell r="K728" t="str">
            <v>cum</v>
          </cell>
          <cell r="L728">
            <v>10.199999999999999</v>
          </cell>
          <cell r="M728" t="str">
            <v>4</v>
          </cell>
          <cell r="N728" t="str">
            <v>m</v>
          </cell>
          <cell r="O728" t="str">
            <v>Add extra labour for additonal 1 m lift</v>
          </cell>
          <cell r="P728">
            <v>2.5499999999999998</v>
          </cell>
          <cell r="Q728" t="str">
            <v>cum</v>
          </cell>
          <cell r="R728">
            <v>10.199999999999999</v>
          </cell>
        </row>
        <row r="729">
          <cell r="D729" t="str">
            <v>Rate/cum</v>
          </cell>
          <cell r="F729">
            <v>42.8</v>
          </cell>
          <cell r="J729" t="str">
            <v>Rate/cum</v>
          </cell>
          <cell r="L729">
            <v>51</v>
          </cell>
          <cell r="P729" t="str">
            <v>Rate/cum</v>
          </cell>
          <cell r="R729">
            <v>138</v>
          </cell>
        </row>
        <row r="731">
          <cell r="A731" t="str">
            <v>f)</v>
          </cell>
          <cell r="C731" t="str">
            <v>Earth work excavation - 6.0 to 7.0 m depth</v>
          </cell>
          <cell r="G731" t="str">
            <v>f)</v>
          </cell>
          <cell r="I731" t="str">
            <v>Earth work excavation - 6.0 to 7.0 m depth</v>
          </cell>
          <cell r="M731" t="str">
            <v>f)</v>
          </cell>
          <cell r="O731" t="str">
            <v>Earth work excavation - 6.0 to 7.0 m depth</v>
          </cell>
        </row>
        <row r="732">
          <cell r="A732">
            <v>1</v>
          </cell>
          <cell r="B732" t="str">
            <v>Cum</v>
          </cell>
          <cell r="C732" t="str">
            <v>E. W.Conforming to - SS 20 B</v>
          </cell>
          <cell r="F732">
            <v>16.3</v>
          </cell>
          <cell r="G732">
            <v>1</v>
          </cell>
          <cell r="H732" t="str">
            <v>Cum</v>
          </cell>
          <cell r="I732" t="str">
            <v xml:space="preserve">E. W.Conforming to </v>
          </cell>
          <cell r="L732">
            <v>20.399999999999999</v>
          </cell>
          <cell r="M732">
            <v>1</v>
          </cell>
          <cell r="N732" t="str">
            <v>Cum</v>
          </cell>
          <cell r="O732" t="str">
            <v xml:space="preserve">E. W.Conforming to - </v>
          </cell>
          <cell r="R732">
            <v>63.9</v>
          </cell>
        </row>
        <row r="733">
          <cell r="C733" t="str">
            <v>100 % Extra for narrow trenches</v>
          </cell>
          <cell r="F733">
            <v>16.3</v>
          </cell>
          <cell r="I733" t="str">
            <v>100 % Extra for narrow trenches</v>
          </cell>
          <cell r="L733">
            <v>20.399999999999999</v>
          </cell>
          <cell r="O733" t="str">
            <v>100 % Extra for narrow trenches</v>
          </cell>
          <cell r="R733">
            <v>63.9</v>
          </cell>
        </row>
        <row r="734">
          <cell r="A734" t="str">
            <v>5</v>
          </cell>
          <cell r="B734" t="str">
            <v>m</v>
          </cell>
          <cell r="C734" t="str">
            <v>Add extra labour for additonal 1 m lift</v>
          </cell>
          <cell r="D734">
            <v>2.5499999999999998</v>
          </cell>
          <cell r="E734" t="str">
            <v>cum</v>
          </cell>
          <cell r="F734">
            <v>12.75</v>
          </cell>
          <cell r="G734" t="str">
            <v>5</v>
          </cell>
          <cell r="H734" t="str">
            <v>m</v>
          </cell>
          <cell r="I734" t="str">
            <v>Add extra labour for additonal 1 m lift</v>
          </cell>
          <cell r="J734">
            <v>2.5499999999999998</v>
          </cell>
          <cell r="K734" t="str">
            <v>cum</v>
          </cell>
          <cell r="L734">
            <v>12.75</v>
          </cell>
          <cell r="M734" t="str">
            <v>5</v>
          </cell>
          <cell r="N734" t="str">
            <v>m</v>
          </cell>
          <cell r="O734" t="str">
            <v>Add extra labour for additonal 1 m lift</v>
          </cell>
          <cell r="P734">
            <v>2.5499999999999998</v>
          </cell>
          <cell r="Q734" t="str">
            <v>cum</v>
          </cell>
          <cell r="R734">
            <v>12.75</v>
          </cell>
        </row>
        <row r="735">
          <cell r="D735" t="str">
            <v>Rate/cum</v>
          </cell>
          <cell r="F735">
            <v>45.35</v>
          </cell>
          <cell r="J735" t="str">
            <v>Rate/cum</v>
          </cell>
          <cell r="L735">
            <v>53.55</v>
          </cell>
          <cell r="P735" t="str">
            <v>Rate/cum</v>
          </cell>
          <cell r="R735">
            <v>140.55000000000001</v>
          </cell>
        </row>
        <row r="737">
          <cell r="A737" t="str">
            <v>g)</v>
          </cell>
          <cell r="C737" t="str">
            <v>Earth work excavation - 7.0 to 8.0 m depth</v>
          </cell>
          <cell r="G737" t="str">
            <v>g)</v>
          </cell>
          <cell r="I737" t="str">
            <v>Earth work excavation - 7.0 to 8.0 m depth</v>
          </cell>
          <cell r="M737" t="str">
            <v>g)</v>
          </cell>
          <cell r="O737" t="str">
            <v>Earth work excavation - 7.0 to 8.0 m depth</v>
          </cell>
        </row>
        <row r="738">
          <cell r="A738">
            <v>1</v>
          </cell>
          <cell r="B738" t="str">
            <v>Cum</v>
          </cell>
          <cell r="C738" t="str">
            <v>E. W.Conforming to - SS 20 B</v>
          </cell>
          <cell r="F738">
            <v>16.3</v>
          </cell>
          <cell r="G738">
            <v>1</v>
          </cell>
          <cell r="H738" t="str">
            <v>Cum</v>
          </cell>
          <cell r="I738" t="str">
            <v xml:space="preserve">E. W.Conforming to </v>
          </cell>
          <cell r="L738">
            <v>20.399999999999999</v>
          </cell>
          <cell r="M738">
            <v>1</v>
          </cell>
          <cell r="N738" t="str">
            <v>Cum</v>
          </cell>
          <cell r="O738" t="str">
            <v xml:space="preserve">E. W.Conforming to - </v>
          </cell>
          <cell r="R738">
            <v>63.9</v>
          </cell>
        </row>
        <row r="739">
          <cell r="C739" t="str">
            <v>100 % Extra for narrow trenches</v>
          </cell>
          <cell r="F739">
            <v>16.3</v>
          </cell>
          <cell r="I739" t="str">
            <v>100 % Extra for narrow trenches</v>
          </cell>
          <cell r="L739">
            <v>20.399999999999999</v>
          </cell>
          <cell r="O739" t="str">
            <v>100 % Extra for narrow trenches</v>
          </cell>
          <cell r="R739">
            <v>63.9</v>
          </cell>
        </row>
        <row r="740">
          <cell r="A740" t="str">
            <v>6</v>
          </cell>
          <cell r="B740" t="str">
            <v>m</v>
          </cell>
          <cell r="C740" t="str">
            <v>Add extra labour for additonal 1 m lift</v>
          </cell>
          <cell r="D740">
            <v>2.5499999999999998</v>
          </cell>
          <cell r="E740" t="str">
            <v>cum</v>
          </cell>
          <cell r="F740">
            <v>15.299999999999999</v>
          </cell>
          <cell r="G740" t="str">
            <v>6</v>
          </cell>
          <cell r="H740" t="str">
            <v>m</v>
          </cell>
          <cell r="I740" t="str">
            <v>Add extra labour for additonal 1 m lift</v>
          </cell>
          <cell r="J740">
            <v>2.5499999999999998</v>
          </cell>
          <cell r="K740" t="str">
            <v>cum</v>
          </cell>
          <cell r="L740">
            <v>15.299999999999999</v>
          </cell>
          <cell r="M740" t="str">
            <v>6</v>
          </cell>
          <cell r="N740" t="str">
            <v>m</v>
          </cell>
          <cell r="O740" t="str">
            <v>Add extra labour for additonal 1 m lift</v>
          </cell>
          <cell r="P740">
            <v>2.5499999999999998</v>
          </cell>
          <cell r="Q740" t="str">
            <v>cum</v>
          </cell>
          <cell r="R740">
            <v>15.299999999999999</v>
          </cell>
        </row>
        <row r="741">
          <cell r="D741" t="str">
            <v>Rate/cum</v>
          </cell>
          <cell r="F741">
            <v>47.9</v>
          </cell>
          <cell r="J741" t="str">
            <v>Rate/cum</v>
          </cell>
          <cell r="L741">
            <v>56.099999999999994</v>
          </cell>
          <cell r="P741" t="str">
            <v>Rate/cum</v>
          </cell>
          <cell r="R741">
            <v>143.1</v>
          </cell>
        </row>
        <row r="743">
          <cell r="A743" t="str">
            <v>h)</v>
          </cell>
          <cell r="C743" t="str">
            <v>Earth work excavation - 8.0 to 9.0 m depth</v>
          </cell>
          <cell r="G743" t="str">
            <v>h)</v>
          </cell>
          <cell r="I743" t="str">
            <v>Earth work excavation - 8.0 to 9.0 m depth</v>
          </cell>
          <cell r="M743" t="str">
            <v>h)</v>
          </cell>
          <cell r="O743" t="str">
            <v>Earth work excavation - 8.0 to 9.0 m depth</v>
          </cell>
        </row>
        <row r="744">
          <cell r="A744">
            <v>1</v>
          </cell>
          <cell r="B744" t="str">
            <v>Cum</v>
          </cell>
          <cell r="C744" t="str">
            <v>E. W.Conforming to - SS 20 B</v>
          </cell>
          <cell r="F744">
            <v>16.3</v>
          </cell>
          <cell r="G744">
            <v>1</v>
          </cell>
          <cell r="H744" t="str">
            <v>Cum</v>
          </cell>
          <cell r="I744" t="str">
            <v xml:space="preserve">E. W.Conforming to </v>
          </cell>
          <cell r="L744">
            <v>20.399999999999999</v>
          </cell>
          <cell r="M744">
            <v>1</v>
          </cell>
          <cell r="N744" t="str">
            <v>Cum</v>
          </cell>
          <cell r="O744" t="str">
            <v xml:space="preserve">E. W.Conforming to - </v>
          </cell>
          <cell r="R744">
            <v>63.9</v>
          </cell>
        </row>
        <row r="745">
          <cell r="C745" t="str">
            <v>100 % Extra for narrow trenches</v>
          </cell>
          <cell r="F745">
            <v>16.3</v>
          </cell>
          <cell r="I745" t="str">
            <v>100 % Extra for narrow trenches</v>
          </cell>
          <cell r="L745">
            <v>20.399999999999999</v>
          </cell>
          <cell r="O745" t="str">
            <v>100 % Extra for narrow trenches</v>
          </cell>
          <cell r="R745">
            <v>63.9</v>
          </cell>
        </row>
        <row r="746">
          <cell r="A746" t="str">
            <v>7</v>
          </cell>
          <cell r="B746" t="str">
            <v>m</v>
          </cell>
          <cell r="C746" t="str">
            <v>Add extra labour for additonal 1 m lift</v>
          </cell>
          <cell r="D746">
            <v>2.5499999999999998</v>
          </cell>
          <cell r="E746" t="str">
            <v>cum</v>
          </cell>
          <cell r="F746">
            <v>17.849999999999998</v>
          </cell>
          <cell r="G746" t="str">
            <v>7</v>
          </cell>
          <cell r="H746" t="str">
            <v>m</v>
          </cell>
          <cell r="I746" t="str">
            <v>Add extra labour for additonal 1 m lift</v>
          </cell>
          <cell r="J746">
            <v>2.5499999999999998</v>
          </cell>
          <cell r="K746" t="str">
            <v>cum</v>
          </cell>
          <cell r="L746">
            <v>17.849999999999998</v>
          </cell>
          <cell r="M746" t="str">
            <v>7</v>
          </cell>
          <cell r="N746" t="str">
            <v>m</v>
          </cell>
          <cell r="O746" t="str">
            <v>Add extra labour for additonal 1 m lift</v>
          </cell>
          <cell r="P746">
            <v>2.5499999999999998</v>
          </cell>
          <cell r="Q746" t="str">
            <v>cum</v>
          </cell>
          <cell r="R746">
            <v>17.849999999999998</v>
          </cell>
        </row>
        <row r="747">
          <cell r="D747" t="str">
            <v>Rate/cum</v>
          </cell>
          <cell r="F747">
            <v>50.45</v>
          </cell>
          <cell r="J747" t="str">
            <v>Rate/cum</v>
          </cell>
          <cell r="L747">
            <v>58.649999999999991</v>
          </cell>
          <cell r="P747" t="str">
            <v>Rate/cum</v>
          </cell>
          <cell r="R747">
            <v>145.65</v>
          </cell>
        </row>
        <row r="749">
          <cell r="A749" t="str">
            <v>32</v>
          </cell>
          <cell r="B749" t="str">
            <v>Open well Earth work excavation for Pumping Station</v>
          </cell>
          <cell r="G749" t="str">
            <v>32</v>
          </cell>
          <cell r="H749" t="str">
            <v>Open well Earth work excavation for Pumping Station</v>
          </cell>
          <cell r="M749" t="str">
            <v>32</v>
          </cell>
          <cell r="N749" t="str">
            <v>Open well Earth work excavation for Pumping Station</v>
          </cell>
        </row>
        <row r="750">
          <cell r="B750" t="str">
            <v>Earth work open well excavation complaying with relevant cluases of TNDSS well sinking and with lead upto 10m in sand , silt or other loose soil , wet sand or silt not under water , light black cotton soil , sandy loam , and ordinary soil - first depth of</v>
          </cell>
          <cell r="H750" t="str">
            <v>Sinking of well in sand , including bailing or pumping charges , if necessary  etc. complete first depth of 2 m</v>
          </cell>
          <cell r="N750" t="str">
            <v xml:space="preserve">Sinking </v>
          </cell>
        </row>
        <row r="751">
          <cell r="A751" t="str">
            <v>Quantity</v>
          </cell>
          <cell r="C751" t="str">
            <v>Description</v>
          </cell>
          <cell r="D751" t="str">
            <v>Rate</v>
          </cell>
          <cell r="E751" t="str">
            <v>Per</v>
          </cell>
          <cell r="F751" t="str">
            <v>Amount</v>
          </cell>
          <cell r="G751" t="str">
            <v>Quantity</v>
          </cell>
          <cell r="I751" t="str">
            <v>Description</v>
          </cell>
          <cell r="J751" t="str">
            <v>Rate</v>
          </cell>
          <cell r="K751" t="str">
            <v>Per</v>
          </cell>
          <cell r="L751" t="str">
            <v>Amount</v>
          </cell>
          <cell r="M751" t="str">
            <v>Quantity</v>
          </cell>
          <cell r="O751" t="str">
            <v>Description</v>
          </cell>
          <cell r="P751" t="str">
            <v>Rate</v>
          </cell>
          <cell r="Q751" t="str">
            <v>Per</v>
          </cell>
          <cell r="R751" t="str">
            <v>Amount</v>
          </cell>
        </row>
        <row r="752">
          <cell r="A752" t="str">
            <v>a)</v>
          </cell>
          <cell r="C752" t="str">
            <v>Earth work excavation depth upto 2.0 m</v>
          </cell>
          <cell r="G752" t="str">
            <v>a)</v>
          </cell>
          <cell r="I752" t="str">
            <v>Earth work excavation depth upto 2.0 m</v>
          </cell>
          <cell r="M752" t="str">
            <v>a)</v>
          </cell>
          <cell r="O752" t="str">
            <v>Earth work excavation depth upto 2.0 m</v>
          </cell>
        </row>
        <row r="753">
          <cell r="A753">
            <v>1</v>
          </cell>
          <cell r="B753" t="str">
            <v>Cum</v>
          </cell>
          <cell r="C753" t="str">
            <v xml:space="preserve">Open well Earthwork Excavation </v>
          </cell>
          <cell r="D753">
            <v>16.3</v>
          </cell>
          <cell r="E753" t="str">
            <v>Cum</v>
          </cell>
          <cell r="F753">
            <v>16.3</v>
          </cell>
          <cell r="G753">
            <v>1</v>
          </cell>
          <cell r="H753" t="str">
            <v>Cum</v>
          </cell>
          <cell r="I753" t="str">
            <v xml:space="preserve">Open well Earthwork Excavation </v>
          </cell>
          <cell r="J753">
            <v>35.700000000000003</v>
          </cell>
          <cell r="K753" t="str">
            <v>Cum</v>
          </cell>
          <cell r="L753">
            <v>35.700000000000003</v>
          </cell>
          <cell r="M753">
            <v>1</v>
          </cell>
          <cell r="N753" t="str">
            <v>Cum</v>
          </cell>
          <cell r="O753" t="str">
            <v xml:space="preserve">Open well Earthwork Excavation </v>
          </cell>
          <cell r="P753">
            <v>61.2</v>
          </cell>
          <cell r="Q753" t="str">
            <v>Cum</v>
          </cell>
          <cell r="R753">
            <v>61.2</v>
          </cell>
        </row>
        <row r="754">
          <cell r="C754" t="str">
            <v xml:space="preserve">10 % extra for Barricading and lights </v>
          </cell>
          <cell r="F754">
            <v>1.6300000000000001</v>
          </cell>
          <cell r="I754" t="str">
            <v xml:space="preserve">10 % extra for Barricading and lights </v>
          </cell>
          <cell r="L754">
            <v>3.5700000000000003</v>
          </cell>
          <cell r="O754" t="str">
            <v xml:space="preserve">10 % extra for Barricading and lights </v>
          </cell>
          <cell r="R754">
            <v>6.120000000000001</v>
          </cell>
        </row>
        <row r="755">
          <cell r="D755" t="str">
            <v>Rate/cum</v>
          </cell>
          <cell r="F755">
            <v>17.93</v>
          </cell>
          <cell r="J755" t="str">
            <v>Rate/cum</v>
          </cell>
          <cell r="L755">
            <v>39.270000000000003</v>
          </cell>
          <cell r="P755" t="str">
            <v>Rate/cum</v>
          </cell>
          <cell r="R755">
            <v>67.320000000000007</v>
          </cell>
        </row>
        <row r="757">
          <cell r="A757" t="str">
            <v>b)</v>
          </cell>
          <cell r="C757" t="str">
            <v>Earth work excavation - 2.0 to 4.0 m depth</v>
          </cell>
          <cell r="G757" t="str">
            <v>b)</v>
          </cell>
          <cell r="I757" t="str">
            <v>Earth work excavation - 2.0 to 4.0 m depth</v>
          </cell>
          <cell r="M757" t="str">
            <v>b)</v>
          </cell>
          <cell r="O757" t="str">
            <v>Earth work excavation - 2.0 to 4.0 m depth</v>
          </cell>
        </row>
        <row r="758">
          <cell r="A758" t="str">
            <v>2</v>
          </cell>
          <cell r="B758" t="str">
            <v>times</v>
          </cell>
          <cell r="C758" t="str">
            <v xml:space="preserve">Open well Earthwork Excavation </v>
          </cell>
          <cell r="D758">
            <v>16.3</v>
          </cell>
          <cell r="E758" t="str">
            <v>cum</v>
          </cell>
          <cell r="F758">
            <v>32.6</v>
          </cell>
          <cell r="G758" t="str">
            <v>2</v>
          </cell>
          <cell r="H758" t="str">
            <v>times</v>
          </cell>
          <cell r="I758" t="str">
            <v xml:space="preserve">Open well Earthwork Excavation </v>
          </cell>
          <cell r="J758">
            <v>35.700000000000003</v>
          </cell>
          <cell r="K758" t="str">
            <v>cum</v>
          </cell>
          <cell r="L758">
            <v>71.400000000000006</v>
          </cell>
          <cell r="M758" t="str">
            <v>2</v>
          </cell>
          <cell r="N758" t="str">
            <v>times</v>
          </cell>
          <cell r="O758" t="str">
            <v xml:space="preserve">Open well Earthwork Excavation </v>
          </cell>
          <cell r="P758">
            <v>61.2</v>
          </cell>
          <cell r="Q758" t="str">
            <v>cum</v>
          </cell>
          <cell r="R758">
            <v>122.4</v>
          </cell>
        </row>
        <row r="759">
          <cell r="A759" t="str">
            <v>1</v>
          </cell>
          <cell r="B759" t="str">
            <v>m</v>
          </cell>
          <cell r="C759" t="str">
            <v>Add extra labour for additonal 1 m lift</v>
          </cell>
          <cell r="D759">
            <v>2.5499999999999998</v>
          </cell>
          <cell r="E759" t="str">
            <v>cum</v>
          </cell>
          <cell r="F759">
            <v>2.5499999999999998</v>
          </cell>
          <cell r="G759" t="str">
            <v>1</v>
          </cell>
          <cell r="H759" t="str">
            <v>m</v>
          </cell>
          <cell r="I759" t="str">
            <v>Add extra labour for additonal 1 m lift</v>
          </cell>
          <cell r="J759">
            <v>2.5499999999999998</v>
          </cell>
          <cell r="K759" t="str">
            <v>cum</v>
          </cell>
          <cell r="L759">
            <v>2.5499999999999998</v>
          </cell>
          <cell r="M759" t="str">
            <v>1</v>
          </cell>
          <cell r="N759" t="str">
            <v>m</v>
          </cell>
          <cell r="O759" t="str">
            <v>Add extra labour for additonal 1 m lift</v>
          </cell>
          <cell r="P759">
            <v>2.5499999999999998</v>
          </cell>
          <cell r="Q759" t="str">
            <v>cum</v>
          </cell>
          <cell r="R759">
            <v>2.5499999999999998</v>
          </cell>
        </row>
        <row r="760">
          <cell r="D760" t="str">
            <v>Rate/cum</v>
          </cell>
          <cell r="F760">
            <v>35.15</v>
          </cell>
          <cell r="J760" t="str">
            <v>Rate/cum</v>
          </cell>
          <cell r="L760">
            <v>73.95</v>
          </cell>
          <cell r="P760" t="str">
            <v>Rate/cum</v>
          </cell>
          <cell r="R760">
            <v>124.95</v>
          </cell>
        </row>
        <row r="762">
          <cell r="A762" t="str">
            <v>c)</v>
          </cell>
          <cell r="C762" t="str">
            <v>Earth work excavation - 4.0 to 6.0 m depth</v>
          </cell>
          <cell r="G762" t="str">
            <v>c)</v>
          </cell>
          <cell r="I762" t="str">
            <v>Earth work excavation - 4.0 to 6.0 m depth</v>
          </cell>
          <cell r="M762" t="str">
            <v>c)</v>
          </cell>
          <cell r="O762" t="str">
            <v>Earth work excavation - 4.0 to 6.0 m depth</v>
          </cell>
        </row>
        <row r="763">
          <cell r="A763" t="str">
            <v>3</v>
          </cell>
          <cell r="B763" t="str">
            <v>times</v>
          </cell>
          <cell r="C763" t="str">
            <v xml:space="preserve">Open well Earthwork Excavation </v>
          </cell>
          <cell r="D763">
            <v>16.3</v>
          </cell>
          <cell r="E763" t="str">
            <v>cum</v>
          </cell>
          <cell r="F763">
            <v>48.900000000000006</v>
          </cell>
          <cell r="G763" t="str">
            <v>3</v>
          </cell>
          <cell r="H763" t="str">
            <v>times</v>
          </cell>
          <cell r="I763" t="str">
            <v xml:space="preserve">Open well Earthwork Excavation </v>
          </cell>
          <cell r="J763">
            <v>35.700000000000003</v>
          </cell>
          <cell r="K763" t="str">
            <v>cum</v>
          </cell>
          <cell r="L763">
            <v>107.10000000000001</v>
          </cell>
          <cell r="M763" t="str">
            <v>3</v>
          </cell>
          <cell r="N763" t="str">
            <v>times</v>
          </cell>
          <cell r="O763" t="str">
            <v xml:space="preserve">Open well Earthwork Excavation </v>
          </cell>
          <cell r="P763">
            <v>61.2</v>
          </cell>
          <cell r="Q763" t="str">
            <v>cum</v>
          </cell>
          <cell r="R763">
            <v>183.60000000000002</v>
          </cell>
        </row>
        <row r="764">
          <cell r="A764" t="str">
            <v>3</v>
          </cell>
          <cell r="B764" t="str">
            <v>m</v>
          </cell>
          <cell r="C764" t="str">
            <v>Add extra labour for additonal 1 m lift</v>
          </cell>
          <cell r="D764">
            <v>2.5499999999999998</v>
          </cell>
          <cell r="E764" t="str">
            <v>cum</v>
          </cell>
          <cell r="F764">
            <v>7.6499999999999995</v>
          </cell>
          <cell r="G764" t="str">
            <v>3</v>
          </cell>
          <cell r="H764" t="str">
            <v>m</v>
          </cell>
          <cell r="I764" t="str">
            <v>Add extra labour for additonal 1 m lift</v>
          </cell>
          <cell r="J764">
            <v>2.5499999999999998</v>
          </cell>
          <cell r="K764" t="str">
            <v>cum</v>
          </cell>
          <cell r="L764">
            <v>7.6499999999999995</v>
          </cell>
          <cell r="M764" t="str">
            <v>3</v>
          </cell>
          <cell r="N764" t="str">
            <v>m</v>
          </cell>
          <cell r="O764" t="str">
            <v>Add extra labour for additonal 1 m lift</v>
          </cell>
          <cell r="P764">
            <v>2.5499999999999998</v>
          </cell>
          <cell r="Q764" t="str">
            <v>cum</v>
          </cell>
          <cell r="R764">
            <v>7.6499999999999995</v>
          </cell>
        </row>
        <row r="765">
          <cell r="D765" t="str">
            <v>Rate/cum</v>
          </cell>
          <cell r="F765">
            <v>56.550000000000004</v>
          </cell>
          <cell r="J765" t="str">
            <v>Rate/cum</v>
          </cell>
          <cell r="L765">
            <v>114.75000000000001</v>
          </cell>
          <cell r="P765" t="str">
            <v>Rate/cum</v>
          </cell>
          <cell r="R765">
            <v>191.25000000000003</v>
          </cell>
        </row>
        <row r="767">
          <cell r="A767" t="str">
            <v>d)</v>
          </cell>
          <cell r="C767" t="str">
            <v>Earth work excavation - 6.0 to 8.0 m depth</v>
          </cell>
          <cell r="G767" t="str">
            <v>d)</v>
          </cell>
          <cell r="I767" t="str">
            <v>Earth work excavation - 6.0 to 8.0 m depth</v>
          </cell>
          <cell r="M767" t="str">
            <v>d)</v>
          </cell>
          <cell r="O767" t="str">
            <v>Earth work excavation - 6.0 to 8.0 m depth</v>
          </cell>
        </row>
        <row r="768">
          <cell r="A768" t="str">
            <v>4</v>
          </cell>
          <cell r="B768" t="str">
            <v>times</v>
          </cell>
          <cell r="C768" t="str">
            <v xml:space="preserve">Open well Earthwork Excavation </v>
          </cell>
          <cell r="D768">
            <v>16.3</v>
          </cell>
          <cell r="E768" t="str">
            <v>cum</v>
          </cell>
          <cell r="F768">
            <v>65.2</v>
          </cell>
          <cell r="G768" t="str">
            <v>4</v>
          </cell>
          <cell r="H768" t="str">
            <v>times</v>
          </cell>
          <cell r="I768" t="str">
            <v xml:space="preserve">Open well Earthwork Excavation </v>
          </cell>
          <cell r="J768">
            <v>35.700000000000003</v>
          </cell>
          <cell r="K768" t="str">
            <v>cum</v>
          </cell>
          <cell r="L768">
            <v>142.80000000000001</v>
          </cell>
          <cell r="M768" t="str">
            <v>4</v>
          </cell>
          <cell r="N768" t="str">
            <v>times</v>
          </cell>
          <cell r="O768" t="str">
            <v xml:space="preserve">Open well Earthwork Excavation </v>
          </cell>
          <cell r="P768">
            <v>61.2</v>
          </cell>
          <cell r="Q768" t="str">
            <v>cum</v>
          </cell>
          <cell r="R768">
            <v>244.8</v>
          </cell>
        </row>
        <row r="769">
          <cell r="A769" t="str">
            <v>5</v>
          </cell>
          <cell r="B769" t="str">
            <v>m</v>
          </cell>
          <cell r="C769" t="str">
            <v>Add extra labour for additonal 1 m lift</v>
          </cell>
          <cell r="D769">
            <v>2.5499999999999998</v>
          </cell>
          <cell r="E769" t="str">
            <v>cum</v>
          </cell>
          <cell r="F769">
            <v>12.75</v>
          </cell>
          <cell r="G769" t="str">
            <v>5</v>
          </cell>
          <cell r="H769" t="str">
            <v>m</v>
          </cell>
          <cell r="I769" t="str">
            <v>Add extra labour for additonal 1 m lift</v>
          </cell>
          <cell r="J769">
            <v>2.5499999999999998</v>
          </cell>
          <cell r="K769" t="str">
            <v>cum</v>
          </cell>
          <cell r="L769">
            <v>12.75</v>
          </cell>
          <cell r="M769" t="str">
            <v>5</v>
          </cell>
          <cell r="N769" t="str">
            <v>m</v>
          </cell>
          <cell r="O769" t="str">
            <v>Add extra labour for additonal 1 m lift</v>
          </cell>
          <cell r="P769">
            <v>2.5499999999999998</v>
          </cell>
          <cell r="Q769" t="str">
            <v>cum</v>
          </cell>
          <cell r="R769">
            <v>12.75</v>
          </cell>
        </row>
        <row r="770">
          <cell r="D770" t="str">
            <v>Rate/cum</v>
          </cell>
          <cell r="F770">
            <v>77.95</v>
          </cell>
          <cell r="J770" t="str">
            <v>Rate/cum</v>
          </cell>
          <cell r="L770">
            <v>155.55000000000001</v>
          </cell>
          <cell r="P770" t="str">
            <v>Rate/cum</v>
          </cell>
          <cell r="R770">
            <v>257.55</v>
          </cell>
        </row>
        <row r="772">
          <cell r="A772" t="str">
            <v>e)</v>
          </cell>
          <cell r="C772" t="str">
            <v>Earth work excavation - 8.0 to 10.0 m depth</v>
          </cell>
          <cell r="G772" t="str">
            <v>e)</v>
          </cell>
          <cell r="I772" t="str">
            <v>Earth work excavation - 8.0 to 10.0 m depth</v>
          </cell>
          <cell r="M772" t="str">
            <v>e)</v>
          </cell>
          <cell r="O772" t="str">
            <v>Earth work excavation - 8.0 to 10.0 m depth</v>
          </cell>
        </row>
        <row r="773">
          <cell r="A773" t="str">
            <v>5</v>
          </cell>
          <cell r="B773" t="str">
            <v>times</v>
          </cell>
          <cell r="C773" t="str">
            <v xml:space="preserve">Open well Earthwork Excavation </v>
          </cell>
          <cell r="D773">
            <v>16.3</v>
          </cell>
          <cell r="E773" t="str">
            <v>cum</v>
          </cell>
          <cell r="F773">
            <v>81.5</v>
          </cell>
          <cell r="G773" t="str">
            <v>5</v>
          </cell>
          <cell r="H773" t="str">
            <v>times</v>
          </cell>
          <cell r="I773" t="str">
            <v xml:space="preserve">Open well Earthwork Excavation </v>
          </cell>
          <cell r="J773">
            <v>35.700000000000003</v>
          </cell>
          <cell r="K773" t="str">
            <v>cum</v>
          </cell>
          <cell r="L773">
            <v>178.5</v>
          </cell>
          <cell r="M773" t="str">
            <v>5</v>
          </cell>
          <cell r="N773" t="str">
            <v>times</v>
          </cell>
          <cell r="O773" t="str">
            <v xml:space="preserve">Open well Earthwork Excavation </v>
          </cell>
          <cell r="P773">
            <v>61.2</v>
          </cell>
          <cell r="Q773" t="str">
            <v>cum</v>
          </cell>
          <cell r="R773">
            <v>306</v>
          </cell>
        </row>
        <row r="774">
          <cell r="A774" t="str">
            <v>7</v>
          </cell>
          <cell r="B774" t="str">
            <v>m</v>
          </cell>
          <cell r="C774" t="str">
            <v>Add extra labour for additonal 1 m lift</v>
          </cell>
          <cell r="D774">
            <v>2.5499999999999998</v>
          </cell>
          <cell r="E774" t="str">
            <v>cum</v>
          </cell>
          <cell r="F774">
            <v>17.849999999999998</v>
          </cell>
          <cell r="G774" t="str">
            <v>7</v>
          </cell>
          <cell r="H774" t="str">
            <v>m</v>
          </cell>
          <cell r="I774" t="str">
            <v>Add extra labour for additonal 1 m lift</v>
          </cell>
          <cell r="J774">
            <v>2.5499999999999998</v>
          </cell>
          <cell r="K774" t="str">
            <v>cum</v>
          </cell>
          <cell r="L774">
            <v>17.849999999999998</v>
          </cell>
          <cell r="M774" t="str">
            <v>7</v>
          </cell>
          <cell r="N774" t="str">
            <v>m</v>
          </cell>
          <cell r="O774" t="str">
            <v>Add extra labour for additonal 1 m lift</v>
          </cell>
          <cell r="P774">
            <v>2.5499999999999998</v>
          </cell>
          <cell r="Q774" t="str">
            <v>cum</v>
          </cell>
          <cell r="R774">
            <v>17.849999999999998</v>
          </cell>
        </row>
        <row r="775">
          <cell r="D775" t="str">
            <v>Rate/cum</v>
          </cell>
          <cell r="F775">
            <v>99.35</v>
          </cell>
          <cell r="J775" t="str">
            <v>Rate/cum</v>
          </cell>
          <cell r="L775">
            <v>196.35</v>
          </cell>
          <cell r="P775" t="str">
            <v>Rate/cum</v>
          </cell>
          <cell r="R775">
            <v>323.85000000000002</v>
          </cell>
        </row>
        <row r="777">
          <cell r="A777" t="str">
            <v>f)</v>
          </cell>
          <cell r="C777" t="str">
            <v>Earth work excavation - 10.0 to 12.0 m depth</v>
          </cell>
          <cell r="G777" t="str">
            <v>f)</v>
          </cell>
          <cell r="I777" t="str">
            <v>Earth work excavation - 10.0 to 12.0 m depth</v>
          </cell>
          <cell r="M777" t="str">
            <v>f)</v>
          </cell>
          <cell r="O777" t="str">
            <v>Earth work excavation - 10.0 to 12.0 m depth</v>
          </cell>
        </row>
        <row r="778">
          <cell r="A778" t="str">
            <v>6</v>
          </cell>
          <cell r="B778" t="str">
            <v>times</v>
          </cell>
          <cell r="C778" t="str">
            <v xml:space="preserve">Open well Earthwork Excavation </v>
          </cell>
          <cell r="D778">
            <v>16.3</v>
          </cell>
          <cell r="E778" t="str">
            <v>Cum</v>
          </cell>
          <cell r="F778">
            <v>97.800000000000011</v>
          </cell>
          <cell r="G778" t="str">
            <v>6</v>
          </cell>
          <cell r="H778" t="str">
            <v>times</v>
          </cell>
          <cell r="I778" t="str">
            <v xml:space="preserve">Open well Earthwork Excavation </v>
          </cell>
          <cell r="J778">
            <v>35.700000000000003</v>
          </cell>
          <cell r="K778" t="str">
            <v>Cum</v>
          </cell>
          <cell r="L778">
            <v>214.20000000000002</v>
          </cell>
          <cell r="M778" t="str">
            <v>6</v>
          </cell>
          <cell r="N778" t="str">
            <v>times</v>
          </cell>
          <cell r="O778" t="str">
            <v xml:space="preserve">Open well Earthwork Excavation </v>
          </cell>
          <cell r="P778">
            <v>61.2</v>
          </cell>
          <cell r="Q778" t="str">
            <v>Cum</v>
          </cell>
          <cell r="R778">
            <v>367.20000000000005</v>
          </cell>
        </row>
        <row r="779">
          <cell r="A779" t="str">
            <v>9</v>
          </cell>
          <cell r="B779" t="str">
            <v>m</v>
          </cell>
          <cell r="C779" t="str">
            <v>Add extra labour for additonal 1 m lift</v>
          </cell>
          <cell r="D779">
            <v>2.5499999999999998</v>
          </cell>
          <cell r="E779" t="str">
            <v>cum</v>
          </cell>
          <cell r="F779">
            <v>22.95</v>
          </cell>
          <cell r="G779" t="str">
            <v>9</v>
          </cell>
          <cell r="H779" t="str">
            <v>m</v>
          </cell>
          <cell r="I779" t="str">
            <v>Add extra labour for additonal 1 m lift</v>
          </cell>
          <cell r="J779">
            <v>2.5499999999999998</v>
          </cell>
          <cell r="K779" t="str">
            <v>cum</v>
          </cell>
          <cell r="L779">
            <v>22.95</v>
          </cell>
          <cell r="M779" t="str">
            <v>9</v>
          </cell>
          <cell r="N779" t="str">
            <v>m</v>
          </cell>
          <cell r="O779" t="str">
            <v>Add extra labour for additonal 1 m lift</v>
          </cell>
          <cell r="P779">
            <v>2.5499999999999998</v>
          </cell>
          <cell r="Q779" t="str">
            <v>cum</v>
          </cell>
          <cell r="R779">
            <v>22.95</v>
          </cell>
        </row>
        <row r="780">
          <cell r="D780" t="str">
            <v>Rate/cum</v>
          </cell>
          <cell r="F780">
            <v>120.75000000000001</v>
          </cell>
          <cell r="J780" t="str">
            <v>Rate/cum</v>
          </cell>
          <cell r="L780">
            <v>237.15</v>
          </cell>
          <cell r="P780" t="str">
            <v>Rate/cum</v>
          </cell>
          <cell r="R780">
            <v>390.15000000000003</v>
          </cell>
        </row>
        <row r="782">
          <cell r="A782" t="str">
            <v>g)</v>
          </cell>
          <cell r="C782" t="str">
            <v>Upto 2.0 m Diameter of open well 10 % Excess is allowed over the basic rates for open well earthwork excavation for 1 cum</v>
          </cell>
          <cell r="G782" t="str">
            <v>g)</v>
          </cell>
          <cell r="I782" t="str">
            <v>Upto 2.0 m Diameter of open well 10 % Excess is allowed over the basic rates for open well earthwork excavation for 1 cum</v>
          </cell>
          <cell r="M782" t="str">
            <v>g)</v>
          </cell>
          <cell r="O782" t="str">
            <v>Upto 2.0 m Diameter of open well 10 % Excess is allowed over the basic rates for open well earthwork excavation for 1 cum</v>
          </cell>
        </row>
        <row r="783">
          <cell r="C783" t="str">
            <v>0 - 2.0 m depth</v>
          </cell>
          <cell r="D783" t="str">
            <v>Rate/cum</v>
          </cell>
          <cell r="F783">
            <v>19.723000000000003</v>
          </cell>
          <cell r="I783" t="str">
            <v>0 - 2.0 m depth</v>
          </cell>
          <cell r="J783" t="str">
            <v>Rate/cum</v>
          </cell>
          <cell r="L783">
            <v>43.19700000000001</v>
          </cell>
          <cell r="O783" t="str">
            <v>0 - 2.0 m depth</v>
          </cell>
          <cell r="P783" t="str">
            <v>Rate/cum</v>
          </cell>
          <cell r="R783">
            <v>74.052000000000021</v>
          </cell>
        </row>
        <row r="784">
          <cell r="C784" t="str">
            <v>2.0 - 4.0 m depth</v>
          </cell>
          <cell r="D784" t="str">
            <v>Rate/cum</v>
          </cell>
          <cell r="F784">
            <v>38.664999999999999</v>
          </cell>
          <cell r="I784" t="str">
            <v>2.0 - 4.0 m depth</v>
          </cell>
          <cell r="J784" t="str">
            <v>Rate/cum</v>
          </cell>
          <cell r="L784">
            <v>81.345000000000013</v>
          </cell>
          <cell r="O784" t="str">
            <v>2.0 - 4.0 m depth</v>
          </cell>
          <cell r="P784" t="str">
            <v>Rate/cum</v>
          </cell>
          <cell r="R784">
            <v>137.44500000000002</v>
          </cell>
        </row>
        <row r="785">
          <cell r="C785" t="str">
            <v>4.0 - 6.0 m depth</v>
          </cell>
          <cell r="D785" t="str">
            <v>Rate/cum</v>
          </cell>
          <cell r="F785">
            <v>62.205000000000013</v>
          </cell>
          <cell r="I785" t="str">
            <v>4.0 - 6.0 m depth</v>
          </cell>
          <cell r="J785" t="str">
            <v>Rate/cum</v>
          </cell>
          <cell r="L785">
            <v>126.22500000000002</v>
          </cell>
          <cell r="O785" t="str">
            <v>4.0 - 6.0 m depth</v>
          </cell>
          <cell r="P785" t="str">
            <v>Rate/cum</v>
          </cell>
          <cell r="R785">
            <v>210.37500000000006</v>
          </cell>
        </row>
        <row r="786">
          <cell r="C786" t="str">
            <v>6.0 - 8.0 m depth</v>
          </cell>
          <cell r="D786" t="str">
            <v>Rate/cum</v>
          </cell>
          <cell r="F786">
            <v>85.745000000000005</v>
          </cell>
          <cell r="I786" t="str">
            <v>6.0 - 8.0 m depth</v>
          </cell>
          <cell r="J786" t="str">
            <v>Rate/cum</v>
          </cell>
          <cell r="L786">
            <v>171.10500000000002</v>
          </cell>
          <cell r="O786" t="str">
            <v>6.0 - 8.0 m depth</v>
          </cell>
          <cell r="P786" t="str">
            <v>Rate/cum</v>
          </cell>
          <cell r="R786">
            <v>283.30500000000006</v>
          </cell>
        </row>
        <row r="787">
          <cell r="C787" t="str">
            <v>8.0 - 10.0 m depth</v>
          </cell>
          <cell r="D787" t="str">
            <v>Rate/cum</v>
          </cell>
          <cell r="F787">
            <v>109.285</v>
          </cell>
          <cell r="I787" t="str">
            <v>8.0 - 10.0 m depth</v>
          </cell>
          <cell r="J787" t="str">
            <v>Rate/cum</v>
          </cell>
          <cell r="L787">
            <v>215.98500000000001</v>
          </cell>
          <cell r="O787" t="str">
            <v>8.0 - 10.0 m depth</v>
          </cell>
          <cell r="P787" t="str">
            <v>Rate/cum</v>
          </cell>
          <cell r="R787">
            <v>356.23500000000007</v>
          </cell>
        </row>
        <row r="788">
          <cell r="C788" t="str">
            <v>10.0 - 12.0 m depth</v>
          </cell>
          <cell r="D788" t="str">
            <v>Rate/cum</v>
          </cell>
          <cell r="F788">
            <v>132.82500000000002</v>
          </cell>
          <cell r="I788" t="str">
            <v>10.0 - 12.0 m depth</v>
          </cell>
          <cell r="J788" t="str">
            <v>Rate/cum</v>
          </cell>
          <cell r="L788">
            <v>260.86500000000001</v>
          </cell>
          <cell r="O788" t="str">
            <v>10.0 - 12.0 m depth</v>
          </cell>
          <cell r="P788" t="str">
            <v>Rate/cum</v>
          </cell>
          <cell r="R788">
            <v>429.16500000000008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Grand Summary"/>
      <sheetName val="Schedule 1"/>
      <sheetName val="Schedule 2"/>
      <sheetName val="Schedule 3A"/>
      <sheetName val="Schedule 3B"/>
      <sheetName val="Schedule 4"/>
      <sheetName val="Schedule 5"/>
      <sheetName val="Schedule 6"/>
      <sheetName val="Schedule 7"/>
      <sheetName val="Schedule 8 A"/>
      <sheetName val="Schedule 8B "/>
      <sheetName val="Schedule 9"/>
    </sheetNames>
    <sheetDataSet>
      <sheetData sheetId="0"/>
      <sheetData sheetId="1">
        <row r="133">
          <cell r="G133">
            <v>1434857</v>
          </cell>
          <cell r="H133">
            <v>13391997</v>
          </cell>
        </row>
      </sheetData>
      <sheetData sheetId="2">
        <row r="170">
          <cell r="E170">
            <v>12075903</v>
          </cell>
          <cell r="F170">
            <v>112708165</v>
          </cell>
        </row>
      </sheetData>
      <sheetData sheetId="3"/>
      <sheetData sheetId="4">
        <row r="165">
          <cell r="E165">
            <v>18772782</v>
          </cell>
        </row>
      </sheetData>
      <sheetData sheetId="5">
        <row r="18">
          <cell r="F18">
            <v>36060</v>
          </cell>
          <cell r="G18">
            <v>336560</v>
          </cell>
        </row>
      </sheetData>
      <sheetData sheetId="6">
        <row r="69">
          <cell r="F69">
            <v>304442</v>
          </cell>
          <cell r="G69">
            <v>5776673</v>
          </cell>
        </row>
      </sheetData>
      <sheetData sheetId="7">
        <row r="22">
          <cell r="F22">
            <v>5718636</v>
          </cell>
        </row>
        <row r="24">
          <cell r="G24">
            <v>53373775</v>
          </cell>
        </row>
      </sheetData>
      <sheetData sheetId="8"/>
      <sheetData sheetId="9"/>
      <sheetData sheetId="10"/>
      <sheetData sheetId="1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Lingadernahalli"/>
      <sheetName val="Summary - Lingadernahalli"/>
      <sheetName val="Singapura"/>
      <sheetName val="Summary - Singapura"/>
      <sheetName val="Vasudevapura"/>
      <sheetName val="Summary - Vasudevapura"/>
      <sheetName val="Chokkanahalli"/>
      <sheetName val="Summary - Chokkanahalli"/>
      <sheetName val="SOD"/>
      <sheetName val="GRAND Summary"/>
    </sheetNames>
    <sheetDataSet>
      <sheetData sheetId="0">
        <row r="26">
          <cell r="F26">
            <v>6093852</v>
          </cell>
        </row>
        <row r="59">
          <cell r="F59">
            <v>96297748</v>
          </cell>
        </row>
        <row r="105">
          <cell r="F105">
            <v>17861484</v>
          </cell>
        </row>
        <row r="138">
          <cell r="F138">
            <v>1790286</v>
          </cell>
        </row>
        <row r="146">
          <cell r="F146">
            <v>1492650</v>
          </cell>
        </row>
        <row r="180">
          <cell r="F180">
            <v>9100193</v>
          </cell>
        </row>
        <row r="204">
          <cell r="F204">
            <v>10611324</v>
          </cell>
        </row>
        <row r="220">
          <cell r="F220">
            <v>4541135</v>
          </cell>
        </row>
        <row r="232">
          <cell r="F232">
            <v>1365073</v>
          </cell>
        </row>
        <row r="317">
          <cell r="F317">
            <v>1091818</v>
          </cell>
        </row>
        <row r="347">
          <cell r="F347">
            <v>2448158</v>
          </cell>
        </row>
      </sheetData>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in-size"/>
      <sheetName val="areas"/>
      <sheetName val="data"/>
      <sheetName val="lightning_caln"/>
    </sheetNames>
    <sheetDataSet>
      <sheetData sheetId="0">
        <row r="4">
          <cell r="B4" t="str">
            <v>Copper strip</v>
          </cell>
        </row>
        <row r="5">
          <cell r="B5" t="str">
            <v>Aluminium strip</v>
          </cell>
        </row>
        <row r="6">
          <cell r="B6" t="str">
            <v>Galvanized steel strip</v>
          </cell>
        </row>
        <row r="7">
          <cell r="B7" t="str">
            <v>Phosphor bronze rod</v>
          </cell>
        </row>
        <row r="8">
          <cell r="B8" t="str">
            <v>Aluminium rod</v>
          </cell>
        </row>
        <row r="9">
          <cell r="B9" t="str">
            <v>Galvanized steel rod</v>
          </cell>
        </row>
        <row r="11">
          <cell r="B11" t="str">
            <v>Stranded aluminium</v>
          </cell>
        </row>
        <row r="12">
          <cell r="B12" t="str">
            <v>Stranded copper</v>
          </cell>
        </row>
        <row r="13">
          <cell r="B13" t="str">
            <v>Stranded steel reinforced</v>
          </cell>
        </row>
        <row r="14">
          <cell r="B14" t="str">
            <v>Stranded galvanized steel</v>
          </cell>
        </row>
        <row r="17">
          <cell r="B17" t="str">
            <v>Copper strip</v>
          </cell>
        </row>
        <row r="18">
          <cell r="B18" t="str">
            <v>Aluminium strip</v>
          </cell>
        </row>
        <row r="19">
          <cell r="B19" t="str">
            <v>Galvanized steel strip</v>
          </cell>
        </row>
        <row r="20">
          <cell r="B20" t="str">
            <v>Aluminium alloy rod</v>
          </cell>
        </row>
        <row r="21">
          <cell r="B21" t="str">
            <v>Aluminium rod</v>
          </cell>
        </row>
        <row r="22">
          <cell r="B22" t="str">
            <v>Galvanized steel rod</v>
          </cell>
        </row>
        <row r="24">
          <cell r="B24" t="str">
            <v>Hard-drawn copper rods for direct driving into soft ground</v>
          </cell>
        </row>
        <row r="25">
          <cell r="B25" t="str">
            <v>Hard-drawn or annealed copper rods for indirect driving or laying under ground</v>
          </cell>
        </row>
        <row r="26">
          <cell r="B26" t="str">
            <v>Phosphor bronze for hard ground</v>
          </cell>
        </row>
        <row r="27">
          <cell r="B27" t="str">
            <v xml:space="preserve">Copper-clad or galvanized steel rods </v>
          </cell>
        </row>
        <row r="30">
          <cell r="B30" t="str">
            <v>External Strip</v>
          </cell>
        </row>
        <row r="31">
          <cell r="B31" t="str">
            <v>External Rods</v>
          </cell>
        </row>
        <row r="32">
          <cell r="B32" t="str">
            <v>Internal Strip</v>
          </cell>
        </row>
        <row r="33">
          <cell r="B33" t="str">
            <v>Internal Rods</v>
          </cell>
        </row>
        <row r="36">
          <cell r="B36" t="str">
            <v>External, aluminium</v>
          </cell>
        </row>
        <row r="37">
          <cell r="B37" t="str">
            <v>External, annealed copper</v>
          </cell>
        </row>
        <row r="38">
          <cell r="B38" t="str">
            <v>Internal, aluminium</v>
          </cell>
        </row>
        <row r="39">
          <cell r="B39" t="str">
            <v>Internal, annealed copper</v>
          </cell>
        </row>
      </sheetData>
      <sheetData sheetId="1">
        <row r="2">
          <cell r="A2" t="str">
            <v xml:space="preserve"> Agra  </v>
          </cell>
        </row>
        <row r="3">
          <cell r="A3" t="str">
            <v xml:space="preserve"> Ahmadabad  </v>
          </cell>
        </row>
        <row r="4">
          <cell r="A4" t="str">
            <v xml:space="preserve"> Ahmednagar </v>
          </cell>
        </row>
        <row r="5">
          <cell r="A5" t="str">
            <v xml:space="preserve"> Ajmer  </v>
          </cell>
        </row>
        <row r="6">
          <cell r="A6" t="str">
            <v xml:space="preserve"> Akola </v>
          </cell>
        </row>
        <row r="7">
          <cell r="A7" t="str">
            <v xml:space="preserve"> Alepey </v>
          </cell>
        </row>
        <row r="8">
          <cell r="A8" t="str">
            <v xml:space="preserve"> Alibag </v>
          </cell>
        </row>
        <row r="9">
          <cell r="A9" t="str">
            <v xml:space="preserve"> Aligarh  </v>
          </cell>
        </row>
        <row r="10">
          <cell r="A10" t="str">
            <v xml:space="preserve"> Allahabad  </v>
          </cell>
        </row>
        <row r="11">
          <cell r="A11" t="str">
            <v xml:space="preserve"> Ambala  </v>
          </cell>
        </row>
        <row r="12">
          <cell r="A12" t="str">
            <v xml:space="preserve"> Ambikapur  </v>
          </cell>
        </row>
        <row r="13">
          <cell r="A13" t="str">
            <v xml:space="preserve"> Amritsar </v>
          </cell>
        </row>
        <row r="14">
          <cell r="A14" t="str">
            <v xml:space="preserve"> Anantapur </v>
          </cell>
        </row>
        <row r="15">
          <cell r="A15" t="str">
            <v xml:space="preserve"> Angul  </v>
          </cell>
        </row>
        <row r="16">
          <cell r="A16" t="str">
            <v xml:space="preserve"> Asansol  </v>
          </cell>
        </row>
        <row r="17">
          <cell r="A17" t="str">
            <v xml:space="preserve"> Aurangabad </v>
          </cell>
        </row>
        <row r="18">
          <cell r="A18" t="str">
            <v xml:space="preserve"> Avarage</v>
          </cell>
        </row>
        <row r="19">
          <cell r="A19" t="str">
            <v xml:space="preserve"> Azamgarh  </v>
          </cell>
        </row>
        <row r="20">
          <cell r="A20" t="str">
            <v xml:space="preserve"> Balasore  </v>
          </cell>
        </row>
        <row r="21">
          <cell r="A21" t="str">
            <v xml:space="preserve"> Bangalore </v>
          </cell>
        </row>
        <row r="22">
          <cell r="A22" t="str">
            <v xml:space="preserve"> Bareilly  </v>
          </cell>
        </row>
        <row r="23">
          <cell r="A23" t="str">
            <v xml:space="preserve"> Barmer  </v>
          </cell>
        </row>
        <row r="24">
          <cell r="A24" t="str">
            <v xml:space="preserve"> Belgaum </v>
          </cell>
        </row>
        <row r="25">
          <cell r="A25" t="str">
            <v xml:space="preserve"> Bellari </v>
          </cell>
        </row>
        <row r="26">
          <cell r="A26" t="str">
            <v xml:space="preserve"> Bharaich  </v>
          </cell>
        </row>
        <row r="27">
          <cell r="A27" t="str">
            <v xml:space="preserve"> Bhavnagar  </v>
          </cell>
        </row>
        <row r="28">
          <cell r="A28" t="str">
            <v xml:space="preserve"> Bhopal  </v>
          </cell>
        </row>
        <row r="29">
          <cell r="A29" t="str">
            <v xml:space="preserve"> Bhubaneshwar  </v>
          </cell>
        </row>
        <row r="30">
          <cell r="A30" t="str">
            <v xml:space="preserve"> Bidar </v>
          </cell>
        </row>
        <row r="31">
          <cell r="A31" t="str">
            <v xml:space="preserve"> Bijapur </v>
          </cell>
        </row>
        <row r="32">
          <cell r="A32" t="str">
            <v xml:space="preserve"> Bikaner  </v>
          </cell>
        </row>
        <row r="33">
          <cell r="A33" t="str">
            <v xml:space="preserve"> Burdwan  </v>
          </cell>
        </row>
        <row r="34">
          <cell r="A34" t="str">
            <v xml:space="preserve"> Calcutta  </v>
          </cell>
        </row>
        <row r="35">
          <cell r="A35" t="str">
            <v xml:space="preserve"> Car Nicobar I </v>
          </cell>
        </row>
        <row r="36">
          <cell r="A36" t="str">
            <v xml:space="preserve"> Chaibasa  </v>
          </cell>
        </row>
        <row r="37">
          <cell r="A37" t="str">
            <v xml:space="preserve"> Chandbali  </v>
          </cell>
        </row>
        <row r="38">
          <cell r="A38" t="str">
            <v xml:space="preserve"> Cheerapunji  </v>
          </cell>
        </row>
        <row r="39">
          <cell r="A39" t="str">
            <v xml:space="preserve"> Chikalthana </v>
          </cell>
        </row>
        <row r="40">
          <cell r="A40" t="str">
            <v xml:space="preserve"> Chindwara  </v>
          </cell>
        </row>
        <row r="41">
          <cell r="A41" t="str">
            <v xml:space="preserve"> Chloht  </v>
          </cell>
        </row>
        <row r="42">
          <cell r="A42" t="str">
            <v xml:space="preserve"> Cochin </v>
          </cell>
        </row>
        <row r="43">
          <cell r="A43" t="str">
            <v xml:space="preserve"> Coimbatore </v>
          </cell>
        </row>
        <row r="44">
          <cell r="A44" t="str">
            <v xml:space="preserve"> Cuddalore </v>
          </cell>
        </row>
        <row r="45">
          <cell r="A45" t="str">
            <v xml:space="preserve"> Daltonganj  </v>
          </cell>
        </row>
        <row r="46">
          <cell r="A46" t="str">
            <v xml:space="preserve"> Damamu  </v>
          </cell>
        </row>
        <row r="47">
          <cell r="A47" t="str">
            <v xml:space="preserve"> Darbhanga  </v>
          </cell>
        </row>
        <row r="48">
          <cell r="A48" t="str">
            <v xml:space="preserve"> Darjeeling  </v>
          </cell>
        </row>
        <row r="49">
          <cell r="A49" t="str">
            <v xml:space="preserve"> Deesa  </v>
          </cell>
        </row>
        <row r="50">
          <cell r="A50" t="str">
            <v xml:space="preserve"> Delhi  </v>
          </cell>
        </row>
        <row r="51">
          <cell r="A51" t="str">
            <v xml:space="preserve"> Dharamsala  </v>
          </cell>
        </row>
        <row r="52">
          <cell r="A52" t="str">
            <v xml:space="preserve"> Dhubri  </v>
          </cell>
        </row>
        <row r="53">
          <cell r="A53" t="str">
            <v xml:space="preserve"> Dibrugarh  </v>
          </cell>
        </row>
        <row r="54">
          <cell r="A54" t="str">
            <v xml:space="preserve"> Dohad  </v>
          </cell>
        </row>
        <row r="55">
          <cell r="A55" t="str">
            <v xml:space="preserve"> Dras  </v>
          </cell>
        </row>
        <row r="56">
          <cell r="A56" t="str">
            <v xml:space="preserve"> Dumka  </v>
          </cell>
        </row>
        <row r="57">
          <cell r="A57" t="str">
            <v xml:space="preserve"> Dwarka  </v>
          </cell>
        </row>
        <row r="58">
          <cell r="A58" t="str">
            <v xml:space="preserve"> Fetehpur  </v>
          </cell>
        </row>
        <row r="59">
          <cell r="A59" t="str">
            <v xml:space="preserve"> Gadag </v>
          </cell>
        </row>
        <row r="60">
          <cell r="A60" t="str">
            <v xml:space="preserve"> Gaya  </v>
          </cell>
        </row>
        <row r="61">
          <cell r="A61" t="str">
            <v xml:space="preserve"> Gonda </v>
          </cell>
        </row>
        <row r="62">
          <cell r="A62" t="str">
            <v xml:space="preserve"> Gonda  </v>
          </cell>
        </row>
        <row r="63">
          <cell r="A63" t="str">
            <v xml:space="preserve"> Gopalpur  </v>
          </cell>
        </row>
        <row r="64">
          <cell r="A64" t="str">
            <v xml:space="preserve"> Gorakhpur  </v>
          </cell>
        </row>
        <row r="65">
          <cell r="A65" t="str">
            <v xml:space="preserve"> Gulbarga </v>
          </cell>
        </row>
        <row r="66">
          <cell r="A66" t="str">
            <v xml:space="preserve"> Gulmarg  </v>
          </cell>
        </row>
        <row r="67">
          <cell r="A67" t="str">
            <v xml:space="preserve"> Guna  </v>
          </cell>
        </row>
        <row r="68">
          <cell r="A68" t="str">
            <v xml:space="preserve"> Gwalior  </v>
          </cell>
        </row>
        <row r="69">
          <cell r="A69" t="str">
            <v xml:space="preserve"> Hanamkonda </v>
          </cell>
        </row>
        <row r="70">
          <cell r="A70" t="str">
            <v xml:space="preserve"> Hassan </v>
          </cell>
        </row>
        <row r="71">
          <cell r="A71" t="str">
            <v xml:space="preserve"> Hazaribagh  </v>
          </cell>
        </row>
        <row r="72">
          <cell r="A72" t="str">
            <v xml:space="preserve"> Hissar  </v>
          </cell>
        </row>
        <row r="73">
          <cell r="A73" t="str">
            <v xml:space="preserve"> Honawar </v>
          </cell>
        </row>
        <row r="74">
          <cell r="A74" t="str">
            <v xml:space="preserve"> Hoshangabad  </v>
          </cell>
        </row>
        <row r="75">
          <cell r="A75" t="str">
            <v xml:space="preserve"> Hozhmoode </v>
          </cell>
        </row>
        <row r="76">
          <cell r="A76" t="str">
            <v xml:space="preserve"> Hyderabad </v>
          </cell>
        </row>
        <row r="77">
          <cell r="A77" t="str">
            <v xml:space="preserve"> Imphal  </v>
          </cell>
        </row>
        <row r="78">
          <cell r="A78" t="str">
            <v xml:space="preserve"> Indore  </v>
          </cell>
        </row>
        <row r="79">
          <cell r="A79" t="str">
            <v xml:space="preserve"> Jabalpur  </v>
          </cell>
        </row>
        <row r="80">
          <cell r="A80" t="str">
            <v xml:space="preserve"> Jagdalpur  </v>
          </cell>
        </row>
        <row r="81">
          <cell r="A81" t="str">
            <v xml:space="preserve"> Jaipur  </v>
          </cell>
        </row>
        <row r="82">
          <cell r="A82" t="str">
            <v xml:space="preserve"> Jalpaiguri </v>
          </cell>
        </row>
        <row r="83">
          <cell r="A83" t="str">
            <v xml:space="preserve"> Jammu  </v>
          </cell>
        </row>
        <row r="84">
          <cell r="A84" t="str">
            <v xml:space="preserve"> Jamnagar  </v>
          </cell>
        </row>
        <row r="85">
          <cell r="A85" t="str">
            <v xml:space="preserve"> Jamshedpur  </v>
          </cell>
        </row>
        <row r="86">
          <cell r="A86" t="str">
            <v xml:space="preserve"> Jhalawar </v>
          </cell>
        </row>
        <row r="87">
          <cell r="A87" t="str">
            <v xml:space="preserve"> Jhansi  </v>
          </cell>
        </row>
        <row r="88">
          <cell r="A88" t="str">
            <v xml:space="preserve"> Jharsuguda  </v>
          </cell>
        </row>
        <row r="89">
          <cell r="A89" t="str">
            <v xml:space="preserve"> Jodhpur  </v>
          </cell>
        </row>
        <row r="90">
          <cell r="A90" t="str">
            <v xml:space="preserve"> Kalingapatnam </v>
          </cell>
        </row>
        <row r="91">
          <cell r="A91" t="str">
            <v xml:space="preserve"> Kanker  </v>
          </cell>
        </row>
        <row r="92">
          <cell r="A92" t="str">
            <v xml:space="preserve"> Kankroli  </v>
          </cell>
        </row>
        <row r="93">
          <cell r="A93" t="str">
            <v xml:space="preserve"> Kanpur  </v>
          </cell>
        </row>
        <row r="94">
          <cell r="A94" t="str">
            <v xml:space="preserve"> Kanyakumari </v>
          </cell>
        </row>
        <row r="95">
          <cell r="A95" t="str">
            <v xml:space="preserve"> Kargil  </v>
          </cell>
        </row>
        <row r="96">
          <cell r="A96" t="str">
            <v xml:space="preserve"> Karwar </v>
          </cell>
        </row>
        <row r="97">
          <cell r="A97" t="str">
            <v xml:space="preserve"> Kathmandu  </v>
          </cell>
        </row>
        <row r="98">
          <cell r="A98" t="str">
            <v xml:space="preserve"> Khammam </v>
          </cell>
        </row>
        <row r="99">
          <cell r="A99" t="str">
            <v xml:space="preserve"> Kharagpur  </v>
          </cell>
        </row>
        <row r="100">
          <cell r="A100" t="str">
            <v xml:space="preserve"> Khraoti </v>
          </cell>
        </row>
        <row r="101">
          <cell r="A101" t="str">
            <v xml:space="preserve"> Kodaikanal </v>
          </cell>
        </row>
        <row r="102">
          <cell r="A102" t="str">
            <v xml:space="preserve"> Kohnia  </v>
          </cell>
        </row>
        <row r="103">
          <cell r="A103" t="str">
            <v xml:space="preserve"> Kota  </v>
          </cell>
        </row>
        <row r="104">
          <cell r="A104" t="str">
            <v xml:space="preserve"> Kurnool </v>
          </cell>
        </row>
        <row r="105">
          <cell r="A105" t="str">
            <v xml:space="preserve"> Leh  </v>
          </cell>
        </row>
        <row r="106">
          <cell r="A106" t="str">
            <v xml:space="preserve"> Lucknow  </v>
          </cell>
        </row>
        <row r="107">
          <cell r="A107" t="str">
            <v xml:space="preserve"> Ludhiana  </v>
          </cell>
        </row>
        <row r="108">
          <cell r="A108" t="str">
            <v xml:space="preserve"> Machhilipatnam </v>
          </cell>
        </row>
        <row r="109">
          <cell r="A109" t="str">
            <v xml:space="preserve"> Madras </v>
          </cell>
        </row>
        <row r="110">
          <cell r="A110" t="str">
            <v xml:space="preserve"> Madurai </v>
          </cell>
        </row>
        <row r="111">
          <cell r="A111" t="str">
            <v xml:space="preserve"> Mahabaleshwar </v>
          </cell>
        </row>
        <row r="112">
          <cell r="A112" t="str">
            <v xml:space="preserve"> Mahoi  </v>
          </cell>
        </row>
        <row r="113">
          <cell r="A113" t="str">
            <v xml:space="preserve"> Mainpuri  </v>
          </cell>
        </row>
        <row r="114">
          <cell r="A114" t="str">
            <v xml:space="preserve"> Malda  </v>
          </cell>
        </row>
        <row r="115">
          <cell r="A115" t="str">
            <v xml:space="preserve"> Malegaon  </v>
          </cell>
        </row>
        <row r="116">
          <cell r="A116" t="str">
            <v xml:space="preserve"> Mangalore </v>
          </cell>
        </row>
        <row r="117">
          <cell r="A117" t="str">
            <v xml:space="preserve"> Meerut </v>
          </cell>
        </row>
        <row r="118">
          <cell r="A118" t="str">
            <v xml:space="preserve"> Minicoy </v>
          </cell>
        </row>
        <row r="119">
          <cell r="A119" t="str">
            <v xml:space="preserve"> Miraj </v>
          </cell>
        </row>
        <row r="120">
          <cell r="A120" t="str">
            <v xml:space="preserve"> Moradabad  </v>
          </cell>
        </row>
        <row r="121">
          <cell r="A121" t="str">
            <v xml:space="preserve"> Mount Abu  </v>
          </cell>
        </row>
        <row r="122">
          <cell r="A122" t="str">
            <v xml:space="preserve"> Mukteshwar  </v>
          </cell>
        </row>
        <row r="123">
          <cell r="A123" t="str">
            <v xml:space="preserve"> Mumbai</v>
          </cell>
        </row>
        <row r="124">
          <cell r="A124" t="str">
            <v xml:space="preserve"> Mussoorie </v>
          </cell>
        </row>
        <row r="125">
          <cell r="A125" t="str">
            <v xml:space="preserve"> Muthihari  </v>
          </cell>
        </row>
        <row r="126">
          <cell r="A126" t="str">
            <v xml:space="preserve"> Mysore </v>
          </cell>
        </row>
        <row r="127">
          <cell r="A127" t="str">
            <v xml:space="preserve"> Nagapattinam </v>
          </cell>
        </row>
        <row r="128">
          <cell r="A128" t="str">
            <v xml:space="preserve"> Nagpur </v>
          </cell>
        </row>
        <row r="129">
          <cell r="A129" t="str">
            <v xml:space="preserve"> Nasik  </v>
          </cell>
        </row>
        <row r="130">
          <cell r="A130" t="str">
            <v xml:space="preserve"> Neemuch  </v>
          </cell>
        </row>
        <row r="131">
          <cell r="A131" t="str">
            <v xml:space="preserve"> Nelore </v>
          </cell>
        </row>
        <row r="132">
          <cell r="A132" t="str">
            <v xml:space="preserve"> Nizamabad </v>
          </cell>
        </row>
        <row r="133">
          <cell r="A133" t="str">
            <v xml:space="preserve"> Nowgong  </v>
          </cell>
        </row>
        <row r="134">
          <cell r="A134" t="str">
            <v xml:space="preserve"> Ongole </v>
          </cell>
        </row>
        <row r="135">
          <cell r="A135" t="str">
            <v xml:space="preserve"> Ootacamund </v>
          </cell>
        </row>
        <row r="136">
          <cell r="A136" t="str">
            <v xml:space="preserve"> Pachmarhi  </v>
          </cell>
        </row>
        <row r="137">
          <cell r="A137" t="str">
            <v xml:space="preserve"> Palghat </v>
          </cell>
        </row>
        <row r="138">
          <cell r="A138" t="str">
            <v xml:space="preserve"> Pamban </v>
          </cell>
        </row>
        <row r="139">
          <cell r="A139" t="str">
            <v xml:space="preserve"> Parbhani </v>
          </cell>
        </row>
        <row r="140">
          <cell r="A140" t="str">
            <v xml:space="preserve"> Pathankot   </v>
          </cell>
        </row>
        <row r="141">
          <cell r="A141" t="str">
            <v xml:space="preserve"> Patiala  </v>
          </cell>
        </row>
        <row r="142">
          <cell r="A142" t="str">
            <v xml:space="preserve"> Patna  </v>
          </cell>
        </row>
        <row r="143">
          <cell r="A143" t="str">
            <v xml:space="preserve"> Penda Dam  </v>
          </cell>
        </row>
        <row r="144">
          <cell r="A144" t="str">
            <v xml:space="preserve"> Phalodi  </v>
          </cell>
        </row>
        <row r="145">
          <cell r="A145" t="str">
            <v xml:space="preserve"> Porbandar  </v>
          </cell>
        </row>
        <row r="146">
          <cell r="A146" t="str">
            <v xml:space="preserve"> Port Blair </v>
          </cell>
        </row>
        <row r="147">
          <cell r="A147" t="str">
            <v xml:space="preserve"> Pune </v>
          </cell>
        </row>
        <row r="148">
          <cell r="A148" t="str">
            <v xml:space="preserve"> Puri  </v>
          </cell>
        </row>
        <row r="149">
          <cell r="A149" t="str">
            <v xml:space="preserve"> Purnea  </v>
          </cell>
        </row>
        <row r="150">
          <cell r="A150" t="str">
            <v xml:space="preserve"> Raichur </v>
          </cell>
        </row>
        <row r="151">
          <cell r="A151" t="str">
            <v xml:space="preserve"> Rajgangpur  </v>
          </cell>
        </row>
        <row r="152">
          <cell r="A152" t="str">
            <v xml:space="preserve"> Rajkot  </v>
          </cell>
        </row>
        <row r="153">
          <cell r="A153" t="str">
            <v xml:space="preserve"> Rajpur  </v>
          </cell>
        </row>
        <row r="154">
          <cell r="A154" t="str">
            <v xml:space="preserve"> Ranchi  </v>
          </cell>
        </row>
        <row r="155">
          <cell r="A155" t="str">
            <v xml:space="preserve"> Ratnagiri </v>
          </cell>
        </row>
        <row r="156">
          <cell r="A156" t="str">
            <v xml:space="preserve"> Rentichintala </v>
          </cell>
        </row>
        <row r="157">
          <cell r="A157" t="str">
            <v xml:space="preserve"> Roorkee  </v>
          </cell>
        </row>
        <row r="158">
          <cell r="A158" t="str">
            <v xml:space="preserve"> Sabour </v>
          </cell>
        </row>
        <row r="159">
          <cell r="A159" t="str">
            <v xml:space="preserve"> Sagar  </v>
          </cell>
        </row>
        <row r="160">
          <cell r="A160" t="str">
            <v xml:space="preserve"> Sagar Island  </v>
          </cell>
        </row>
        <row r="161">
          <cell r="A161" t="str">
            <v xml:space="preserve"> Salem </v>
          </cell>
        </row>
        <row r="162">
          <cell r="A162" t="str">
            <v xml:space="preserve"> Sambalpur  </v>
          </cell>
        </row>
        <row r="163">
          <cell r="A163" t="str">
            <v xml:space="preserve"> Satna  </v>
          </cell>
        </row>
        <row r="164">
          <cell r="A164" t="str">
            <v xml:space="preserve"> Seoni  </v>
          </cell>
        </row>
        <row r="165">
          <cell r="A165" t="str">
            <v xml:space="preserve"> Shillong  </v>
          </cell>
        </row>
        <row r="166">
          <cell r="A166" t="str">
            <v xml:space="preserve"> Shimla  </v>
          </cell>
        </row>
        <row r="167">
          <cell r="A167" t="str">
            <v xml:space="preserve"> Sholapur </v>
          </cell>
        </row>
        <row r="168">
          <cell r="A168" t="str">
            <v xml:space="preserve"> Sibsagar  </v>
          </cell>
        </row>
        <row r="169">
          <cell r="A169" t="str">
            <v xml:space="preserve"> Sikar  </v>
          </cell>
        </row>
        <row r="170">
          <cell r="A170" t="str">
            <v xml:space="preserve"> Silchar  </v>
          </cell>
        </row>
        <row r="171">
          <cell r="A171" t="str">
            <v xml:space="preserve"> Skarou  </v>
          </cell>
        </row>
        <row r="172">
          <cell r="A172" t="str">
            <v xml:space="preserve"> Srinagar  </v>
          </cell>
        </row>
        <row r="173">
          <cell r="A173" t="str">
            <v xml:space="preserve"> Surat  </v>
          </cell>
        </row>
        <row r="174">
          <cell r="A174" t="str">
            <v xml:space="preserve"> Tezpur  </v>
          </cell>
        </row>
        <row r="175">
          <cell r="A175" t="str">
            <v xml:space="preserve"> Tiruchirapalli </v>
          </cell>
        </row>
        <row r="176">
          <cell r="A176" t="str">
            <v xml:space="preserve"> Titlagarh  </v>
          </cell>
        </row>
        <row r="177">
          <cell r="A177" t="str">
            <v xml:space="preserve"> Trivandrum </v>
          </cell>
        </row>
        <row r="178">
          <cell r="A178" t="str">
            <v xml:space="preserve"> Tuticorin </v>
          </cell>
        </row>
        <row r="179">
          <cell r="A179" t="str">
            <v xml:space="preserve"> Udaipur  </v>
          </cell>
        </row>
        <row r="180">
          <cell r="A180" t="str">
            <v xml:space="preserve"> Umaria  </v>
          </cell>
        </row>
        <row r="181">
          <cell r="A181" t="str">
            <v xml:space="preserve"> Vadodara  </v>
          </cell>
        </row>
        <row r="182">
          <cell r="A182" t="str">
            <v xml:space="preserve"> Varanasi  </v>
          </cell>
        </row>
        <row r="183">
          <cell r="A183" t="str">
            <v xml:space="preserve"> Velore </v>
          </cell>
        </row>
        <row r="184">
          <cell r="A184" t="str">
            <v xml:space="preserve"> Vengurla </v>
          </cell>
        </row>
        <row r="185">
          <cell r="A185" t="str">
            <v xml:space="preserve"> Verawal  </v>
          </cell>
        </row>
        <row r="186">
          <cell r="A186" t="str">
            <v xml:space="preserve"> Vishakapatnam </v>
          </cell>
        </row>
      </sheetData>
      <sheetData sheetId="2">
        <row r="2">
          <cell r="A2" t="str">
            <v>Houses &amp; other building of comparable size</v>
          </cell>
        </row>
        <row r="3">
          <cell r="A3" t="str">
            <v>Houses &amp; other building of comparable size with outside aerial</v>
          </cell>
        </row>
        <row r="4">
          <cell r="A4" t="str">
            <v>Factories, workshops &amp; laboratories</v>
          </cell>
        </row>
        <row r="5">
          <cell r="A5" t="str">
            <v>Office blocks, hotels,blocks of flat &amp; other residential building other than those included below</v>
          </cell>
        </row>
        <row r="6">
          <cell r="A6" t="str">
            <v>Places of assembly like churches, halls, theatres, museums, exhibitions, departmental store, post offices, stations, air-ports &amp; stadium structures</v>
          </cell>
        </row>
        <row r="7">
          <cell r="A7" t="str">
            <v>Schools, hospitals, children's &amp; other homes</v>
          </cell>
        </row>
        <row r="9">
          <cell r="A9" t="str">
            <v>Steel framed encased with any roof other than metal</v>
          </cell>
        </row>
        <row r="10">
          <cell r="A10" t="str">
            <v>Reinforced concrete with any roof other than metal</v>
          </cell>
        </row>
        <row r="11">
          <cell r="A11" t="str">
            <v>Steel framed encased or reinforced concrete with metal roof</v>
          </cell>
        </row>
        <row r="12">
          <cell r="A12" t="str">
            <v>Brick, plain concrete or masonry with any roof other than metal or thatch</v>
          </cell>
        </row>
        <row r="13">
          <cell r="A13" t="str">
            <v>Timber framed or clad with any roof other than metal or thatch</v>
          </cell>
        </row>
        <row r="14">
          <cell r="A14" t="str">
            <v>Brick, plain concrete, masonry, timber framed but with metal roofing</v>
          </cell>
        </row>
        <row r="15">
          <cell r="A15" t="str">
            <v>Any building with a thatched roof</v>
          </cell>
        </row>
        <row r="17">
          <cell r="A17" t="str">
            <v>Ordinary domestic or office building, factories &amp; workshops not containing valuable or specially valuable contents vulnerable to fire</v>
          </cell>
        </row>
        <row r="18">
          <cell r="A18" t="str">
            <v>Industrial &amp; agricultural buildings with specially valuable contents vulnerable to fire</v>
          </cell>
        </row>
        <row r="19">
          <cell r="A19" t="str">
            <v>Power stations, gas works, telephone exchanges, radio stations</v>
          </cell>
        </row>
        <row r="20">
          <cell r="A20" t="str">
            <v>Industrial key plants, ancient monuments &amp; historic buildings,museums, art galleries or other buildings with specially valuable contents</v>
          </cell>
        </row>
        <row r="21">
          <cell r="A21" t="str">
            <v>Schools, hospitals, children's &amp; other homes, places of assembly</v>
          </cell>
        </row>
        <row r="23">
          <cell r="A23" t="str">
            <v>Structure located in a large area of structures or trees of the same or greater height like a large town, forest</v>
          </cell>
        </row>
        <row r="24">
          <cell r="A24" t="str">
            <v>Structure located in an area with few other structures or trees of similar height</v>
          </cell>
        </row>
        <row r="25">
          <cell r="A25" t="str">
            <v>Structure completely isolated or exceeding at least twice the height of surrounding structures or trees</v>
          </cell>
        </row>
        <row r="27">
          <cell r="A27" t="str">
            <v>Flat country at any level</v>
          </cell>
        </row>
        <row r="28">
          <cell r="A28" t="str">
            <v>Hill country</v>
          </cell>
        </row>
        <row r="29">
          <cell r="A29" t="str">
            <v>Mountain country between 300M and 900M</v>
          </cell>
        </row>
        <row r="30">
          <cell r="A30" t="str">
            <v>Mountain country above 900M</v>
          </cell>
        </row>
      </sheetData>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ewerCAD MH Data"/>
      <sheetName val="SewerCAD Pipe Data"/>
      <sheetName val="SewerCAD Min Flows at 2010"/>
      <sheetName val="Design 2040 Design Flows-(1)"/>
      <sheetName val="Velocity Chk for 2010 Flows-(2)"/>
      <sheetName val="&quot;Z&quot; Value Calcs-(3)"/>
      <sheetName val="Structure-(4)"/>
      <sheetName val="Civil Works-(5)"/>
      <sheetName val="Material and Appurtenances-(8)"/>
      <sheetName val="Beding Calculations-(7)"/>
      <sheetName val="Cost Estimate-Old"/>
      <sheetName val="Item Rates-Bwssb-0304"/>
      <sheetName val="Data-Works (Final) (2)"/>
      <sheetName val="Abstract of Sewers-(6)"/>
      <sheetName val="Mh Cost"/>
      <sheetName val="RCC pipe cost"/>
      <sheetName val="MH_Excavation"/>
      <sheetName val="Bedding"/>
      <sheetName val="DVALUE"/>
      <sheetName val="THK"/>
      <sheetName val="Cd"/>
      <sheetName val="Cs"/>
      <sheetName val="CPIPE2"/>
      <sheetName val="Load-fact"/>
      <sheetName val="Bed Class"/>
    </sheetNames>
    <sheetDataSet>
      <sheetData sheetId="0"/>
      <sheetData sheetId="1"/>
      <sheetData sheetId="2" refreshError="1"/>
      <sheetData sheetId="3"/>
      <sheetData sheetId="4" refreshError="1"/>
      <sheetData sheetId="5" refreshError="1"/>
      <sheetData sheetId="6" refreshError="1"/>
      <sheetData sheetId="7"/>
      <sheetData sheetId="8"/>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refreshError="1"/>
      <sheetData sheetId="2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3">
          <cell r="F53">
            <v>25</v>
          </cell>
        </row>
        <row r="54">
          <cell r="F54">
            <v>25</v>
          </cell>
        </row>
        <row r="55">
          <cell r="F55">
            <v>30</v>
          </cell>
        </row>
        <row r="60">
          <cell r="F60">
            <v>10</v>
          </cell>
        </row>
        <row r="64">
          <cell r="F64">
            <v>1.5</v>
          </cell>
        </row>
        <row r="65">
          <cell r="F65">
            <v>2</v>
          </cell>
        </row>
        <row r="66">
          <cell r="F66">
            <v>8</v>
          </cell>
        </row>
        <row r="69">
          <cell r="F69">
            <v>130</v>
          </cell>
        </row>
        <row r="70">
          <cell r="F70">
            <v>130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ewerCAD MH Data"/>
      <sheetName val="SewerCAD Pipe Data-Actual 2040"/>
      <sheetName val="SewerCAD Min Flows at 2010"/>
      <sheetName val="Design 2040 Design Flows-(1)"/>
      <sheetName val="Velocity Chk for 2010 Flows-(2)"/>
      <sheetName val="&quot;Z&quot; Value Calcs-Peak Flows-(3)"/>
      <sheetName val="&quot;Z&quot; Value Calcs-Min Flows-(4)"/>
      <sheetName val="Structure-(5)"/>
      <sheetName val="Civil Works-(6)"/>
      <sheetName val="Abstract of Sewers-(7)"/>
      <sheetName val="Bedding Calculations-(8)"/>
      <sheetName val="Material and Appurtenances-(9)"/>
      <sheetName val="●Abstract Estimate-Work No.1"/>
      <sheetName val="Final MH diamters"/>
      <sheetName val="Mh unit Cost"/>
      <sheetName val="RCC pipe unit cost"/>
      <sheetName val="MH_Excavation BOQ"/>
      <sheetName val="pipe DVALUE"/>
      <sheetName val="pipe Bedding str"/>
      <sheetName val="pipe Thkns"/>
      <sheetName val="pipe Cd"/>
      <sheetName val="pipe Cs"/>
      <sheetName val="pipe CPIPE2"/>
      <sheetName val="pipe Load-fact"/>
      <sheetName val="pipe Bed Class"/>
    </sheetNames>
    <sheetDataSet>
      <sheetData sheetId="0"/>
      <sheetData sheetId="1">
        <row r="11">
          <cell r="A11" t="str">
            <v>H1-01-S016</v>
          </cell>
          <cell r="C11">
            <v>46</v>
          </cell>
        </row>
        <row r="12">
          <cell r="A12" t="str">
            <v>H1-01-S015</v>
          </cell>
          <cell r="C12">
            <v>44</v>
          </cell>
        </row>
        <row r="13">
          <cell r="A13" t="str">
            <v>H1-01-S014</v>
          </cell>
          <cell r="C13">
            <v>13</v>
          </cell>
        </row>
        <row r="14">
          <cell r="A14" t="str">
            <v>H1-01-S013</v>
          </cell>
          <cell r="C14">
            <v>21</v>
          </cell>
        </row>
        <row r="15">
          <cell r="A15" t="str">
            <v>H1-01-S012</v>
          </cell>
          <cell r="C15">
            <v>15</v>
          </cell>
        </row>
        <row r="16">
          <cell r="A16" t="str">
            <v>H1-01-S011</v>
          </cell>
          <cell r="C16">
            <v>24</v>
          </cell>
        </row>
        <row r="17">
          <cell r="A17" t="str">
            <v>H1-01-S010</v>
          </cell>
          <cell r="C17">
            <v>25</v>
          </cell>
        </row>
        <row r="18">
          <cell r="A18" t="str">
            <v>H1-01-S009</v>
          </cell>
          <cell r="C18">
            <v>74</v>
          </cell>
        </row>
        <row r="19">
          <cell r="A19" t="str">
            <v>H1-01-S008</v>
          </cell>
          <cell r="C19">
            <v>42</v>
          </cell>
        </row>
        <row r="20">
          <cell r="A20" t="str">
            <v>H1-01-S007</v>
          </cell>
          <cell r="C20">
            <v>34</v>
          </cell>
        </row>
        <row r="21">
          <cell r="A21" t="str">
            <v>H1-01-S006</v>
          </cell>
          <cell r="C21">
            <v>34</v>
          </cell>
        </row>
        <row r="22">
          <cell r="A22" t="str">
            <v>H1-01-S005</v>
          </cell>
          <cell r="C22">
            <v>63</v>
          </cell>
        </row>
        <row r="23">
          <cell r="A23" t="str">
            <v>H1-01-S004</v>
          </cell>
          <cell r="C23">
            <v>47</v>
          </cell>
        </row>
        <row r="24">
          <cell r="A24" t="str">
            <v>H1-01-S003</v>
          </cell>
          <cell r="C24">
            <v>33</v>
          </cell>
        </row>
        <row r="25">
          <cell r="A25" t="str">
            <v>H1-01-S002</v>
          </cell>
          <cell r="C25">
            <v>72</v>
          </cell>
        </row>
        <row r="26">
          <cell r="A26" t="str">
            <v>H1-01-S001</v>
          </cell>
          <cell r="C26">
            <v>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4">
          <cell r="A4" t="str">
            <v>(q/Q)</v>
          </cell>
          <cell r="B4" t="str">
            <v>(d/D)</v>
          </cell>
          <cell r="C4" t="str">
            <v>(v/V)</v>
          </cell>
        </row>
        <row r="5">
          <cell r="A5">
            <v>1E-4</v>
          </cell>
          <cell r="B5">
            <v>0.01</v>
          </cell>
          <cell r="C5">
            <v>8.48E-2</v>
          </cell>
        </row>
        <row r="6">
          <cell r="A6">
            <v>5.9999999999999995E-4</v>
          </cell>
          <cell r="B6">
            <v>0.02</v>
          </cell>
          <cell r="C6">
            <v>0.12920000000000001</v>
          </cell>
        </row>
        <row r="7">
          <cell r="A7">
            <v>1.4E-3</v>
          </cell>
          <cell r="B7">
            <v>0.03</v>
          </cell>
          <cell r="C7">
            <v>0.1641</v>
          </cell>
        </row>
        <row r="8">
          <cell r="A8">
            <v>2.5999999999999999E-3</v>
          </cell>
          <cell r="B8">
            <v>0.04</v>
          </cell>
          <cell r="C8">
            <v>0.19389999999999999</v>
          </cell>
        </row>
        <row r="9">
          <cell r="A9">
            <v>4.1000000000000003E-3</v>
          </cell>
          <cell r="B9">
            <v>0.05</v>
          </cell>
          <cell r="C9">
            <v>0.2205</v>
          </cell>
        </row>
        <row r="10">
          <cell r="A10">
            <v>6.0000000000000001E-3</v>
          </cell>
          <cell r="B10">
            <v>0.06</v>
          </cell>
          <cell r="C10">
            <v>0.24490000000000001</v>
          </cell>
        </row>
        <row r="11">
          <cell r="A11">
            <v>8.2000000000000007E-3</v>
          </cell>
          <cell r="B11">
            <v>7.0000000000000007E-2</v>
          </cell>
          <cell r="C11">
            <v>0.26769999999999999</v>
          </cell>
        </row>
        <row r="12">
          <cell r="A12">
            <v>1.0800000000000001E-2</v>
          </cell>
          <cell r="B12">
            <v>0.08</v>
          </cell>
          <cell r="C12">
            <v>0.28920000000000001</v>
          </cell>
        </row>
        <row r="13">
          <cell r="A13">
            <v>1.38E-2</v>
          </cell>
          <cell r="B13">
            <v>0.09</v>
          </cell>
          <cell r="C13">
            <v>0.3095</v>
          </cell>
        </row>
        <row r="14">
          <cell r="A14">
            <v>1.7100000000000001E-2</v>
          </cell>
          <cell r="B14">
            <v>0.1</v>
          </cell>
          <cell r="C14">
            <v>0.32900000000000001</v>
          </cell>
        </row>
        <row r="15">
          <cell r="A15">
            <v>2.0799999999999999E-2</v>
          </cell>
          <cell r="B15">
            <v>0.11</v>
          </cell>
          <cell r="C15">
            <v>0.34749999999999998</v>
          </cell>
        </row>
        <row r="16">
          <cell r="A16">
            <v>2.4799999999999999E-2</v>
          </cell>
          <cell r="B16">
            <v>0.12</v>
          </cell>
          <cell r="C16">
            <v>0.36530000000000001</v>
          </cell>
        </row>
        <row r="17">
          <cell r="A17">
            <v>2.92E-2</v>
          </cell>
          <cell r="B17">
            <v>0.13</v>
          </cell>
          <cell r="C17">
            <v>0.38240000000000002</v>
          </cell>
        </row>
        <row r="18">
          <cell r="A18">
            <v>3.39E-2</v>
          </cell>
          <cell r="B18">
            <v>0.14000000000000001</v>
          </cell>
          <cell r="C18">
            <v>0.39879999999999999</v>
          </cell>
        </row>
        <row r="19">
          <cell r="A19">
            <v>3.9E-2</v>
          </cell>
          <cell r="B19">
            <v>0.15</v>
          </cell>
          <cell r="C19">
            <v>0.41460000000000002</v>
          </cell>
        </row>
        <row r="20">
          <cell r="A20">
            <v>4.4400000000000002E-2</v>
          </cell>
          <cell r="B20">
            <v>0.16</v>
          </cell>
          <cell r="C20">
            <v>0.42980000000000002</v>
          </cell>
        </row>
        <row r="21">
          <cell r="A21">
            <v>5.0099999999999999E-2</v>
          </cell>
          <cell r="B21">
            <v>0.17</v>
          </cell>
          <cell r="C21">
            <v>0.44450000000000001</v>
          </cell>
        </row>
        <row r="22">
          <cell r="A22">
            <v>5.6099999999999997E-2</v>
          </cell>
          <cell r="B22">
            <v>0.18</v>
          </cell>
          <cell r="C22">
            <v>0.4587</v>
          </cell>
        </row>
        <row r="23">
          <cell r="A23">
            <v>6.25E-2</v>
          </cell>
          <cell r="B23">
            <v>0.19</v>
          </cell>
          <cell r="C23">
            <v>0.47249999999999998</v>
          </cell>
        </row>
        <row r="24">
          <cell r="A24">
            <v>6.9199999999999998E-2</v>
          </cell>
          <cell r="B24">
            <v>0.2</v>
          </cell>
          <cell r="C24">
            <v>0.48580000000000001</v>
          </cell>
        </row>
        <row r="25">
          <cell r="A25">
            <v>7.6200000000000004E-2</v>
          </cell>
          <cell r="B25">
            <v>0.21</v>
          </cell>
          <cell r="C25">
            <v>0.49590000000000001</v>
          </cell>
        </row>
        <row r="26">
          <cell r="A26">
            <v>8.3400000000000002E-2</v>
          </cell>
          <cell r="B26">
            <v>0.22</v>
          </cell>
          <cell r="C26">
            <v>0.51149999999999995</v>
          </cell>
        </row>
        <row r="27">
          <cell r="A27">
            <v>9.0999999999999998E-2</v>
          </cell>
          <cell r="B27">
            <v>0.23</v>
          </cell>
          <cell r="C27">
            <v>0.52390000000000003</v>
          </cell>
        </row>
        <row r="28">
          <cell r="A28">
            <v>9.8900000000000002E-2</v>
          </cell>
          <cell r="B28">
            <v>0.24</v>
          </cell>
          <cell r="C28">
            <v>0.53610000000000002</v>
          </cell>
        </row>
        <row r="29">
          <cell r="A29">
            <v>0.1072</v>
          </cell>
          <cell r="B29">
            <v>0.25</v>
          </cell>
          <cell r="C29">
            <v>0.54810000000000003</v>
          </cell>
        </row>
        <row r="30">
          <cell r="A30">
            <v>0.1157</v>
          </cell>
          <cell r="B30">
            <v>0.26</v>
          </cell>
          <cell r="C30">
            <v>0.55979999999999996</v>
          </cell>
        </row>
        <row r="31">
          <cell r="A31">
            <v>0.1245</v>
          </cell>
          <cell r="B31">
            <v>0.27</v>
          </cell>
          <cell r="C31">
            <v>0.57140000000000002</v>
          </cell>
        </row>
        <row r="32">
          <cell r="A32">
            <v>0.1336</v>
          </cell>
          <cell r="B32">
            <v>0.28000000000000003</v>
          </cell>
          <cell r="C32">
            <v>0.58289999999999997</v>
          </cell>
        </row>
        <row r="33">
          <cell r="A33">
            <v>0.14299999999999999</v>
          </cell>
          <cell r="B33">
            <v>0.28999999999999998</v>
          </cell>
          <cell r="C33">
            <v>0.59419999999999995</v>
          </cell>
        </row>
        <row r="34">
          <cell r="A34">
            <v>0.15379999999999999</v>
          </cell>
          <cell r="B34">
            <v>0.3</v>
          </cell>
          <cell r="C34">
            <v>0.60540000000000005</v>
          </cell>
        </row>
        <row r="35">
          <cell r="A35">
            <v>0.1628</v>
          </cell>
          <cell r="B35">
            <v>0.31</v>
          </cell>
          <cell r="C35">
            <v>0.61650000000000005</v>
          </cell>
        </row>
        <row r="36">
          <cell r="A36">
            <v>0.1731</v>
          </cell>
          <cell r="B36">
            <v>0.32</v>
          </cell>
          <cell r="C36">
            <v>0.62749999999999995</v>
          </cell>
        </row>
        <row r="37">
          <cell r="A37">
            <v>0.1837</v>
          </cell>
          <cell r="B37">
            <v>0.33</v>
          </cell>
          <cell r="C37">
            <v>0.63839999999999997</v>
          </cell>
        </row>
        <row r="38">
          <cell r="A38">
            <v>0.19470000000000001</v>
          </cell>
          <cell r="B38">
            <v>0.34</v>
          </cell>
          <cell r="C38">
            <v>0.64929999999999999</v>
          </cell>
        </row>
        <row r="39">
          <cell r="A39">
            <v>0.2059</v>
          </cell>
          <cell r="B39">
            <v>0.35</v>
          </cell>
          <cell r="C39">
            <v>0.66010000000000002</v>
          </cell>
        </row>
        <row r="40">
          <cell r="A40">
            <v>0.21740000000000001</v>
          </cell>
          <cell r="B40">
            <v>0.36</v>
          </cell>
          <cell r="C40">
            <v>0.67069999999999996</v>
          </cell>
        </row>
        <row r="41">
          <cell r="A41">
            <v>0.22919999999999999</v>
          </cell>
          <cell r="B41">
            <v>0.37</v>
          </cell>
          <cell r="C41">
            <v>0.68130000000000002</v>
          </cell>
        </row>
        <row r="42">
          <cell r="A42">
            <v>0.2412</v>
          </cell>
          <cell r="B42">
            <v>0.38</v>
          </cell>
          <cell r="C42">
            <v>0.69189999999999996</v>
          </cell>
        </row>
        <row r="43">
          <cell r="A43">
            <v>0.25359999999999999</v>
          </cell>
          <cell r="B43">
            <v>0.39</v>
          </cell>
          <cell r="C43">
            <v>0.70230000000000004</v>
          </cell>
        </row>
        <row r="44">
          <cell r="A44">
            <v>0.26619999999999999</v>
          </cell>
          <cell r="B44">
            <v>0.4</v>
          </cell>
          <cell r="C44">
            <v>0.71260000000000001</v>
          </cell>
        </row>
        <row r="45">
          <cell r="A45">
            <v>0.27910000000000001</v>
          </cell>
          <cell r="B45">
            <v>0.41</v>
          </cell>
          <cell r="C45">
            <v>0.72289999999999999</v>
          </cell>
        </row>
        <row r="46">
          <cell r="A46">
            <v>0.29220000000000002</v>
          </cell>
          <cell r="B46">
            <v>0.42</v>
          </cell>
          <cell r="C46">
            <v>0.73299999999999998</v>
          </cell>
        </row>
        <row r="47">
          <cell r="A47">
            <v>0.30549999999999999</v>
          </cell>
          <cell r="B47">
            <v>0.43</v>
          </cell>
          <cell r="C47">
            <v>0.74299999999999999</v>
          </cell>
        </row>
        <row r="48">
          <cell r="A48">
            <v>0.31909999999999999</v>
          </cell>
          <cell r="B48">
            <v>0.44</v>
          </cell>
          <cell r="C48">
            <v>0.753</v>
          </cell>
        </row>
        <row r="49">
          <cell r="A49">
            <v>0.33289999999999997</v>
          </cell>
          <cell r="B49">
            <v>0.45</v>
          </cell>
          <cell r="C49">
            <v>0.76280000000000003</v>
          </cell>
        </row>
        <row r="50">
          <cell r="A50">
            <v>0.34689999999999999</v>
          </cell>
          <cell r="B50">
            <v>0.46</v>
          </cell>
          <cell r="C50">
            <v>0.77239999999999998</v>
          </cell>
        </row>
        <row r="51">
          <cell r="A51">
            <v>0.36109999999999998</v>
          </cell>
          <cell r="B51">
            <v>0.47</v>
          </cell>
          <cell r="C51">
            <v>0.78200000000000003</v>
          </cell>
        </row>
        <row r="52">
          <cell r="A52">
            <v>0.37559999999999999</v>
          </cell>
          <cell r="B52">
            <v>0.48</v>
          </cell>
          <cell r="C52">
            <v>0.79139999999999999</v>
          </cell>
        </row>
        <row r="53">
          <cell r="A53">
            <v>0.3901</v>
          </cell>
          <cell r="B53">
            <v>0.49</v>
          </cell>
          <cell r="C53">
            <v>0.80069999999999997</v>
          </cell>
        </row>
        <row r="54">
          <cell r="A54">
            <v>0.40489999999999998</v>
          </cell>
          <cell r="B54">
            <v>0.5</v>
          </cell>
          <cell r="C54">
            <v>0.80969999999999998</v>
          </cell>
        </row>
        <row r="55">
          <cell r="A55">
            <v>0.41970000000000002</v>
          </cell>
          <cell r="B55">
            <v>0.51</v>
          </cell>
          <cell r="C55">
            <v>0.81859999999999999</v>
          </cell>
        </row>
        <row r="56">
          <cell r="A56">
            <v>0.43469999999999998</v>
          </cell>
          <cell r="B56">
            <v>0.52</v>
          </cell>
          <cell r="C56">
            <v>0.82730000000000004</v>
          </cell>
        </row>
        <row r="57">
          <cell r="A57">
            <v>0.44990000000000002</v>
          </cell>
          <cell r="B57">
            <v>0.53</v>
          </cell>
          <cell r="C57">
            <v>0.83589999999999998</v>
          </cell>
        </row>
        <row r="58">
          <cell r="A58">
            <v>0.46510000000000001</v>
          </cell>
          <cell r="B58">
            <v>0.54</v>
          </cell>
          <cell r="C58">
            <v>0.84430000000000005</v>
          </cell>
        </row>
        <row r="59">
          <cell r="A59">
            <v>0.48039999999999999</v>
          </cell>
          <cell r="B59">
            <v>0.55000000000000004</v>
          </cell>
          <cell r="C59">
            <v>0.85240000000000005</v>
          </cell>
        </row>
        <row r="60">
          <cell r="A60">
            <v>0.49569999999999997</v>
          </cell>
          <cell r="B60">
            <v>0.56000000000000005</v>
          </cell>
          <cell r="C60">
            <v>0.86029999999999995</v>
          </cell>
        </row>
        <row r="61">
          <cell r="A61">
            <v>0.5111</v>
          </cell>
          <cell r="B61">
            <v>0.56999999999999995</v>
          </cell>
          <cell r="C61">
            <v>0.86809999999999998</v>
          </cell>
        </row>
        <row r="62">
          <cell r="A62">
            <v>0.52659999999999996</v>
          </cell>
          <cell r="B62">
            <v>0.57999999999999996</v>
          </cell>
          <cell r="C62">
            <v>0.87560000000000004</v>
          </cell>
        </row>
        <row r="63">
          <cell r="A63">
            <v>0.54210000000000003</v>
          </cell>
          <cell r="B63">
            <v>0.59</v>
          </cell>
          <cell r="C63">
            <v>0.88290000000000002</v>
          </cell>
        </row>
        <row r="64">
          <cell r="A64">
            <v>0.5575</v>
          </cell>
          <cell r="B64">
            <v>0.6</v>
          </cell>
          <cell r="C64">
            <v>0.89</v>
          </cell>
        </row>
        <row r="65">
          <cell r="A65">
            <v>0.57299999999999995</v>
          </cell>
          <cell r="B65">
            <v>0.61</v>
          </cell>
          <cell r="C65">
            <v>0.89690000000000003</v>
          </cell>
        </row>
        <row r="66">
          <cell r="A66">
            <v>0.58850000000000002</v>
          </cell>
          <cell r="B66">
            <v>0.62</v>
          </cell>
          <cell r="C66">
            <v>0.90359999999999996</v>
          </cell>
        </row>
        <row r="67">
          <cell r="A67">
            <v>0.60389999999999999</v>
          </cell>
          <cell r="B67">
            <v>0.63</v>
          </cell>
          <cell r="C67">
            <v>0.91</v>
          </cell>
        </row>
        <row r="68">
          <cell r="A68">
            <v>0.61939999999999995</v>
          </cell>
          <cell r="B68">
            <v>0.64</v>
          </cell>
          <cell r="C68">
            <v>0.91639999999999999</v>
          </cell>
        </row>
        <row r="69">
          <cell r="A69">
            <v>0.63480000000000003</v>
          </cell>
          <cell r="B69">
            <v>0.65</v>
          </cell>
          <cell r="C69">
            <v>0.92249999999999999</v>
          </cell>
        </row>
        <row r="70">
          <cell r="A70">
            <v>0.6502</v>
          </cell>
          <cell r="B70">
            <v>0.66</v>
          </cell>
          <cell r="C70">
            <v>0.92859999999999998</v>
          </cell>
        </row>
        <row r="71">
          <cell r="A71">
            <v>0.66549999999999998</v>
          </cell>
          <cell r="B71">
            <v>0.67</v>
          </cell>
          <cell r="C71">
            <v>0.9345</v>
          </cell>
        </row>
        <row r="72">
          <cell r="A72">
            <v>0.68089999999999995</v>
          </cell>
          <cell r="B72">
            <v>0.68</v>
          </cell>
          <cell r="C72">
            <v>0.94030000000000002</v>
          </cell>
        </row>
        <row r="73">
          <cell r="A73">
            <v>0.69630000000000003</v>
          </cell>
          <cell r="B73">
            <v>0.69</v>
          </cell>
          <cell r="C73">
            <v>0.94610000000000005</v>
          </cell>
        </row>
        <row r="74">
          <cell r="A74">
            <v>0.71160000000000001</v>
          </cell>
          <cell r="B74">
            <v>0.7</v>
          </cell>
          <cell r="C74">
            <v>0.95179999999999998</v>
          </cell>
        </row>
        <row r="75">
          <cell r="A75">
            <v>0.72699999999999998</v>
          </cell>
          <cell r="B75">
            <v>0.71</v>
          </cell>
          <cell r="C75">
            <v>0.95750000000000002</v>
          </cell>
        </row>
        <row r="76">
          <cell r="A76">
            <v>0.74239999999999995</v>
          </cell>
          <cell r="B76">
            <v>0.72</v>
          </cell>
          <cell r="C76">
            <v>0.96319999999999995</v>
          </cell>
        </row>
        <row r="77">
          <cell r="A77">
            <v>0.75800000000000001</v>
          </cell>
          <cell r="B77">
            <v>0.73</v>
          </cell>
          <cell r="C77">
            <v>0.96899999999999997</v>
          </cell>
        </row>
        <row r="78">
          <cell r="A78">
            <v>0.77349999999999997</v>
          </cell>
          <cell r="B78">
            <v>0.74</v>
          </cell>
          <cell r="C78">
            <v>0.97489999999999999</v>
          </cell>
        </row>
        <row r="79">
          <cell r="A79">
            <v>0.78910000000000002</v>
          </cell>
          <cell r="B79">
            <v>0.75</v>
          </cell>
          <cell r="C79">
            <v>0.98089999999999999</v>
          </cell>
        </row>
        <row r="80">
          <cell r="A80">
            <v>0.80469999999999997</v>
          </cell>
          <cell r="B80">
            <v>0.76</v>
          </cell>
          <cell r="C80">
            <v>0.98680000000000001</v>
          </cell>
        </row>
        <row r="81">
          <cell r="A81">
            <v>0.82050000000000001</v>
          </cell>
          <cell r="B81">
            <v>0.77</v>
          </cell>
          <cell r="C81">
            <v>0.99299999999999999</v>
          </cell>
        </row>
        <row r="82">
          <cell r="A82">
            <v>0.83620000000000005</v>
          </cell>
          <cell r="B82">
            <v>0.78</v>
          </cell>
          <cell r="C82">
            <v>0.99919999999999998</v>
          </cell>
        </row>
        <row r="83">
          <cell r="A83">
            <v>0.85199999999999998</v>
          </cell>
          <cell r="B83">
            <v>0.79</v>
          </cell>
          <cell r="C83">
            <v>1.0055000000000001</v>
          </cell>
        </row>
        <row r="84">
          <cell r="A84">
            <v>0.86780000000000002</v>
          </cell>
          <cell r="B84">
            <v>0.8</v>
          </cell>
          <cell r="C84">
            <v>1.0118</v>
          </cell>
        </row>
        <row r="85">
          <cell r="A85">
            <v>0.88349999999999995</v>
          </cell>
          <cell r="B85">
            <v>0.81</v>
          </cell>
          <cell r="C85">
            <v>1.0181</v>
          </cell>
        </row>
        <row r="86">
          <cell r="A86">
            <v>0.89900000000000002</v>
          </cell>
          <cell r="B86">
            <v>0.82</v>
          </cell>
          <cell r="C86">
            <v>1.0244</v>
          </cell>
        </row>
        <row r="87">
          <cell r="A87">
            <v>0.91420000000000001</v>
          </cell>
          <cell r="B87">
            <v>0.83</v>
          </cell>
          <cell r="C87">
            <v>1.0304</v>
          </cell>
        </row>
        <row r="88">
          <cell r="A88">
            <v>0.92920000000000003</v>
          </cell>
          <cell r="B88">
            <v>0.84</v>
          </cell>
          <cell r="C88">
            <v>1.0362</v>
          </cell>
        </row>
        <row r="89">
          <cell r="A89">
            <v>0.94350000000000001</v>
          </cell>
          <cell r="B89">
            <v>0.85</v>
          </cell>
          <cell r="C89">
            <v>1.0415000000000001</v>
          </cell>
        </row>
        <row r="90">
          <cell r="A90">
            <v>0.95720000000000005</v>
          </cell>
          <cell r="B90">
            <v>0.86</v>
          </cell>
          <cell r="C90">
            <v>1.0462</v>
          </cell>
        </row>
        <row r="91">
          <cell r="A91">
            <v>0.97</v>
          </cell>
          <cell r="B91">
            <v>0.87</v>
          </cell>
          <cell r="C91">
            <v>1.0503</v>
          </cell>
        </row>
        <row r="92">
          <cell r="A92">
            <v>0.98180000000000001</v>
          </cell>
          <cell r="B92">
            <v>0.88</v>
          </cell>
          <cell r="C92">
            <v>1.0533999999999999</v>
          </cell>
        </row>
        <row r="93">
          <cell r="A93">
            <v>0.99250000000000005</v>
          </cell>
          <cell r="B93">
            <v>0.89</v>
          </cell>
          <cell r="C93">
            <v>1.0557000000000001</v>
          </cell>
        </row>
        <row r="94">
          <cell r="A94">
            <v>1.0017</v>
          </cell>
          <cell r="B94">
            <v>0.9</v>
          </cell>
          <cell r="C94">
            <v>1.0567</v>
          </cell>
        </row>
        <row r="95">
          <cell r="A95">
            <v>1.0094000000000001</v>
          </cell>
          <cell r="B95">
            <v>0.91</v>
          </cell>
          <cell r="C95">
            <v>1.0565</v>
          </cell>
        </row>
        <row r="96">
          <cell r="A96">
            <v>1.0155000000000001</v>
          </cell>
          <cell r="B96">
            <v>0.92</v>
          </cell>
          <cell r="C96">
            <v>1.0549999999999999</v>
          </cell>
        </row>
        <row r="97">
          <cell r="A97">
            <v>1.02</v>
          </cell>
          <cell r="B97">
            <v>0.93</v>
          </cell>
          <cell r="C97">
            <v>1.0524</v>
          </cell>
        </row>
        <row r="98">
          <cell r="A98">
            <v>1.0229999999999999</v>
          </cell>
          <cell r="B98">
            <v>0.94</v>
          </cell>
          <cell r="C98">
            <v>1.0487</v>
          </cell>
        </row>
        <row r="99">
          <cell r="A99">
            <v>1.0246</v>
          </cell>
          <cell r="B99">
            <v>0.95</v>
          </cell>
          <cell r="C99">
            <v>1.0441</v>
          </cell>
        </row>
        <row r="100">
          <cell r="A100">
            <v>1.0250999999999999</v>
          </cell>
          <cell r="B100">
            <v>0.96</v>
          </cell>
          <cell r="C100">
            <v>1.0390999999999999</v>
          </cell>
        </row>
        <row r="101">
          <cell r="A101">
            <v>1.0249999999999999</v>
          </cell>
          <cell r="B101">
            <v>0.97</v>
          </cell>
          <cell r="C101">
            <v>1.034</v>
          </cell>
        </row>
        <row r="102">
          <cell r="A102">
            <v>1.0243</v>
          </cell>
          <cell r="B102">
            <v>0.98</v>
          </cell>
          <cell r="C102">
            <v>1.0291999999999999</v>
          </cell>
        </row>
        <row r="103">
          <cell r="A103">
            <v>1.0225</v>
          </cell>
          <cell r="B103">
            <v>0.99</v>
          </cell>
          <cell r="C103">
            <v>1.0243</v>
          </cell>
        </row>
        <row r="104">
          <cell r="A104">
            <v>1</v>
          </cell>
          <cell r="B104">
            <v>1</v>
          </cell>
          <cell r="C104">
            <v>1</v>
          </cell>
        </row>
      </sheetData>
      <sheetData sheetId="18"/>
      <sheetData sheetId="19"/>
      <sheetData sheetId="20"/>
      <sheetData sheetId="21"/>
      <sheetData sheetId="22"/>
      <sheetData sheetId="23"/>
      <sheetData sheetId="24"/>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9">
          <cell r="F59">
            <v>415</v>
          </cell>
        </row>
      </sheetData>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ow r="75">
          <cell r="F75">
            <v>2905.9732045705587</v>
          </cell>
        </row>
      </sheetData>
      <sheetData sheetId="12" refreshError="1"/>
      <sheetData sheetId="13" refreshError="1"/>
      <sheetData sheetId="14" refreshError="1"/>
      <sheetData sheetId="15"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sheetData sheetId="2" refreshError="1"/>
      <sheetData sheetId="3"/>
      <sheetData sheetId="4" refreshError="1"/>
      <sheetData sheetId="5" refreshError="1"/>
      <sheetData sheetId="6" refreshError="1"/>
      <sheetData sheetId="7" refreshError="1"/>
      <sheetData sheetId="8"/>
      <sheetData sheetId="9" refreshError="1"/>
      <sheetData sheetId="10"/>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ow r="11">
          <cell r="I11">
            <v>1.7</v>
          </cell>
        </row>
        <row r="44">
          <cell r="A44">
            <v>269.25312500000001</v>
          </cell>
        </row>
      </sheetData>
      <sheetData sheetId="1"/>
      <sheetData sheetId="2"/>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G18"/>
  <sheetViews>
    <sheetView tabSelected="1" workbookViewId="0">
      <selection activeCell="C9" sqref="C9"/>
    </sheetView>
  </sheetViews>
  <sheetFormatPr defaultColWidth="8.7109375" defaultRowHeight="15"/>
  <cols>
    <col min="1" max="1" width="41" customWidth="1"/>
    <col min="2" max="2" width="15.7109375" style="32" customWidth="1"/>
    <col min="3" max="3" width="91.42578125" style="32" customWidth="1"/>
    <col min="4" max="4" width="49.7109375" style="32" customWidth="1"/>
    <col min="5" max="5" width="28.28515625" style="32" customWidth="1"/>
    <col min="6" max="6" width="17.28515625" style="32" customWidth="1"/>
    <col min="7" max="16384" width="8.7109375" style="32"/>
  </cols>
  <sheetData>
    <row r="1" spans="1:7" s="16" customFormat="1" ht="34.9" customHeight="1">
      <c r="A1"/>
      <c r="B1" s="308" t="s">
        <v>45</v>
      </c>
      <c r="C1" s="309"/>
      <c r="D1" s="310"/>
      <c r="E1" s="15"/>
      <c r="F1" s="15"/>
      <c r="G1" s="15"/>
    </row>
    <row r="2" spans="1:7" s="16" customFormat="1" ht="34.9" customHeight="1">
      <c r="A2"/>
      <c r="B2" s="17"/>
      <c r="C2" s="17" t="s">
        <v>46</v>
      </c>
      <c r="D2" s="17"/>
      <c r="E2" s="15"/>
      <c r="F2" s="15"/>
      <c r="G2" s="15"/>
    </row>
    <row r="3" spans="1:7" s="19" customFormat="1" ht="34.9" customHeight="1">
      <c r="A3"/>
      <c r="B3" s="20"/>
      <c r="C3" s="20"/>
      <c r="D3" s="20" t="s">
        <v>47</v>
      </c>
      <c r="E3" s="21"/>
      <c r="F3" s="18"/>
      <c r="G3" s="18"/>
    </row>
    <row r="4" spans="1:7" s="19" customFormat="1" ht="34.9" customHeight="1">
      <c r="A4" t="s">
        <v>9</v>
      </c>
      <c r="B4" s="20" t="s">
        <v>48</v>
      </c>
      <c r="C4" s="20" t="s">
        <v>0</v>
      </c>
      <c r="D4" s="20" t="s">
        <v>49</v>
      </c>
      <c r="E4" s="18" t="s">
        <v>50</v>
      </c>
      <c r="F4" s="18" t="s">
        <v>51</v>
      </c>
      <c r="G4" s="18"/>
    </row>
    <row r="5" spans="1:7" s="19" customFormat="1" ht="31.5" customHeight="1">
      <c r="A5" t="s">
        <v>65</v>
      </c>
      <c r="B5" s="22">
        <v>1</v>
      </c>
      <c r="C5" s="23" t="s">
        <v>52</v>
      </c>
      <c r="D5" s="24">
        <f>'[14]Schedule 1'!H133</f>
        <v>13391997</v>
      </c>
      <c r="E5" s="25">
        <f>'[14]Schedule 1'!G133</f>
        <v>1434857</v>
      </c>
      <c r="F5" s="25">
        <f>D5-E5</f>
        <v>11957140</v>
      </c>
      <c r="G5" s="18"/>
    </row>
    <row r="6" spans="1:7" s="19" customFormat="1" ht="21" customHeight="1">
      <c r="A6" t="s">
        <v>66</v>
      </c>
      <c r="B6" s="22">
        <v>2</v>
      </c>
      <c r="C6" s="23" t="s">
        <v>53</v>
      </c>
      <c r="D6" s="24">
        <f>'[14]Schedule 2'!F170</f>
        <v>112708165</v>
      </c>
      <c r="E6" s="25">
        <f>'[14]Schedule 2'!E170</f>
        <v>12075903</v>
      </c>
      <c r="F6" s="25">
        <f t="shared" ref="F6:F12" si="0">D6-E6</f>
        <v>100632262</v>
      </c>
      <c r="G6" s="18"/>
    </row>
    <row r="7" spans="1:7" s="19" customFormat="1" ht="20.25" customHeight="1">
      <c r="A7" t="s">
        <v>67</v>
      </c>
      <c r="B7" s="22" t="s">
        <v>54</v>
      </c>
      <c r="C7" s="23" t="s">
        <v>55</v>
      </c>
      <c r="D7" s="24">
        <v>0</v>
      </c>
      <c r="E7" s="26">
        <v>0</v>
      </c>
      <c r="F7" s="26">
        <f t="shared" si="0"/>
        <v>0</v>
      </c>
    </row>
    <row r="8" spans="1:7" s="19" customFormat="1" ht="21.75" customHeight="1">
      <c r="A8" t="s">
        <v>68</v>
      </c>
      <c r="B8" s="22" t="s">
        <v>56</v>
      </c>
      <c r="C8" s="23" t="s">
        <v>57</v>
      </c>
      <c r="D8" s="24">
        <v>180581888</v>
      </c>
      <c r="E8" s="25">
        <f>'[14]Schedule 3B'!E165</f>
        <v>18772782</v>
      </c>
      <c r="F8" s="25">
        <f t="shared" si="0"/>
        <v>161809106</v>
      </c>
    </row>
    <row r="9" spans="1:7" s="19" customFormat="1" ht="27.75" customHeight="1">
      <c r="A9" t="s">
        <v>69</v>
      </c>
      <c r="B9" s="22">
        <v>4</v>
      </c>
      <c r="C9" s="23" t="s">
        <v>58</v>
      </c>
      <c r="D9" s="24">
        <f>'[14]Schedule 4'!G18</f>
        <v>336560</v>
      </c>
      <c r="E9" s="26">
        <f>'[14]Schedule 4'!F18</f>
        <v>36060</v>
      </c>
      <c r="F9" s="25">
        <f t="shared" si="0"/>
        <v>300500</v>
      </c>
    </row>
    <row r="10" spans="1:7" s="19" customFormat="1" ht="22.5" customHeight="1">
      <c r="A10" t="s">
        <v>70</v>
      </c>
      <c r="B10" s="22">
        <v>5</v>
      </c>
      <c r="C10" s="23" t="s">
        <v>59</v>
      </c>
      <c r="D10" s="24">
        <f>'[14]Schedule 5'!G69</f>
        <v>5776673</v>
      </c>
      <c r="E10" s="26">
        <f>'[14]Schedule 5'!F69</f>
        <v>304442</v>
      </c>
      <c r="F10" s="25">
        <f t="shared" si="0"/>
        <v>5472231</v>
      </c>
    </row>
    <row r="11" spans="1:7" s="19" customFormat="1" ht="22.5" customHeight="1">
      <c r="A11" t="s">
        <v>71</v>
      </c>
      <c r="B11" s="22">
        <v>6</v>
      </c>
      <c r="C11" s="23" t="s">
        <v>60</v>
      </c>
      <c r="D11" s="24">
        <f>'[14]Schedule 6'!G24</f>
        <v>53373775</v>
      </c>
      <c r="E11" s="26">
        <f>'[14]Schedule 6'!F22</f>
        <v>5718636</v>
      </c>
      <c r="F11" s="25">
        <f t="shared" si="0"/>
        <v>47655139</v>
      </c>
    </row>
    <row r="12" spans="1:7" s="19" customFormat="1" ht="54.75" customHeight="1">
      <c r="A12"/>
      <c r="B12" s="22">
        <v>7</v>
      </c>
      <c r="C12" s="27" t="s">
        <v>61</v>
      </c>
      <c r="D12" s="24">
        <f>SUM(D5:D11)</f>
        <v>366169058</v>
      </c>
      <c r="E12" s="25">
        <f>SUM(E5:E11)</f>
        <v>38342680</v>
      </c>
      <c r="F12" s="25">
        <f t="shared" si="0"/>
        <v>327826378</v>
      </c>
    </row>
    <row r="13" spans="1:7" s="19" customFormat="1" ht="22.5" customHeight="1">
      <c r="A13"/>
      <c r="B13" s="28"/>
      <c r="C13" s="28"/>
      <c r="D13" s="28"/>
    </row>
    <row r="14" spans="1:7" s="19" customFormat="1" ht="24" customHeight="1">
      <c r="A14"/>
      <c r="B14" s="28"/>
      <c r="C14" s="29"/>
      <c r="D14" s="28"/>
    </row>
    <row r="15" spans="1:7" s="19" customFormat="1" ht="24.75" customHeight="1">
      <c r="A15"/>
      <c r="B15" s="30"/>
      <c r="C15" s="30"/>
      <c r="D15" s="30"/>
    </row>
    <row r="16" spans="1:7" s="19" customFormat="1" ht="21.75" customHeight="1">
      <c r="A16"/>
      <c r="B16" s="30"/>
      <c r="C16" s="31" t="s">
        <v>62</v>
      </c>
      <c r="D16" s="30"/>
    </row>
    <row r="17" spans="1:4" s="19" customFormat="1" ht="24.75" customHeight="1">
      <c r="A17"/>
      <c r="B17" s="30"/>
      <c r="C17" s="31" t="s">
        <v>63</v>
      </c>
      <c r="D17" s="30"/>
    </row>
    <row r="18" spans="1:4" s="19" customFormat="1" ht="26.25" customHeight="1">
      <c r="A18"/>
      <c r="B18" s="30"/>
      <c r="C18" s="31" t="s">
        <v>64</v>
      </c>
      <c r="D18" s="30"/>
    </row>
  </sheetData>
  <mergeCells count="1">
    <mergeCell ref="B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31"/>
  <sheetViews>
    <sheetView workbookViewId="0">
      <selection sqref="A1:A1048576"/>
    </sheetView>
  </sheetViews>
  <sheetFormatPr defaultRowHeight="15"/>
  <cols>
    <col min="1" max="1" width="41" customWidth="1"/>
    <col min="3" max="3" width="62.85546875" customWidth="1"/>
    <col min="4" max="4" width="25.5703125" customWidth="1"/>
  </cols>
  <sheetData>
    <row r="1" spans="1:4" ht="15.75">
      <c r="B1" s="311" t="s">
        <v>13</v>
      </c>
      <c r="C1" s="311"/>
      <c r="D1" s="311"/>
    </row>
    <row r="2" spans="1:4" ht="15.75">
      <c r="B2" s="1"/>
      <c r="C2" s="1"/>
      <c r="D2" s="1"/>
    </row>
    <row r="3" spans="1:4" ht="47.25" customHeight="1">
      <c r="B3" s="312" t="s">
        <v>14</v>
      </c>
      <c r="C3" s="312"/>
      <c r="D3" s="312"/>
    </row>
    <row r="4" spans="1:4">
      <c r="B4" s="2"/>
      <c r="C4" s="2"/>
      <c r="D4" s="2"/>
    </row>
    <row r="5" spans="1:4" ht="15.75">
      <c r="B5" s="313" t="s">
        <v>15</v>
      </c>
      <c r="C5" s="313"/>
      <c r="D5" s="313"/>
    </row>
    <row r="6" spans="1:4" ht="15.75">
      <c r="B6" s="3"/>
      <c r="C6" s="3"/>
      <c r="D6" s="3"/>
    </row>
    <row r="7" spans="1:4" ht="15.75">
      <c r="A7" t="s">
        <v>9</v>
      </c>
      <c r="B7" s="4" t="s">
        <v>5</v>
      </c>
      <c r="C7" s="5"/>
      <c r="D7" s="6" t="s">
        <v>16</v>
      </c>
    </row>
    <row r="8" spans="1:4" ht="15.75">
      <c r="B8" s="7"/>
      <c r="C8" s="8"/>
      <c r="D8" s="9"/>
    </row>
    <row r="9" spans="1:4" ht="15.75">
      <c r="A9" t="s">
        <v>10</v>
      </c>
      <c r="B9" s="4" t="s">
        <v>17</v>
      </c>
      <c r="C9" s="10" t="s">
        <v>6</v>
      </c>
      <c r="D9" s="11">
        <f>+[15]Lingadernahalli!F26</f>
        <v>6093852</v>
      </c>
    </row>
    <row r="10" spans="1:4" ht="15.75">
      <c r="B10" s="4"/>
      <c r="C10" s="5"/>
      <c r="D10" s="12"/>
    </row>
    <row r="11" spans="1:4" ht="15.75">
      <c r="A11" t="s">
        <v>11</v>
      </c>
      <c r="B11" s="4" t="s">
        <v>18</v>
      </c>
      <c r="C11" s="10" t="s">
        <v>7</v>
      </c>
      <c r="D11" s="11">
        <f>+[15]Lingadernahalli!F59</f>
        <v>96297748</v>
      </c>
    </row>
    <row r="12" spans="1:4" ht="15.75">
      <c r="B12" s="4"/>
      <c r="C12" s="5"/>
      <c r="D12" s="12"/>
    </row>
    <row r="13" spans="1:4" ht="15.75">
      <c r="A13" t="s">
        <v>36</v>
      </c>
      <c r="B13" s="4" t="s">
        <v>19</v>
      </c>
      <c r="C13" s="10" t="s">
        <v>20</v>
      </c>
      <c r="D13" s="11">
        <f>+[15]Lingadernahalli!F105</f>
        <v>17861484</v>
      </c>
    </row>
    <row r="14" spans="1:4" ht="15.75">
      <c r="B14" s="4"/>
      <c r="C14" s="5"/>
      <c r="D14" s="12"/>
    </row>
    <row r="15" spans="1:4" ht="15.75">
      <c r="A15" t="s">
        <v>37</v>
      </c>
      <c r="B15" s="4" t="s">
        <v>21</v>
      </c>
      <c r="C15" s="10" t="s">
        <v>22</v>
      </c>
      <c r="D15" s="11">
        <f>+[15]Lingadernahalli!F138</f>
        <v>1790286</v>
      </c>
    </row>
    <row r="16" spans="1:4" ht="15.75">
      <c r="B16" s="13"/>
      <c r="C16" s="13"/>
      <c r="D16" s="12"/>
    </row>
    <row r="17" spans="1:4" ht="15.75">
      <c r="A17" t="s">
        <v>38</v>
      </c>
      <c r="B17" s="4" t="s">
        <v>23</v>
      </c>
      <c r="C17" s="10" t="s">
        <v>24</v>
      </c>
      <c r="D17" s="11">
        <f>+[15]Lingadernahalli!F146</f>
        <v>1492650</v>
      </c>
    </row>
    <row r="18" spans="1:4" ht="15.75">
      <c r="B18" s="13"/>
      <c r="C18" s="13"/>
      <c r="D18" s="12"/>
    </row>
    <row r="19" spans="1:4" ht="15.75">
      <c r="A19" t="s">
        <v>39</v>
      </c>
      <c r="B19" s="4" t="s">
        <v>25</v>
      </c>
      <c r="C19" s="10" t="s">
        <v>26</v>
      </c>
      <c r="D19" s="11">
        <f>+[15]Lingadernahalli!F180</f>
        <v>9100193</v>
      </c>
    </row>
    <row r="20" spans="1:4" ht="15.75">
      <c r="B20" s="13"/>
      <c r="C20" s="13"/>
      <c r="D20" s="12"/>
    </row>
    <row r="21" spans="1:4" ht="15.75">
      <c r="A21" t="s">
        <v>40</v>
      </c>
      <c r="B21" s="4" t="s">
        <v>27</v>
      </c>
      <c r="C21" s="10" t="s">
        <v>28</v>
      </c>
      <c r="D21" s="11">
        <f>+[15]Lingadernahalli!F204</f>
        <v>10611324</v>
      </c>
    </row>
    <row r="22" spans="1:4" ht="15.75">
      <c r="B22" s="4"/>
      <c r="C22" s="10"/>
      <c r="D22" s="12"/>
    </row>
    <row r="23" spans="1:4" ht="15.75">
      <c r="A23" t="s">
        <v>41</v>
      </c>
      <c r="B23" s="4" t="s">
        <v>29</v>
      </c>
      <c r="C23" s="10" t="s">
        <v>30</v>
      </c>
      <c r="D23" s="11">
        <f>+[15]Lingadernahalli!F220</f>
        <v>4541135</v>
      </c>
    </row>
    <row r="24" spans="1:4" ht="15.75">
      <c r="B24" s="4"/>
      <c r="C24" s="10"/>
      <c r="D24" s="12"/>
    </row>
    <row r="25" spans="1:4" ht="15.75">
      <c r="A25" t="s">
        <v>42</v>
      </c>
      <c r="B25" s="4" t="s">
        <v>31</v>
      </c>
      <c r="C25" s="10" t="s">
        <v>32</v>
      </c>
      <c r="D25" s="11">
        <f>+[15]Lingadernahalli!F232</f>
        <v>1365073</v>
      </c>
    </row>
    <row r="26" spans="1:4" ht="15.75">
      <c r="B26" s="4"/>
      <c r="C26" s="10"/>
      <c r="D26" s="12"/>
    </row>
    <row r="27" spans="1:4" ht="15.75">
      <c r="A27" t="s">
        <v>43</v>
      </c>
      <c r="B27" s="4" t="s">
        <v>33</v>
      </c>
      <c r="C27" s="10" t="s">
        <v>8</v>
      </c>
      <c r="D27" s="11">
        <f>+[15]Lingadernahalli!F317</f>
        <v>1091818</v>
      </c>
    </row>
    <row r="28" spans="1:4" ht="15.75">
      <c r="B28" s="13"/>
      <c r="C28" s="13"/>
      <c r="D28" s="12"/>
    </row>
    <row r="29" spans="1:4" ht="15.75">
      <c r="A29" t="s">
        <v>44</v>
      </c>
      <c r="B29" s="4" t="s">
        <v>34</v>
      </c>
      <c r="C29" s="10" t="s">
        <v>35</v>
      </c>
      <c r="D29" s="11">
        <f>+[15]Lingadernahalli!F347</f>
        <v>2448158</v>
      </c>
    </row>
    <row r="30" spans="1:4" ht="15.75">
      <c r="B30" s="13"/>
      <c r="C30" s="13"/>
      <c r="D30" s="12"/>
    </row>
    <row r="31" spans="1:4" ht="15.75">
      <c r="B31" s="314" t="s">
        <v>4</v>
      </c>
      <c r="C31" s="315"/>
      <c r="D31" s="14">
        <f>SUM(D8:D30)</f>
        <v>152693721</v>
      </c>
    </row>
  </sheetData>
  <mergeCells count="4">
    <mergeCell ref="B1:D1"/>
    <mergeCell ref="B3:D3"/>
    <mergeCell ref="B5:D5"/>
    <mergeCell ref="B31:C31"/>
  </mergeCells>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00B050"/>
  </sheetPr>
  <dimension ref="A1:K138"/>
  <sheetViews>
    <sheetView view="pageBreakPreview" topLeftCell="D1" zoomScaleNormal="77" zoomScaleSheetLayoutView="100" zoomScalePageLayoutView="96" workbookViewId="0">
      <selection activeCell="B3" sqref="B3"/>
    </sheetView>
  </sheetViews>
  <sheetFormatPr defaultColWidth="10.42578125" defaultRowHeight="20.100000000000001" customHeight="1"/>
  <cols>
    <col min="1" max="1" width="10.42578125" style="44"/>
    <col min="2" max="2" width="8.85546875" style="92" customWidth="1"/>
    <col min="3" max="3" width="47.85546875" style="44" customWidth="1"/>
    <col min="4" max="4" width="26.28515625" style="44" customWidth="1"/>
    <col min="5" max="5" width="15.7109375" style="28" customWidth="1"/>
    <col min="6" max="9" width="22.42578125" style="44" customWidth="1"/>
    <col min="10" max="10" width="16.42578125" style="93" customWidth="1"/>
    <col min="11" max="11" width="18.42578125" style="94" customWidth="1"/>
    <col min="12" max="16384" width="10.42578125" style="44"/>
  </cols>
  <sheetData>
    <row r="1" spans="1:11" s="28" customFormat="1" ht="20.100000000000001" customHeight="1">
      <c r="B1" s="327" t="s">
        <v>72</v>
      </c>
      <c r="C1" s="327"/>
      <c r="D1" s="327"/>
      <c r="E1" s="327"/>
      <c r="F1" s="327"/>
      <c r="G1" s="327"/>
      <c r="H1" s="327"/>
      <c r="I1" s="327"/>
      <c r="J1" s="327"/>
      <c r="K1" s="327"/>
    </row>
    <row r="2" spans="1:11" s="28" customFormat="1" ht="20.100000000000001" customHeight="1">
      <c r="B2" s="34"/>
      <c r="C2" s="33"/>
      <c r="D2" s="33"/>
      <c r="E2" s="33"/>
      <c r="F2" s="35" t="s">
        <v>47</v>
      </c>
      <c r="G2" s="35"/>
      <c r="H2" s="35"/>
      <c r="I2" s="35"/>
      <c r="J2" s="328" t="s">
        <v>73</v>
      </c>
      <c r="K2" s="329" t="s">
        <v>74</v>
      </c>
    </row>
    <row r="3" spans="1:11" s="28" customFormat="1" ht="57.75" customHeight="1">
      <c r="A3" s="28" t="s">
        <v>12</v>
      </c>
      <c r="B3" s="104" t="s">
        <v>2</v>
      </c>
      <c r="C3" s="20" t="s">
        <v>0</v>
      </c>
      <c r="D3" s="20" t="s">
        <v>3</v>
      </c>
      <c r="E3" s="20" t="s">
        <v>1</v>
      </c>
      <c r="F3" s="37" t="s">
        <v>75</v>
      </c>
      <c r="G3" s="37" t="s">
        <v>273</v>
      </c>
      <c r="H3" s="37" t="s">
        <v>274</v>
      </c>
      <c r="I3" s="37" t="s">
        <v>275</v>
      </c>
      <c r="J3" s="328"/>
      <c r="K3" s="329"/>
    </row>
    <row r="4" spans="1:11" s="28" customFormat="1" ht="27.75" customHeight="1">
      <c r="A4" s="28">
        <v>2</v>
      </c>
      <c r="B4" s="36">
        <v>1.1000000000000001</v>
      </c>
      <c r="C4" s="38" t="s">
        <v>76</v>
      </c>
      <c r="D4" s="38">
        <v>1</v>
      </c>
      <c r="E4" s="20"/>
      <c r="F4" s="39"/>
      <c r="G4" s="39"/>
      <c r="H4" s="39"/>
      <c r="I4" s="39"/>
      <c r="J4" s="39"/>
      <c r="K4" s="33"/>
    </row>
    <row r="5" spans="1:11" ht="57">
      <c r="A5" s="44">
        <v>3</v>
      </c>
      <c r="B5" s="40" t="s">
        <v>77</v>
      </c>
      <c r="C5" s="23" t="s">
        <v>78</v>
      </c>
      <c r="D5" s="38">
        <v>1</v>
      </c>
      <c r="E5" s="40" t="s">
        <v>79</v>
      </c>
      <c r="F5" s="41">
        <v>793000</v>
      </c>
      <c r="G5" s="41"/>
      <c r="H5" s="41"/>
      <c r="I5" s="41"/>
      <c r="J5" s="42">
        <v>95160</v>
      </c>
      <c r="K5" s="43">
        <f>F5+J5</f>
        <v>888160</v>
      </c>
    </row>
    <row r="6" spans="1:11" ht="71.25">
      <c r="A6" s="44">
        <v>3</v>
      </c>
      <c r="B6" s="40" t="s">
        <v>80</v>
      </c>
      <c r="C6" s="23" t="s">
        <v>81</v>
      </c>
      <c r="D6" s="38">
        <v>1</v>
      </c>
      <c r="E6" s="40" t="s">
        <v>79</v>
      </c>
      <c r="F6" s="41">
        <v>771000</v>
      </c>
      <c r="G6" s="41"/>
      <c r="H6" s="41"/>
      <c r="I6" s="41"/>
      <c r="J6" s="42">
        <v>92520</v>
      </c>
      <c r="K6" s="43">
        <f>F6+J6</f>
        <v>863520</v>
      </c>
    </row>
    <row r="7" spans="1:11" ht="15.75" customHeight="1">
      <c r="A7" s="44">
        <v>3</v>
      </c>
      <c r="B7" s="40" t="s">
        <v>82</v>
      </c>
      <c r="C7" s="23" t="s">
        <v>83</v>
      </c>
      <c r="D7" s="38">
        <v>1</v>
      </c>
      <c r="E7" s="40" t="s">
        <v>79</v>
      </c>
      <c r="F7" s="41">
        <v>240000</v>
      </c>
      <c r="G7" s="41"/>
      <c r="H7" s="41"/>
      <c r="I7" s="41"/>
      <c r="J7" s="42">
        <v>28800</v>
      </c>
      <c r="K7" s="43">
        <f>F7+J7</f>
        <v>268800</v>
      </c>
    </row>
    <row r="8" spans="1:11" ht="42.75">
      <c r="A8" s="44">
        <v>3</v>
      </c>
      <c r="B8" s="40" t="s">
        <v>84</v>
      </c>
      <c r="C8" s="23" t="s">
        <v>85</v>
      </c>
      <c r="D8" s="38">
        <v>1</v>
      </c>
      <c r="E8" s="40" t="s">
        <v>79</v>
      </c>
      <c r="F8" s="41">
        <v>250000</v>
      </c>
      <c r="G8" s="41"/>
      <c r="H8" s="41"/>
      <c r="I8" s="41"/>
      <c r="J8" s="42">
        <v>30000</v>
      </c>
      <c r="K8" s="43">
        <f>F8+J8</f>
        <v>280000</v>
      </c>
    </row>
    <row r="9" spans="1:11" ht="71.25">
      <c r="A9" s="44">
        <v>3</v>
      </c>
      <c r="B9" s="40" t="s">
        <v>86</v>
      </c>
      <c r="C9" s="23" t="s">
        <v>87</v>
      </c>
      <c r="D9" s="38">
        <v>1</v>
      </c>
      <c r="E9" s="40" t="s">
        <v>79</v>
      </c>
      <c r="F9" s="41">
        <v>340000</v>
      </c>
      <c r="G9" s="41"/>
      <c r="H9" s="41"/>
      <c r="I9" s="41"/>
      <c r="J9" s="42">
        <v>40800</v>
      </c>
      <c r="K9" s="43">
        <f>F9+J9</f>
        <v>380800</v>
      </c>
    </row>
    <row r="10" spans="1:11" ht="20.100000000000001" customHeight="1">
      <c r="B10" s="326" t="s">
        <v>88</v>
      </c>
      <c r="C10" s="330"/>
      <c r="D10" s="38">
        <v>1</v>
      </c>
      <c r="E10" s="45"/>
      <c r="F10" s="46">
        <f>SUM(F5:F9)</f>
        <v>2394000</v>
      </c>
      <c r="G10" s="46"/>
      <c r="H10" s="46"/>
      <c r="I10" s="46"/>
      <c r="J10" s="24">
        <f>SUM(J5:J9)</f>
        <v>287280</v>
      </c>
      <c r="K10" s="24">
        <f>SUM(K5:K9)</f>
        <v>2681280</v>
      </c>
    </row>
    <row r="11" spans="1:11" s="51" customFormat="1" ht="12.75" customHeight="1">
      <c r="B11" s="47"/>
      <c r="C11" s="48"/>
      <c r="D11" s="38">
        <v>1</v>
      </c>
      <c r="E11" s="49"/>
      <c r="F11" s="50"/>
      <c r="G11" s="50"/>
      <c r="H11" s="50"/>
      <c r="I11" s="50"/>
      <c r="J11" s="50"/>
      <c r="K11" s="50"/>
    </row>
    <row r="12" spans="1:11" ht="45">
      <c r="A12" s="44">
        <v>2</v>
      </c>
      <c r="B12" s="36">
        <v>1.2</v>
      </c>
      <c r="C12" s="27" t="s">
        <v>89</v>
      </c>
      <c r="D12" s="38">
        <v>1</v>
      </c>
      <c r="E12" s="52"/>
      <c r="F12" s="53"/>
      <c r="G12" s="53"/>
      <c r="H12" s="53"/>
      <c r="I12" s="53"/>
      <c r="J12" s="53"/>
      <c r="K12" s="43"/>
    </row>
    <row r="13" spans="1:11" ht="15">
      <c r="B13" s="36"/>
      <c r="C13" s="27" t="s">
        <v>90</v>
      </c>
      <c r="D13" s="38">
        <v>1</v>
      </c>
      <c r="E13" s="52"/>
      <c r="F13" s="53"/>
      <c r="G13" s="53"/>
      <c r="H13" s="53"/>
      <c r="I13" s="53"/>
      <c r="J13" s="53"/>
      <c r="K13" s="43"/>
    </row>
    <row r="14" spans="1:11" ht="71.25">
      <c r="A14" s="44">
        <v>3</v>
      </c>
      <c r="B14" s="40" t="s">
        <v>91</v>
      </c>
      <c r="C14" s="54" t="s">
        <v>92</v>
      </c>
      <c r="D14" s="38">
        <v>1</v>
      </c>
      <c r="E14" s="40" t="s">
        <v>79</v>
      </c>
      <c r="F14" s="55">
        <v>325000</v>
      </c>
      <c r="G14" s="55"/>
      <c r="H14" s="55"/>
      <c r="I14" s="55"/>
      <c r="J14" s="55">
        <v>39000</v>
      </c>
      <c r="K14" s="43">
        <f>F14+J14</f>
        <v>364000</v>
      </c>
    </row>
    <row r="15" spans="1:11" s="60" customFormat="1" ht="15">
      <c r="B15" s="56"/>
      <c r="C15" s="57" t="s">
        <v>93</v>
      </c>
      <c r="D15" s="38">
        <v>1</v>
      </c>
      <c r="E15" s="57"/>
      <c r="F15" s="58"/>
      <c r="G15" s="58"/>
      <c r="H15" s="58"/>
      <c r="I15" s="58"/>
      <c r="J15" s="58"/>
      <c r="K15" s="59"/>
    </row>
    <row r="16" spans="1:11" ht="42.75">
      <c r="A16" s="44">
        <v>3</v>
      </c>
      <c r="B16" s="40" t="s">
        <v>94</v>
      </c>
      <c r="C16" s="23" t="s">
        <v>95</v>
      </c>
      <c r="D16" s="38">
        <v>1</v>
      </c>
      <c r="E16" s="40" t="s">
        <v>79</v>
      </c>
      <c r="F16" s="41">
        <v>300000</v>
      </c>
      <c r="G16" s="41"/>
      <c r="H16" s="41"/>
      <c r="I16" s="41"/>
      <c r="J16" s="41">
        <v>36000</v>
      </c>
      <c r="K16" s="43">
        <f>F16+J16</f>
        <v>336000</v>
      </c>
    </row>
    <row r="17" spans="1:11" ht="42.75">
      <c r="A17" s="44">
        <v>3</v>
      </c>
      <c r="B17" s="40" t="s">
        <v>96</v>
      </c>
      <c r="C17" s="23" t="s">
        <v>97</v>
      </c>
      <c r="D17" s="38">
        <v>1</v>
      </c>
      <c r="E17" s="40" t="s">
        <v>79</v>
      </c>
      <c r="F17" s="41">
        <v>205000</v>
      </c>
      <c r="G17" s="41"/>
      <c r="H17" s="41"/>
      <c r="I17" s="41"/>
      <c r="J17" s="41">
        <v>24600</v>
      </c>
      <c r="K17" s="43">
        <f>F17+J17</f>
        <v>229600</v>
      </c>
    </row>
    <row r="18" spans="1:11" ht="42.75">
      <c r="A18" s="44">
        <v>3</v>
      </c>
      <c r="B18" s="40" t="s">
        <v>98</v>
      </c>
      <c r="C18" s="23" t="s">
        <v>99</v>
      </c>
      <c r="D18" s="38">
        <v>1</v>
      </c>
      <c r="E18" s="40" t="s">
        <v>79</v>
      </c>
      <c r="F18" s="41">
        <v>200000</v>
      </c>
      <c r="G18" s="41"/>
      <c r="H18" s="41"/>
      <c r="I18" s="41"/>
      <c r="J18" s="41">
        <v>24000</v>
      </c>
      <c r="K18" s="43">
        <f>F18+J18</f>
        <v>224000</v>
      </c>
    </row>
    <row r="19" spans="1:11" ht="15">
      <c r="B19" s="40"/>
      <c r="C19" s="27" t="s">
        <v>100</v>
      </c>
      <c r="D19" s="38">
        <v>1</v>
      </c>
      <c r="E19" s="27"/>
      <c r="F19" s="61"/>
      <c r="G19" s="61"/>
      <c r="H19" s="61"/>
      <c r="I19" s="61"/>
      <c r="J19" s="61"/>
      <c r="K19" s="61"/>
    </row>
    <row r="20" spans="1:11" ht="85.5">
      <c r="A20" s="44">
        <v>3</v>
      </c>
      <c r="B20" s="40" t="s">
        <v>101</v>
      </c>
      <c r="C20" s="23" t="s">
        <v>102</v>
      </c>
      <c r="D20" s="38">
        <v>1</v>
      </c>
      <c r="E20" s="40" t="s">
        <v>79</v>
      </c>
      <c r="F20" s="41">
        <v>425000</v>
      </c>
      <c r="G20" s="41"/>
      <c r="H20" s="41"/>
      <c r="I20" s="41"/>
      <c r="J20" s="41">
        <v>51000</v>
      </c>
      <c r="K20" s="43">
        <f>F20+J20</f>
        <v>476000</v>
      </c>
    </row>
    <row r="21" spans="1:11" ht="15">
      <c r="B21" s="40"/>
      <c r="C21" s="62" t="s">
        <v>103</v>
      </c>
      <c r="D21" s="38">
        <v>1</v>
      </c>
      <c r="E21" s="62"/>
      <c r="F21" s="63"/>
      <c r="G21" s="63"/>
      <c r="H21" s="63"/>
      <c r="I21" s="63"/>
      <c r="J21" s="63"/>
      <c r="K21" s="43"/>
    </row>
    <row r="22" spans="1:11" ht="28.5">
      <c r="A22" s="44">
        <v>3</v>
      </c>
      <c r="B22" s="40" t="s">
        <v>104</v>
      </c>
      <c r="C22" s="23" t="s">
        <v>105</v>
      </c>
      <c r="D22" s="38">
        <v>1</v>
      </c>
      <c r="E22" s="40" t="s">
        <v>79</v>
      </c>
      <c r="F22" s="41">
        <v>280000</v>
      </c>
      <c r="G22" s="41"/>
      <c r="H22" s="41"/>
      <c r="I22" s="41"/>
      <c r="J22" s="41">
        <v>33600</v>
      </c>
      <c r="K22" s="43">
        <f>F22+J22</f>
        <v>313600</v>
      </c>
    </row>
    <row r="23" spans="1:11" ht="15">
      <c r="B23" s="40"/>
      <c r="C23" s="27" t="s">
        <v>106</v>
      </c>
      <c r="D23" s="38">
        <v>1</v>
      </c>
      <c r="E23" s="27"/>
      <c r="F23" s="58"/>
      <c r="G23" s="58"/>
      <c r="H23" s="58"/>
      <c r="I23" s="58"/>
      <c r="J23" s="58"/>
      <c r="K23" s="24"/>
    </row>
    <row r="24" spans="1:11" ht="57">
      <c r="A24" s="44">
        <v>3</v>
      </c>
      <c r="B24" s="40" t="s">
        <v>107</v>
      </c>
      <c r="C24" s="23" t="s">
        <v>108</v>
      </c>
      <c r="D24" s="38">
        <v>1</v>
      </c>
      <c r="E24" s="40" t="s">
        <v>79</v>
      </c>
      <c r="F24" s="41">
        <v>0</v>
      </c>
      <c r="G24" s="41"/>
      <c r="H24" s="41"/>
      <c r="I24" s="41"/>
      <c r="J24" s="41">
        <v>0</v>
      </c>
      <c r="K24" s="43">
        <f>F24+J24</f>
        <v>0</v>
      </c>
    </row>
    <row r="25" spans="1:11" ht="28.5">
      <c r="A25" s="44">
        <v>3</v>
      </c>
      <c r="B25" s="40" t="s">
        <v>109</v>
      </c>
      <c r="C25" s="23" t="s">
        <v>110</v>
      </c>
      <c r="D25" s="38">
        <v>1</v>
      </c>
      <c r="E25" s="40" t="s">
        <v>79</v>
      </c>
      <c r="F25" s="41">
        <v>0</v>
      </c>
      <c r="G25" s="41"/>
      <c r="H25" s="41"/>
      <c r="I25" s="41"/>
      <c r="J25" s="41">
        <v>0</v>
      </c>
      <c r="K25" s="43">
        <f>F25+J25</f>
        <v>0</v>
      </c>
    </row>
    <row r="26" spans="1:11" ht="15">
      <c r="B26" s="40"/>
      <c r="C26" s="62" t="s">
        <v>111</v>
      </c>
      <c r="D26" s="38">
        <v>1</v>
      </c>
      <c r="E26" s="20"/>
      <c r="F26" s="63"/>
      <c r="G26" s="63"/>
      <c r="H26" s="63"/>
      <c r="I26" s="63"/>
      <c r="J26" s="63"/>
      <c r="K26" s="43"/>
    </row>
    <row r="27" spans="1:11" ht="42.75">
      <c r="A27" s="44">
        <v>3</v>
      </c>
      <c r="B27" s="40" t="s">
        <v>112</v>
      </c>
      <c r="C27" s="23" t="s">
        <v>113</v>
      </c>
      <c r="D27" s="38">
        <v>1</v>
      </c>
      <c r="E27" s="40" t="s">
        <v>79</v>
      </c>
      <c r="F27" s="41">
        <v>250000</v>
      </c>
      <c r="G27" s="41"/>
      <c r="H27" s="41"/>
      <c r="I27" s="41"/>
      <c r="J27" s="41">
        <v>30000</v>
      </c>
      <c r="K27" s="43">
        <f>F27+J27</f>
        <v>280000</v>
      </c>
    </row>
    <row r="28" spans="1:11" ht="42.75">
      <c r="A28" s="44">
        <v>3</v>
      </c>
      <c r="B28" s="40" t="s">
        <v>114</v>
      </c>
      <c r="C28" s="23" t="s">
        <v>115</v>
      </c>
      <c r="D28" s="38">
        <v>1</v>
      </c>
      <c r="E28" s="40" t="s">
        <v>79</v>
      </c>
      <c r="F28" s="41">
        <v>250000</v>
      </c>
      <c r="G28" s="41"/>
      <c r="H28" s="41"/>
      <c r="I28" s="41"/>
      <c r="J28" s="41">
        <v>30000</v>
      </c>
      <c r="K28" s="43">
        <f>F28+J28</f>
        <v>280000</v>
      </c>
    </row>
    <row r="29" spans="1:11" ht="42.75">
      <c r="A29" s="44">
        <v>3</v>
      </c>
      <c r="B29" s="40" t="s">
        <v>116</v>
      </c>
      <c r="C29" s="23" t="s">
        <v>117</v>
      </c>
      <c r="D29" s="38">
        <v>1</v>
      </c>
      <c r="E29" s="40" t="s">
        <v>79</v>
      </c>
      <c r="F29" s="41">
        <v>275000</v>
      </c>
      <c r="G29" s="41"/>
      <c r="H29" s="41"/>
      <c r="I29" s="41"/>
      <c r="J29" s="41">
        <v>33000</v>
      </c>
      <c r="K29" s="43">
        <f>F29+J29</f>
        <v>308000</v>
      </c>
    </row>
    <row r="30" spans="1:11" ht="15">
      <c r="B30" s="40"/>
      <c r="C30" s="27" t="s">
        <v>118</v>
      </c>
      <c r="D30" s="38">
        <v>1</v>
      </c>
      <c r="E30" s="20"/>
      <c r="F30" s="58"/>
      <c r="G30" s="58"/>
      <c r="H30" s="58"/>
      <c r="I30" s="58"/>
      <c r="J30" s="58"/>
      <c r="K30" s="24"/>
    </row>
    <row r="31" spans="1:11" ht="42.75">
      <c r="A31" s="44">
        <v>3</v>
      </c>
      <c r="B31" s="40" t="s">
        <v>119</v>
      </c>
      <c r="C31" s="23" t="s">
        <v>120</v>
      </c>
      <c r="D31" s="38">
        <v>1</v>
      </c>
      <c r="E31" s="40" t="s">
        <v>79</v>
      </c>
      <c r="F31" s="41">
        <v>177000</v>
      </c>
      <c r="G31" s="41"/>
      <c r="H31" s="41"/>
      <c r="I31" s="41"/>
      <c r="J31" s="41">
        <v>21240</v>
      </c>
      <c r="K31" s="43">
        <f>F31+J31</f>
        <v>198240</v>
      </c>
    </row>
    <row r="32" spans="1:11" ht="20.100000000000001" customHeight="1">
      <c r="B32" s="27"/>
      <c r="C32" s="27" t="s">
        <v>121</v>
      </c>
      <c r="D32" s="38">
        <v>1</v>
      </c>
      <c r="E32" s="20"/>
      <c r="F32" s="61"/>
      <c r="G32" s="61"/>
      <c r="H32" s="61"/>
      <c r="I32" s="61"/>
      <c r="J32" s="61"/>
      <c r="K32" s="64"/>
    </row>
    <row r="33" spans="1:11" ht="28.5">
      <c r="A33" s="44">
        <v>3</v>
      </c>
      <c r="B33" s="40" t="s">
        <v>122</v>
      </c>
      <c r="C33" s="23" t="s">
        <v>123</v>
      </c>
      <c r="D33" s="38">
        <v>1</v>
      </c>
      <c r="E33" s="40" t="s">
        <v>79</v>
      </c>
      <c r="F33" s="41">
        <v>250000</v>
      </c>
      <c r="G33" s="41"/>
      <c r="H33" s="41"/>
      <c r="I33" s="41"/>
      <c r="J33" s="41">
        <v>30000</v>
      </c>
      <c r="K33" s="43">
        <f>F33+J33</f>
        <v>280000</v>
      </c>
    </row>
    <row r="34" spans="1:11" ht="28.5">
      <c r="A34" s="44">
        <v>3</v>
      </c>
      <c r="B34" s="40" t="s">
        <v>124</v>
      </c>
      <c r="C34" s="23" t="s">
        <v>125</v>
      </c>
      <c r="D34" s="38">
        <v>1</v>
      </c>
      <c r="E34" s="40" t="s">
        <v>79</v>
      </c>
      <c r="F34" s="41">
        <v>170000</v>
      </c>
      <c r="G34" s="41"/>
      <c r="H34" s="41"/>
      <c r="I34" s="41"/>
      <c r="J34" s="41">
        <v>20400</v>
      </c>
      <c r="K34" s="43">
        <f>F34+J34</f>
        <v>190400</v>
      </c>
    </row>
    <row r="35" spans="1:11" ht="28.5">
      <c r="A35" s="44">
        <v>3</v>
      </c>
      <c r="B35" s="40" t="s">
        <v>126</v>
      </c>
      <c r="C35" s="23" t="s">
        <v>127</v>
      </c>
      <c r="D35" s="38">
        <v>1</v>
      </c>
      <c r="E35" s="40" t="s">
        <v>79</v>
      </c>
      <c r="F35" s="41">
        <v>170000</v>
      </c>
      <c r="G35" s="41"/>
      <c r="H35" s="41"/>
      <c r="I35" s="41"/>
      <c r="J35" s="41">
        <v>20400</v>
      </c>
      <c r="K35" s="43">
        <f>F35+J35</f>
        <v>190400</v>
      </c>
    </row>
    <row r="36" spans="1:11" ht="28.5">
      <c r="A36" s="44">
        <v>3</v>
      </c>
      <c r="B36" s="40" t="s">
        <v>128</v>
      </c>
      <c r="C36" s="23" t="s">
        <v>129</v>
      </c>
      <c r="D36" s="38">
        <v>1</v>
      </c>
      <c r="E36" s="40" t="s">
        <v>79</v>
      </c>
      <c r="F36" s="41">
        <v>160000</v>
      </c>
      <c r="G36" s="41"/>
      <c r="H36" s="41"/>
      <c r="I36" s="41"/>
      <c r="J36" s="41">
        <v>19200</v>
      </c>
      <c r="K36" s="43">
        <f>F36+J36</f>
        <v>179200</v>
      </c>
    </row>
    <row r="37" spans="1:11" ht="15">
      <c r="B37" s="40"/>
      <c r="C37" s="62" t="s">
        <v>130</v>
      </c>
      <c r="D37" s="38">
        <v>1</v>
      </c>
      <c r="E37" s="20"/>
      <c r="F37" s="24"/>
      <c r="G37" s="24"/>
      <c r="H37" s="24"/>
      <c r="I37" s="24"/>
      <c r="J37" s="24"/>
      <c r="K37" s="43"/>
    </row>
    <row r="38" spans="1:11" ht="15">
      <c r="A38" s="44">
        <v>3</v>
      </c>
      <c r="B38" s="40" t="s">
        <v>131</v>
      </c>
      <c r="C38" s="23" t="s">
        <v>132</v>
      </c>
      <c r="D38" s="38">
        <v>1</v>
      </c>
      <c r="E38" s="40" t="s">
        <v>79</v>
      </c>
      <c r="F38" s="41">
        <v>150000</v>
      </c>
      <c r="G38" s="41"/>
      <c r="H38" s="41"/>
      <c r="I38" s="41"/>
      <c r="J38" s="41">
        <v>18000</v>
      </c>
      <c r="K38" s="43">
        <f>F38+J38</f>
        <v>168000</v>
      </c>
    </row>
    <row r="39" spans="1:11" ht="15">
      <c r="A39" s="44">
        <v>3</v>
      </c>
      <c r="B39" s="40" t="s">
        <v>133</v>
      </c>
      <c r="C39" s="23" t="s">
        <v>134</v>
      </c>
      <c r="D39" s="38">
        <v>1</v>
      </c>
      <c r="E39" s="40" t="s">
        <v>79</v>
      </c>
      <c r="F39" s="41">
        <v>130000</v>
      </c>
      <c r="G39" s="41"/>
      <c r="H39" s="41"/>
      <c r="I39" s="41"/>
      <c r="J39" s="41">
        <v>15600</v>
      </c>
      <c r="K39" s="43">
        <f>F39+J39</f>
        <v>145600</v>
      </c>
    </row>
    <row r="40" spans="1:11" ht="15">
      <c r="B40" s="40"/>
      <c r="C40" s="57" t="s">
        <v>135</v>
      </c>
      <c r="D40" s="38">
        <v>1</v>
      </c>
      <c r="E40" s="57"/>
      <c r="F40" s="65"/>
      <c r="G40" s="65"/>
      <c r="H40" s="65"/>
      <c r="I40" s="65"/>
      <c r="J40" s="65"/>
      <c r="K40" s="66"/>
    </row>
    <row r="41" spans="1:11" ht="15">
      <c r="A41" s="44">
        <v>3</v>
      </c>
      <c r="B41" s="40" t="s">
        <v>136</v>
      </c>
      <c r="C41" s="23" t="s">
        <v>137</v>
      </c>
      <c r="D41" s="38">
        <v>1</v>
      </c>
      <c r="E41" s="40" t="s">
        <v>79</v>
      </c>
      <c r="F41" s="41">
        <v>120000</v>
      </c>
      <c r="G41" s="41"/>
      <c r="H41" s="41"/>
      <c r="I41" s="41"/>
      <c r="J41" s="41">
        <v>14400</v>
      </c>
      <c r="K41" s="43">
        <f>F41+J41</f>
        <v>134400</v>
      </c>
    </row>
    <row r="42" spans="1:11" ht="42.75">
      <c r="A42" s="44">
        <v>3</v>
      </c>
      <c r="B42" s="40" t="s">
        <v>138</v>
      </c>
      <c r="C42" s="23" t="s">
        <v>139</v>
      </c>
      <c r="D42" s="38">
        <v>1</v>
      </c>
      <c r="E42" s="40" t="s">
        <v>79</v>
      </c>
      <c r="F42" s="41">
        <v>250000</v>
      </c>
      <c r="G42" s="41"/>
      <c r="H42" s="41"/>
      <c r="I42" s="41"/>
      <c r="J42" s="41">
        <v>30000</v>
      </c>
      <c r="K42" s="43">
        <f>F42+J42</f>
        <v>280000</v>
      </c>
    </row>
    <row r="43" spans="1:11" ht="20.100000000000001" customHeight="1">
      <c r="B43" s="321" t="s">
        <v>140</v>
      </c>
      <c r="C43" s="321"/>
      <c r="D43" s="38">
        <v>1</v>
      </c>
      <c r="E43" s="20"/>
      <c r="F43" s="61"/>
      <c r="G43" s="61"/>
      <c r="H43" s="61"/>
      <c r="I43" s="61"/>
      <c r="J43" s="61"/>
      <c r="K43" s="64"/>
    </row>
    <row r="44" spans="1:11" ht="42.75">
      <c r="A44" s="44">
        <v>3</v>
      </c>
      <c r="B44" s="40" t="s">
        <v>141</v>
      </c>
      <c r="C44" s="23" t="s">
        <v>142</v>
      </c>
      <c r="D44" s="38">
        <v>1</v>
      </c>
      <c r="E44" s="40" t="s">
        <v>79</v>
      </c>
      <c r="F44" s="41">
        <v>150000</v>
      </c>
      <c r="G44" s="41"/>
      <c r="H44" s="41"/>
      <c r="I44" s="41"/>
      <c r="J44" s="41">
        <v>18000</v>
      </c>
      <c r="K44" s="43">
        <f t="shared" ref="K44:K52" si="0">F44+J44</f>
        <v>168000</v>
      </c>
    </row>
    <row r="45" spans="1:11" ht="28.5">
      <c r="A45" s="44">
        <v>3</v>
      </c>
      <c r="B45" s="40" t="s">
        <v>143</v>
      </c>
      <c r="C45" s="23" t="s">
        <v>144</v>
      </c>
      <c r="D45" s="38">
        <v>1</v>
      </c>
      <c r="E45" s="40" t="s">
        <v>79</v>
      </c>
      <c r="F45" s="41">
        <v>100000</v>
      </c>
      <c r="G45" s="41"/>
      <c r="H45" s="41"/>
      <c r="I45" s="41"/>
      <c r="J45" s="41">
        <v>12000</v>
      </c>
      <c r="K45" s="43">
        <f t="shared" si="0"/>
        <v>112000</v>
      </c>
    </row>
    <row r="46" spans="1:11" ht="28.5">
      <c r="A46" s="44">
        <v>3</v>
      </c>
      <c r="B46" s="40" t="s">
        <v>145</v>
      </c>
      <c r="C46" s="23" t="s">
        <v>146</v>
      </c>
      <c r="D46" s="38">
        <v>1</v>
      </c>
      <c r="E46" s="40" t="s">
        <v>79</v>
      </c>
      <c r="F46" s="41">
        <v>150000</v>
      </c>
      <c r="G46" s="41"/>
      <c r="H46" s="41"/>
      <c r="I46" s="41"/>
      <c r="J46" s="41">
        <v>18000</v>
      </c>
      <c r="K46" s="43">
        <f t="shared" si="0"/>
        <v>168000</v>
      </c>
    </row>
    <row r="47" spans="1:11" ht="15">
      <c r="A47" s="44">
        <v>3</v>
      </c>
      <c r="B47" s="40" t="s">
        <v>147</v>
      </c>
      <c r="C47" s="23" t="s">
        <v>148</v>
      </c>
      <c r="D47" s="38">
        <v>1</v>
      </c>
      <c r="E47" s="40" t="s">
        <v>79</v>
      </c>
      <c r="F47" s="41">
        <v>150000</v>
      </c>
      <c r="G47" s="41"/>
      <c r="H47" s="41"/>
      <c r="I47" s="41"/>
      <c r="J47" s="41">
        <v>18000</v>
      </c>
      <c r="K47" s="43">
        <f t="shared" si="0"/>
        <v>168000</v>
      </c>
    </row>
    <row r="48" spans="1:11" ht="15">
      <c r="A48" s="44">
        <v>3</v>
      </c>
      <c r="B48" s="40" t="s">
        <v>149</v>
      </c>
      <c r="C48" s="23" t="s">
        <v>150</v>
      </c>
      <c r="D48" s="38">
        <v>1</v>
      </c>
      <c r="E48" s="40" t="s">
        <v>79</v>
      </c>
      <c r="F48" s="41">
        <v>0</v>
      </c>
      <c r="G48" s="41"/>
      <c r="H48" s="41"/>
      <c r="I48" s="41"/>
      <c r="J48" s="41">
        <v>0</v>
      </c>
      <c r="K48" s="43">
        <f t="shared" si="0"/>
        <v>0</v>
      </c>
    </row>
    <row r="49" spans="1:11" ht="15">
      <c r="A49" s="44">
        <v>3</v>
      </c>
      <c r="B49" s="40" t="s">
        <v>151</v>
      </c>
      <c r="C49" s="23" t="s">
        <v>152</v>
      </c>
      <c r="D49" s="38">
        <v>1</v>
      </c>
      <c r="E49" s="40" t="s">
        <v>79</v>
      </c>
      <c r="F49" s="41">
        <v>150000</v>
      </c>
      <c r="G49" s="41"/>
      <c r="H49" s="41"/>
      <c r="I49" s="41"/>
      <c r="J49" s="41">
        <v>18000</v>
      </c>
      <c r="K49" s="43">
        <f t="shared" si="0"/>
        <v>168000</v>
      </c>
    </row>
    <row r="50" spans="1:11" ht="28.5">
      <c r="A50" s="44">
        <v>3</v>
      </c>
      <c r="B50" s="40" t="s">
        <v>153</v>
      </c>
      <c r="C50" s="23" t="s">
        <v>154</v>
      </c>
      <c r="D50" s="38">
        <v>1</v>
      </c>
      <c r="E50" s="40" t="s">
        <v>79</v>
      </c>
      <c r="F50" s="41">
        <v>0</v>
      </c>
      <c r="G50" s="41"/>
      <c r="H50" s="41"/>
      <c r="I50" s="41"/>
      <c r="J50" s="41">
        <v>0</v>
      </c>
      <c r="K50" s="43">
        <f t="shared" si="0"/>
        <v>0</v>
      </c>
    </row>
    <row r="51" spans="1:11" ht="15">
      <c r="A51" s="44">
        <v>3</v>
      </c>
      <c r="B51" s="40" t="s">
        <v>155</v>
      </c>
      <c r="C51" s="23" t="s">
        <v>156</v>
      </c>
      <c r="D51" s="38">
        <v>1</v>
      </c>
      <c r="E51" s="40" t="s">
        <v>79</v>
      </c>
      <c r="F51" s="41">
        <v>0</v>
      </c>
      <c r="G51" s="41"/>
      <c r="H51" s="41"/>
      <c r="I51" s="41"/>
      <c r="J51" s="41">
        <v>0</v>
      </c>
      <c r="K51" s="43">
        <f t="shared" si="0"/>
        <v>0</v>
      </c>
    </row>
    <row r="52" spans="1:11" ht="43.5" customHeight="1">
      <c r="A52" s="44">
        <v>3</v>
      </c>
      <c r="B52" s="40" t="s">
        <v>157</v>
      </c>
      <c r="C52" s="23" t="s">
        <v>158</v>
      </c>
      <c r="D52" s="38">
        <v>1</v>
      </c>
      <c r="E52" s="40" t="s">
        <v>79</v>
      </c>
      <c r="F52" s="41">
        <v>0</v>
      </c>
      <c r="G52" s="41"/>
      <c r="H52" s="41"/>
      <c r="I52" s="41"/>
      <c r="J52" s="41">
        <v>0</v>
      </c>
      <c r="K52" s="43">
        <f t="shared" si="0"/>
        <v>0</v>
      </c>
    </row>
    <row r="53" spans="1:11" ht="20.100000000000001" customHeight="1">
      <c r="B53" s="321" t="s">
        <v>159</v>
      </c>
      <c r="C53" s="331"/>
      <c r="D53" s="38">
        <v>1</v>
      </c>
      <c r="E53" s="62"/>
      <c r="F53" s="46">
        <f>SUM(F14:F52)</f>
        <v>4787000</v>
      </c>
      <c r="G53" s="46"/>
      <c r="H53" s="46"/>
      <c r="I53" s="46"/>
      <c r="J53" s="46">
        <f>SUM(J14:J52)</f>
        <v>574440</v>
      </c>
      <c r="K53" s="24">
        <f>SUM(K14:K52)</f>
        <v>5361440</v>
      </c>
    </row>
    <row r="54" spans="1:11" s="51" customFormat="1" ht="15" customHeight="1">
      <c r="B54" s="67"/>
      <c r="C54" s="68"/>
      <c r="D54" s="38">
        <v>1</v>
      </c>
      <c r="E54" s="69"/>
      <c r="F54" s="70"/>
      <c r="G54" s="70"/>
      <c r="H54" s="70"/>
      <c r="I54" s="70"/>
      <c r="J54" s="70"/>
      <c r="K54" s="70"/>
    </row>
    <row r="55" spans="1:11" ht="33.75" customHeight="1">
      <c r="A55" s="44">
        <v>2</v>
      </c>
      <c r="B55" s="20">
        <v>1.3</v>
      </c>
      <c r="C55" s="71" t="s">
        <v>160</v>
      </c>
      <c r="D55" s="38">
        <v>1</v>
      </c>
      <c r="E55" s="27"/>
      <c r="F55" s="72"/>
      <c r="G55" s="72"/>
      <c r="H55" s="72"/>
      <c r="I55" s="72"/>
      <c r="J55" s="53"/>
      <c r="K55" s="53"/>
    </row>
    <row r="56" spans="1:11" ht="15">
      <c r="B56" s="45"/>
      <c r="C56" s="52" t="s">
        <v>161</v>
      </c>
      <c r="D56" s="38">
        <v>1</v>
      </c>
      <c r="E56" s="73"/>
      <c r="F56" s="53"/>
      <c r="G56" s="53"/>
      <c r="H56" s="53"/>
      <c r="I56" s="53"/>
      <c r="J56" s="53"/>
      <c r="K56" s="74"/>
    </row>
    <row r="57" spans="1:11" ht="99.75">
      <c r="A57" s="44">
        <v>3</v>
      </c>
      <c r="B57" s="40" t="s">
        <v>162</v>
      </c>
      <c r="C57" s="75" t="s">
        <v>163</v>
      </c>
      <c r="D57" s="38">
        <v>1</v>
      </c>
      <c r="E57" s="76" t="s">
        <v>79</v>
      </c>
      <c r="F57" s="41">
        <v>175000</v>
      </c>
      <c r="G57" s="41"/>
      <c r="H57" s="41"/>
      <c r="I57" s="41"/>
      <c r="J57" s="41">
        <v>21000</v>
      </c>
      <c r="K57" s="43">
        <f>F57+J57</f>
        <v>196000</v>
      </c>
    </row>
    <row r="58" spans="1:11" ht="57">
      <c r="A58" s="44">
        <v>3</v>
      </c>
      <c r="B58" s="40" t="s">
        <v>164</v>
      </c>
      <c r="C58" s="75" t="s">
        <v>165</v>
      </c>
      <c r="D58" s="38">
        <v>1</v>
      </c>
      <c r="E58" s="76" t="s">
        <v>79</v>
      </c>
      <c r="F58" s="41">
        <v>150000</v>
      </c>
      <c r="G58" s="41"/>
      <c r="H58" s="41"/>
      <c r="I58" s="41"/>
      <c r="J58" s="41">
        <v>18000</v>
      </c>
      <c r="K58" s="43">
        <f>F58+J58</f>
        <v>168000</v>
      </c>
    </row>
    <row r="59" spans="1:11" ht="42.75">
      <c r="A59" s="44">
        <v>3</v>
      </c>
      <c r="B59" s="40" t="s">
        <v>166</v>
      </c>
      <c r="C59" s="75" t="s">
        <v>167</v>
      </c>
      <c r="D59" s="38">
        <v>1</v>
      </c>
      <c r="E59" s="76" t="s">
        <v>79</v>
      </c>
      <c r="F59" s="41">
        <v>75000</v>
      </c>
      <c r="G59" s="41"/>
      <c r="H59" s="41"/>
      <c r="I59" s="41"/>
      <c r="J59" s="41">
        <v>9000</v>
      </c>
      <c r="K59" s="43">
        <f>F59+J59</f>
        <v>84000</v>
      </c>
    </row>
    <row r="60" spans="1:11" ht="57">
      <c r="A60" s="44">
        <v>3</v>
      </c>
      <c r="B60" s="40" t="s">
        <v>168</v>
      </c>
      <c r="C60" s="75" t="s">
        <v>169</v>
      </c>
      <c r="D60" s="38">
        <v>1</v>
      </c>
      <c r="E60" s="76" t="s">
        <v>79</v>
      </c>
      <c r="F60" s="41">
        <v>50000</v>
      </c>
      <c r="G60" s="41"/>
      <c r="H60" s="41"/>
      <c r="I60" s="41"/>
      <c r="J60" s="41">
        <v>6000</v>
      </c>
      <c r="K60" s="43">
        <f>F60+J60</f>
        <v>56000</v>
      </c>
    </row>
    <row r="61" spans="1:11" ht="15">
      <c r="B61" s="45"/>
      <c r="C61" s="52" t="s">
        <v>170</v>
      </c>
      <c r="D61" s="38">
        <v>1</v>
      </c>
      <c r="E61" s="76"/>
      <c r="F61" s="53"/>
      <c r="G61" s="53"/>
      <c r="H61" s="53"/>
      <c r="I61" s="53"/>
      <c r="J61" s="53"/>
      <c r="K61" s="74"/>
    </row>
    <row r="62" spans="1:11" ht="85.5">
      <c r="A62" s="44">
        <v>3</v>
      </c>
      <c r="B62" s="40" t="s">
        <v>171</v>
      </c>
      <c r="C62" s="23" t="s">
        <v>172</v>
      </c>
      <c r="D62" s="38">
        <v>1</v>
      </c>
      <c r="E62" s="76" t="s">
        <v>79</v>
      </c>
      <c r="F62" s="41">
        <v>80000</v>
      </c>
      <c r="G62" s="41"/>
      <c r="H62" s="41"/>
      <c r="I62" s="41"/>
      <c r="J62" s="41">
        <v>9600</v>
      </c>
      <c r="K62" s="43">
        <f t="shared" ref="K62:K87" si="1">F62+J62</f>
        <v>89600</v>
      </c>
    </row>
    <row r="63" spans="1:11" ht="57">
      <c r="A63" s="44">
        <v>3</v>
      </c>
      <c r="B63" s="40" t="s">
        <v>173</v>
      </c>
      <c r="C63" s="23" t="s">
        <v>174</v>
      </c>
      <c r="D63" s="38">
        <v>1</v>
      </c>
      <c r="E63" s="76" t="s">
        <v>79</v>
      </c>
      <c r="F63" s="41">
        <v>70000</v>
      </c>
      <c r="G63" s="41"/>
      <c r="H63" s="41"/>
      <c r="I63" s="41"/>
      <c r="J63" s="41">
        <v>8400</v>
      </c>
      <c r="K63" s="43">
        <f t="shared" si="1"/>
        <v>78400</v>
      </c>
    </row>
    <row r="64" spans="1:11" ht="71.25">
      <c r="A64" s="44">
        <v>3</v>
      </c>
      <c r="B64" s="40" t="s">
        <v>175</v>
      </c>
      <c r="C64" s="23" t="s">
        <v>176</v>
      </c>
      <c r="D64" s="38">
        <v>1</v>
      </c>
      <c r="E64" s="76" t="s">
        <v>79</v>
      </c>
      <c r="F64" s="41">
        <v>75000</v>
      </c>
      <c r="G64" s="41"/>
      <c r="H64" s="41"/>
      <c r="I64" s="41"/>
      <c r="J64" s="41">
        <v>9000</v>
      </c>
      <c r="K64" s="43">
        <f t="shared" si="1"/>
        <v>84000</v>
      </c>
    </row>
    <row r="65" spans="1:11" ht="57">
      <c r="A65" s="44">
        <v>3</v>
      </c>
      <c r="B65" s="40" t="s">
        <v>177</v>
      </c>
      <c r="C65" s="23" t="s">
        <v>178</v>
      </c>
      <c r="D65" s="38">
        <v>1</v>
      </c>
      <c r="E65" s="76" t="s">
        <v>79</v>
      </c>
      <c r="F65" s="41">
        <v>150000</v>
      </c>
      <c r="G65" s="41"/>
      <c r="H65" s="41"/>
      <c r="I65" s="41"/>
      <c r="J65" s="41">
        <v>18000</v>
      </c>
      <c r="K65" s="43">
        <f t="shared" si="1"/>
        <v>168000</v>
      </c>
    </row>
    <row r="66" spans="1:11" ht="71.25">
      <c r="A66" s="44">
        <v>3</v>
      </c>
      <c r="B66" s="40" t="s">
        <v>179</v>
      </c>
      <c r="C66" s="23" t="s">
        <v>180</v>
      </c>
      <c r="D66" s="38">
        <v>1</v>
      </c>
      <c r="E66" s="76" t="s">
        <v>79</v>
      </c>
      <c r="F66" s="41">
        <v>75000</v>
      </c>
      <c r="G66" s="41"/>
      <c r="H66" s="41"/>
      <c r="I66" s="41"/>
      <c r="J66" s="41">
        <v>9000</v>
      </c>
      <c r="K66" s="43">
        <f t="shared" si="1"/>
        <v>84000</v>
      </c>
    </row>
    <row r="67" spans="1:11" ht="71.25">
      <c r="A67" s="44">
        <v>3</v>
      </c>
      <c r="B67" s="40" t="s">
        <v>181</v>
      </c>
      <c r="C67" s="23" t="s">
        <v>182</v>
      </c>
      <c r="D67" s="38">
        <v>1</v>
      </c>
      <c r="E67" s="76" t="s">
        <v>79</v>
      </c>
      <c r="F67" s="41">
        <v>75000</v>
      </c>
      <c r="G67" s="41"/>
      <c r="H67" s="41"/>
      <c r="I67" s="41"/>
      <c r="J67" s="41">
        <v>9000</v>
      </c>
      <c r="K67" s="43">
        <f t="shared" si="1"/>
        <v>84000</v>
      </c>
    </row>
    <row r="68" spans="1:11" ht="71.25">
      <c r="A68" s="44">
        <v>3</v>
      </c>
      <c r="B68" s="40" t="s">
        <v>183</v>
      </c>
      <c r="C68" s="23" t="s">
        <v>184</v>
      </c>
      <c r="D68" s="38">
        <v>1</v>
      </c>
      <c r="E68" s="76" t="s">
        <v>79</v>
      </c>
      <c r="F68" s="41">
        <v>75000</v>
      </c>
      <c r="G68" s="41"/>
      <c r="H68" s="41"/>
      <c r="I68" s="41"/>
      <c r="J68" s="41">
        <v>9000</v>
      </c>
      <c r="K68" s="43">
        <f t="shared" si="1"/>
        <v>84000</v>
      </c>
    </row>
    <row r="69" spans="1:11" ht="99.75">
      <c r="A69" s="44">
        <v>3</v>
      </c>
      <c r="B69" s="40" t="s">
        <v>185</v>
      </c>
      <c r="C69" s="23" t="s">
        <v>186</v>
      </c>
      <c r="D69" s="38">
        <v>1</v>
      </c>
      <c r="E69" s="76" t="s">
        <v>79</v>
      </c>
      <c r="F69" s="41">
        <v>90000</v>
      </c>
      <c r="G69" s="41"/>
      <c r="H69" s="41"/>
      <c r="I69" s="41"/>
      <c r="J69" s="41">
        <v>10800</v>
      </c>
      <c r="K69" s="43">
        <f t="shared" si="1"/>
        <v>100800</v>
      </c>
    </row>
    <row r="70" spans="1:11" s="77" customFormat="1" ht="71.25">
      <c r="A70" s="77">
        <v>3</v>
      </c>
      <c r="B70" s="40" t="s">
        <v>187</v>
      </c>
      <c r="C70" s="23" t="s">
        <v>188</v>
      </c>
      <c r="D70" s="38">
        <v>1</v>
      </c>
      <c r="E70" s="76" t="s">
        <v>79</v>
      </c>
      <c r="F70" s="41">
        <v>75000</v>
      </c>
      <c r="G70" s="41"/>
      <c r="H70" s="41"/>
      <c r="I70" s="41"/>
      <c r="J70" s="41">
        <v>9000</v>
      </c>
      <c r="K70" s="43">
        <f t="shared" si="1"/>
        <v>84000</v>
      </c>
    </row>
    <row r="71" spans="1:11" s="77" customFormat="1" ht="128.25">
      <c r="A71" s="77">
        <v>3</v>
      </c>
      <c r="B71" s="40" t="s">
        <v>189</v>
      </c>
      <c r="C71" s="23" t="s">
        <v>190</v>
      </c>
      <c r="D71" s="38">
        <v>1</v>
      </c>
      <c r="E71" s="76" t="s">
        <v>79</v>
      </c>
      <c r="F71" s="41">
        <v>73000</v>
      </c>
      <c r="G71" s="41"/>
      <c r="H71" s="41"/>
      <c r="I71" s="41"/>
      <c r="J71" s="41">
        <v>8760</v>
      </c>
      <c r="K71" s="43">
        <f t="shared" si="1"/>
        <v>81760</v>
      </c>
    </row>
    <row r="72" spans="1:11" ht="71.25">
      <c r="A72" s="44">
        <v>3</v>
      </c>
      <c r="B72" s="40" t="s">
        <v>191</v>
      </c>
      <c r="C72" s="23" t="s">
        <v>192</v>
      </c>
      <c r="D72" s="38">
        <v>1</v>
      </c>
      <c r="E72" s="76" t="s">
        <v>79</v>
      </c>
      <c r="F72" s="41">
        <v>75000</v>
      </c>
      <c r="G72" s="41"/>
      <c r="H72" s="41"/>
      <c r="I72" s="41"/>
      <c r="J72" s="41">
        <v>9000</v>
      </c>
      <c r="K72" s="43">
        <f t="shared" si="1"/>
        <v>84000</v>
      </c>
    </row>
    <row r="73" spans="1:11" ht="85.5">
      <c r="A73" s="44">
        <v>3</v>
      </c>
      <c r="B73" s="40" t="s">
        <v>193</v>
      </c>
      <c r="C73" s="23" t="s">
        <v>194</v>
      </c>
      <c r="D73" s="38">
        <v>1</v>
      </c>
      <c r="E73" s="76" t="s">
        <v>79</v>
      </c>
      <c r="F73" s="41">
        <v>65000</v>
      </c>
      <c r="G73" s="41"/>
      <c r="H73" s="41"/>
      <c r="I73" s="41"/>
      <c r="J73" s="41">
        <v>7800</v>
      </c>
      <c r="K73" s="43">
        <f t="shared" si="1"/>
        <v>72800</v>
      </c>
    </row>
    <row r="74" spans="1:11" ht="85.5">
      <c r="A74" s="44">
        <v>3</v>
      </c>
      <c r="B74" s="40" t="s">
        <v>195</v>
      </c>
      <c r="C74" s="23" t="s">
        <v>196</v>
      </c>
      <c r="D74" s="38">
        <v>1</v>
      </c>
      <c r="E74" s="76" t="s">
        <v>79</v>
      </c>
      <c r="F74" s="41">
        <v>75000</v>
      </c>
      <c r="G74" s="41"/>
      <c r="H74" s="41"/>
      <c r="I74" s="41"/>
      <c r="J74" s="41">
        <v>9000</v>
      </c>
      <c r="K74" s="43">
        <f t="shared" si="1"/>
        <v>84000</v>
      </c>
    </row>
    <row r="75" spans="1:11" s="77" customFormat="1" ht="71.25">
      <c r="A75" s="77">
        <v>3</v>
      </c>
      <c r="B75" s="40" t="s">
        <v>197</v>
      </c>
      <c r="C75" s="23" t="s">
        <v>198</v>
      </c>
      <c r="D75" s="38">
        <v>1</v>
      </c>
      <c r="E75" s="76" t="s">
        <v>79</v>
      </c>
      <c r="F75" s="41">
        <v>65000</v>
      </c>
      <c r="G75" s="41"/>
      <c r="H75" s="41"/>
      <c r="I75" s="41"/>
      <c r="J75" s="41">
        <v>7800</v>
      </c>
      <c r="K75" s="43">
        <f t="shared" si="1"/>
        <v>72800</v>
      </c>
    </row>
    <row r="76" spans="1:11" s="77" customFormat="1" ht="71.25">
      <c r="A76" s="77">
        <v>3</v>
      </c>
      <c r="B76" s="40" t="s">
        <v>199</v>
      </c>
      <c r="C76" s="23" t="s">
        <v>200</v>
      </c>
      <c r="D76" s="38">
        <v>1</v>
      </c>
      <c r="E76" s="76" t="s">
        <v>79</v>
      </c>
      <c r="F76" s="41">
        <v>90000</v>
      </c>
      <c r="G76" s="41"/>
      <c r="H76" s="41"/>
      <c r="I76" s="41"/>
      <c r="J76" s="41">
        <v>10800</v>
      </c>
      <c r="K76" s="43">
        <f t="shared" si="1"/>
        <v>100800</v>
      </c>
    </row>
    <row r="77" spans="1:11" ht="71.25">
      <c r="A77" s="44">
        <v>3</v>
      </c>
      <c r="B77" s="40" t="s">
        <v>201</v>
      </c>
      <c r="C77" s="23" t="s">
        <v>202</v>
      </c>
      <c r="D77" s="38">
        <v>1</v>
      </c>
      <c r="E77" s="76" t="s">
        <v>79</v>
      </c>
      <c r="F77" s="41">
        <v>100000</v>
      </c>
      <c r="G77" s="41"/>
      <c r="H77" s="41"/>
      <c r="I77" s="41"/>
      <c r="J77" s="41">
        <v>12000</v>
      </c>
      <c r="K77" s="43">
        <f t="shared" si="1"/>
        <v>112000</v>
      </c>
    </row>
    <row r="78" spans="1:11" ht="71.25">
      <c r="A78" s="44">
        <v>3</v>
      </c>
      <c r="B78" s="40" t="s">
        <v>203</v>
      </c>
      <c r="C78" s="23" t="s">
        <v>204</v>
      </c>
      <c r="D78" s="38">
        <v>1</v>
      </c>
      <c r="E78" s="76" t="s">
        <v>79</v>
      </c>
      <c r="F78" s="41">
        <v>130000</v>
      </c>
      <c r="G78" s="41"/>
      <c r="H78" s="41"/>
      <c r="I78" s="41"/>
      <c r="J78" s="41">
        <v>15600</v>
      </c>
      <c r="K78" s="43">
        <f t="shared" si="1"/>
        <v>145600</v>
      </c>
    </row>
    <row r="79" spans="1:11" ht="99.75">
      <c r="A79" s="44">
        <v>3</v>
      </c>
      <c r="B79" s="40" t="s">
        <v>205</v>
      </c>
      <c r="C79" s="23" t="s">
        <v>206</v>
      </c>
      <c r="D79" s="38">
        <v>1</v>
      </c>
      <c r="E79" s="76" t="s">
        <v>79</v>
      </c>
      <c r="F79" s="41">
        <v>75000</v>
      </c>
      <c r="G79" s="41"/>
      <c r="H79" s="41"/>
      <c r="I79" s="41"/>
      <c r="J79" s="41">
        <v>9000</v>
      </c>
      <c r="K79" s="43">
        <f t="shared" si="1"/>
        <v>84000</v>
      </c>
    </row>
    <row r="80" spans="1:11" ht="85.5">
      <c r="A80" s="44">
        <v>3</v>
      </c>
      <c r="B80" s="40" t="s">
        <v>207</v>
      </c>
      <c r="C80" s="23" t="s">
        <v>208</v>
      </c>
      <c r="D80" s="38">
        <v>1</v>
      </c>
      <c r="E80" s="76" t="s">
        <v>79</v>
      </c>
      <c r="F80" s="41">
        <v>90000</v>
      </c>
      <c r="G80" s="41"/>
      <c r="H80" s="41"/>
      <c r="I80" s="41"/>
      <c r="J80" s="41">
        <v>10800</v>
      </c>
      <c r="K80" s="43">
        <f t="shared" si="1"/>
        <v>100800</v>
      </c>
    </row>
    <row r="81" spans="1:11" s="77" customFormat="1" ht="57">
      <c r="A81" s="77">
        <v>3</v>
      </c>
      <c r="B81" s="40" t="s">
        <v>209</v>
      </c>
      <c r="C81" s="23" t="s">
        <v>210</v>
      </c>
      <c r="D81" s="38">
        <v>1</v>
      </c>
      <c r="E81" s="76" t="s">
        <v>79</v>
      </c>
      <c r="F81" s="41">
        <v>60000</v>
      </c>
      <c r="G81" s="41"/>
      <c r="H81" s="41"/>
      <c r="I81" s="41"/>
      <c r="J81" s="41">
        <v>7200</v>
      </c>
      <c r="K81" s="43">
        <f t="shared" si="1"/>
        <v>67200</v>
      </c>
    </row>
    <row r="82" spans="1:11" s="77" customFormat="1" ht="57">
      <c r="A82" s="77">
        <v>3</v>
      </c>
      <c r="B82" s="40" t="s">
        <v>211</v>
      </c>
      <c r="C82" s="23" t="s">
        <v>212</v>
      </c>
      <c r="D82" s="38">
        <v>1</v>
      </c>
      <c r="E82" s="76" t="s">
        <v>79</v>
      </c>
      <c r="F82" s="41">
        <v>90000</v>
      </c>
      <c r="G82" s="41"/>
      <c r="H82" s="41"/>
      <c r="I82" s="41"/>
      <c r="J82" s="41">
        <v>10800</v>
      </c>
      <c r="K82" s="43">
        <f t="shared" si="1"/>
        <v>100800</v>
      </c>
    </row>
    <row r="83" spans="1:11" s="77" customFormat="1" ht="71.25">
      <c r="A83" s="77">
        <v>3</v>
      </c>
      <c r="B83" s="40" t="s">
        <v>213</v>
      </c>
      <c r="C83" s="23" t="s">
        <v>214</v>
      </c>
      <c r="D83" s="38">
        <v>1</v>
      </c>
      <c r="E83" s="76" t="s">
        <v>79</v>
      </c>
      <c r="F83" s="41">
        <v>90000</v>
      </c>
      <c r="G83" s="41"/>
      <c r="H83" s="41"/>
      <c r="I83" s="41"/>
      <c r="J83" s="41">
        <v>10800</v>
      </c>
      <c r="K83" s="43">
        <f t="shared" si="1"/>
        <v>100800</v>
      </c>
    </row>
    <row r="84" spans="1:11" ht="71.25">
      <c r="A84" s="44">
        <v>3</v>
      </c>
      <c r="B84" s="40" t="s">
        <v>215</v>
      </c>
      <c r="C84" s="23" t="s">
        <v>216</v>
      </c>
      <c r="D84" s="38">
        <v>1</v>
      </c>
      <c r="E84" s="76" t="s">
        <v>79</v>
      </c>
      <c r="F84" s="41">
        <v>90000</v>
      </c>
      <c r="G84" s="41"/>
      <c r="H84" s="41"/>
      <c r="I84" s="41"/>
      <c r="J84" s="41">
        <v>10800</v>
      </c>
      <c r="K84" s="43">
        <f t="shared" si="1"/>
        <v>100800</v>
      </c>
    </row>
    <row r="85" spans="1:11" ht="42.75">
      <c r="A85" s="44">
        <v>3</v>
      </c>
      <c r="B85" s="40" t="s">
        <v>217</v>
      </c>
      <c r="C85" s="23" t="s">
        <v>218</v>
      </c>
      <c r="D85" s="38">
        <v>1</v>
      </c>
      <c r="E85" s="76" t="s">
        <v>79</v>
      </c>
      <c r="F85" s="41">
        <v>50000</v>
      </c>
      <c r="G85" s="41"/>
      <c r="H85" s="41"/>
      <c r="I85" s="41"/>
      <c r="J85" s="41">
        <v>6000</v>
      </c>
      <c r="K85" s="43">
        <f t="shared" si="1"/>
        <v>56000</v>
      </c>
    </row>
    <row r="86" spans="1:11" ht="85.5">
      <c r="A86" s="44">
        <v>3</v>
      </c>
      <c r="B86" s="40" t="s">
        <v>219</v>
      </c>
      <c r="C86" s="23" t="s">
        <v>220</v>
      </c>
      <c r="D86" s="38">
        <v>1</v>
      </c>
      <c r="E86" s="76" t="s">
        <v>79</v>
      </c>
      <c r="F86" s="41">
        <v>40000</v>
      </c>
      <c r="G86" s="41"/>
      <c r="H86" s="41"/>
      <c r="I86" s="41"/>
      <c r="J86" s="41">
        <v>4800</v>
      </c>
      <c r="K86" s="43">
        <f t="shared" si="1"/>
        <v>44800</v>
      </c>
    </row>
    <row r="87" spans="1:11" ht="57">
      <c r="A87" s="44">
        <v>3</v>
      </c>
      <c r="B87" s="40" t="s">
        <v>221</v>
      </c>
      <c r="C87" s="23" t="s">
        <v>222</v>
      </c>
      <c r="D87" s="38">
        <v>1</v>
      </c>
      <c r="E87" s="76" t="s">
        <v>79</v>
      </c>
      <c r="F87" s="41">
        <v>40000</v>
      </c>
      <c r="G87" s="41"/>
      <c r="H87" s="41"/>
      <c r="I87" s="41"/>
      <c r="J87" s="41">
        <v>4800</v>
      </c>
      <c r="K87" s="43">
        <f t="shared" si="1"/>
        <v>44800</v>
      </c>
    </row>
    <row r="88" spans="1:11" ht="31.5" customHeight="1">
      <c r="B88" s="326" t="s">
        <v>223</v>
      </c>
      <c r="C88" s="326"/>
      <c r="D88" s="38">
        <v>1</v>
      </c>
      <c r="E88" s="78"/>
      <c r="F88" s="46">
        <f>SUM(F57:F87)</f>
        <v>2513000</v>
      </c>
      <c r="G88" s="46"/>
      <c r="H88" s="46"/>
      <c r="I88" s="46"/>
      <c r="J88" s="46">
        <f>SUM(J57:J87)</f>
        <v>301560</v>
      </c>
      <c r="K88" s="24">
        <f>SUM(K57:K87)</f>
        <v>2814560</v>
      </c>
    </row>
    <row r="89" spans="1:11" s="51" customFormat="1" ht="20.100000000000001" customHeight="1">
      <c r="B89" s="47"/>
      <c r="C89" s="47"/>
      <c r="D89" s="38">
        <v>1</v>
      </c>
      <c r="E89" s="49"/>
      <c r="F89" s="50"/>
      <c r="G89" s="50"/>
      <c r="H89" s="50"/>
      <c r="I89" s="50"/>
      <c r="J89" s="50"/>
      <c r="K89" s="50"/>
    </row>
    <row r="90" spans="1:11" s="51" customFormat="1" ht="20.100000000000001" customHeight="1">
      <c r="A90" s="51">
        <v>2</v>
      </c>
      <c r="B90" s="47">
        <v>1.4</v>
      </c>
      <c r="C90" s="47" t="s">
        <v>276</v>
      </c>
      <c r="D90" s="38"/>
      <c r="E90" s="49"/>
      <c r="F90" s="50"/>
      <c r="G90" s="50"/>
      <c r="H90" s="50"/>
      <c r="I90" s="50"/>
      <c r="J90" s="50"/>
      <c r="K90" s="50"/>
    </row>
    <row r="91" spans="1:11" ht="242.25">
      <c r="A91" s="44">
        <v>3</v>
      </c>
      <c r="B91" s="40" t="s">
        <v>224</v>
      </c>
      <c r="C91" s="23" t="s">
        <v>225</v>
      </c>
      <c r="D91" s="38">
        <v>1</v>
      </c>
      <c r="E91" s="40" t="s">
        <v>79</v>
      </c>
      <c r="F91" s="41">
        <v>718140</v>
      </c>
      <c r="G91" s="41"/>
      <c r="H91" s="41"/>
      <c r="I91" s="41"/>
      <c r="J91" s="41">
        <v>86177</v>
      </c>
      <c r="K91" s="43">
        <f>F91+J91</f>
        <v>804317</v>
      </c>
    </row>
    <row r="92" spans="1:11" ht="30.75" customHeight="1">
      <c r="B92" s="22"/>
      <c r="C92" s="80" t="s">
        <v>226</v>
      </c>
      <c r="D92" s="38">
        <v>1</v>
      </c>
      <c r="E92" s="20"/>
      <c r="F92" s="81">
        <f>F91</f>
        <v>718140</v>
      </c>
      <c r="G92" s="81"/>
      <c r="H92" s="81"/>
      <c r="I92" s="81"/>
      <c r="J92" s="81">
        <f>J91</f>
        <v>86177</v>
      </c>
      <c r="K92" s="24">
        <f>K91</f>
        <v>804317</v>
      </c>
    </row>
    <row r="93" spans="1:11" s="51" customFormat="1" ht="20.100000000000001" customHeight="1">
      <c r="B93" s="47"/>
      <c r="C93" s="47"/>
      <c r="D93" s="38">
        <v>1</v>
      </c>
      <c r="E93" s="67"/>
      <c r="F93" s="33"/>
      <c r="G93" s="33"/>
      <c r="H93" s="33"/>
      <c r="I93" s="33"/>
      <c r="J93" s="33"/>
      <c r="K93" s="33"/>
    </row>
    <row r="94" spans="1:11" s="51" customFormat="1" ht="20.100000000000001" customHeight="1">
      <c r="A94" s="51">
        <v>2</v>
      </c>
      <c r="B94" s="47">
        <v>1.5</v>
      </c>
      <c r="C94" s="47" t="s">
        <v>277</v>
      </c>
      <c r="D94" s="38"/>
      <c r="E94" s="67"/>
      <c r="F94" s="33"/>
      <c r="G94" s="33"/>
      <c r="H94" s="33"/>
      <c r="I94" s="33"/>
      <c r="J94" s="33"/>
      <c r="K94" s="33"/>
    </row>
    <row r="95" spans="1:11" ht="142.5">
      <c r="A95" s="44">
        <v>3</v>
      </c>
      <c r="B95" s="40" t="s">
        <v>227</v>
      </c>
      <c r="C95" s="23" t="s">
        <v>228</v>
      </c>
      <c r="D95" s="38">
        <v>1</v>
      </c>
      <c r="E95" s="40" t="s">
        <v>79</v>
      </c>
      <c r="F95" s="41">
        <v>400000</v>
      </c>
      <c r="G95" s="41"/>
      <c r="H95" s="41"/>
      <c r="I95" s="41"/>
      <c r="J95" s="41">
        <v>48000</v>
      </c>
      <c r="K95" s="43">
        <f>F95+J95</f>
        <v>448000</v>
      </c>
    </row>
    <row r="96" spans="1:11" ht="114">
      <c r="A96" s="44">
        <v>3</v>
      </c>
      <c r="B96" s="40" t="s">
        <v>229</v>
      </c>
      <c r="C96" s="82" t="s">
        <v>230</v>
      </c>
      <c r="D96" s="38">
        <v>1</v>
      </c>
      <c r="E96" s="40" t="s">
        <v>79</v>
      </c>
      <c r="F96" s="41">
        <v>198000</v>
      </c>
      <c r="G96" s="41"/>
      <c r="H96" s="41"/>
      <c r="I96" s="41"/>
      <c r="J96" s="41">
        <v>23760</v>
      </c>
      <c r="K96" s="43">
        <f>F96+J96</f>
        <v>221760</v>
      </c>
    </row>
    <row r="97" spans="1:11" ht="50.25" customHeight="1">
      <c r="B97" s="326" t="s">
        <v>231</v>
      </c>
      <c r="C97" s="326"/>
      <c r="D97" s="38">
        <v>1</v>
      </c>
      <c r="E97" s="40"/>
      <c r="F97" s="46">
        <f>SUM(F95:F96)</f>
        <v>598000</v>
      </c>
      <c r="G97" s="46"/>
      <c r="H97" s="46"/>
      <c r="I97" s="46"/>
      <c r="J97" s="46">
        <f>J95+J96</f>
        <v>71760</v>
      </c>
      <c r="K97" s="24">
        <f>SUM(K95:K96)</f>
        <v>669760</v>
      </c>
    </row>
    <row r="98" spans="1:11" s="51" customFormat="1" ht="20.100000000000001" customHeight="1">
      <c r="B98" s="47"/>
      <c r="C98" s="47"/>
      <c r="D98" s="38">
        <v>1</v>
      </c>
      <c r="E98" s="67"/>
      <c r="F98" s="33"/>
      <c r="G98" s="33"/>
      <c r="H98" s="33"/>
      <c r="I98" s="33"/>
      <c r="J98" s="33"/>
      <c r="K98" s="33"/>
    </row>
    <row r="99" spans="1:11" s="51" customFormat="1" ht="20.100000000000001" customHeight="1">
      <c r="A99" s="51">
        <v>2</v>
      </c>
      <c r="B99" s="47">
        <v>1.6</v>
      </c>
      <c r="C99" s="47" t="s">
        <v>232</v>
      </c>
      <c r="D99" s="38"/>
      <c r="E99" s="67"/>
      <c r="F99" s="33"/>
      <c r="G99" s="33"/>
      <c r="H99" s="33"/>
      <c r="I99" s="33"/>
      <c r="J99" s="33"/>
      <c r="K99" s="33"/>
    </row>
    <row r="100" spans="1:11" ht="15">
      <c r="A100" s="44">
        <v>3</v>
      </c>
      <c r="B100" s="40" t="s">
        <v>233</v>
      </c>
      <c r="C100" s="75" t="s">
        <v>234</v>
      </c>
      <c r="D100" s="38">
        <v>1</v>
      </c>
      <c r="E100" s="40" t="s">
        <v>79</v>
      </c>
      <c r="F100" s="41">
        <v>150000</v>
      </c>
      <c r="G100" s="41"/>
      <c r="H100" s="41"/>
      <c r="I100" s="41"/>
      <c r="J100" s="41">
        <v>18000</v>
      </c>
      <c r="K100" s="43">
        <f>F100+J100</f>
        <v>168000</v>
      </c>
    </row>
    <row r="101" spans="1:11" ht="15">
      <c r="A101" s="44">
        <v>3</v>
      </c>
      <c r="B101" s="22" t="s">
        <v>235</v>
      </c>
      <c r="C101" s="54" t="s">
        <v>236</v>
      </c>
      <c r="D101" s="38">
        <v>1</v>
      </c>
      <c r="E101" s="40" t="s">
        <v>79</v>
      </c>
      <c r="F101" s="41">
        <v>90000</v>
      </c>
      <c r="G101" s="41"/>
      <c r="H101" s="41"/>
      <c r="I101" s="41"/>
      <c r="J101" s="41">
        <v>10800</v>
      </c>
      <c r="K101" s="43">
        <f>F101+J101</f>
        <v>100800</v>
      </c>
    </row>
    <row r="102" spans="1:11" ht="20.100000000000001" customHeight="1">
      <c r="B102" s="326" t="s">
        <v>237</v>
      </c>
      <c r="C102" s="326"/>
      <c r="D102" s="38">
        <v>1</v>
      </c>
      <c r="E102" s="45"/>
      <c r="F102" s="46">
        <f>SUM(F100:F101)</f>
        <v>240000</v>
      </c>
      <c r="G102" s="46"/>
      <c r="H102" s="46"/>
      <c r="I102" s="46"/>
      <c r="J102" s="46">
        <f>SUM(J100:J101)</f>
        <v>28800</v>
      </c>
      <c r="K102" s="24">
        <f>SUM(K100:K101)</f>
        <v>268800</v>
      </c>
    </row>
    <row r="103" spans="1:11" s="51" customFormat="1" ht="20.100000000000001" customHeight="1">
      <c r="B103" s="47"/>
      <c r="C103" s="47"/>
      <c r="D103" s="38">
        <v>1</v>
      </c>
      <c r="E103" s="67"/>
      <c r="F103" s="33"/>
      <c r="G103" s="33"/>
      <c r="H103" s="33"/>
      <c r="I103" s="33"/>
      <c r="J103" s="33"/>
      <c r="K103" s="33"/>
    </row>
    <row r="104" spans="1:11" s="51" customFormat="1" ht="20.100000000000001" customHeight="1">
      <c r="A104" s="51">
        <v>2</v>
      </c>
      <c r="B104" s="47">
        <v>1.7</v>
      </c>
      <c r="C104" s="47" t="s">
        <v>278</v>
      </c>
      <c r="D104" s="38"/>
      <c r="E104" s="67"/>
      <c r="F104" s="33"/>
      <c r="G104" s="33"/>
      <c r="H104" s="33"/>
      <c r="I104" s="33"/>
      <c r="J104" s="33"/>
      <c r="K104" s="33"/>
    </row>
    <row r="105" spans="1:11" ht="15">
      <c r="A105" s="44">
        <v>3</v>
      </c>
      <c r="B105" s="40" t="s">
        <v>238</v>
      </c>
      <c r="C105" s="75" t="s">
        <v>234</v>
      </c>
      <c r="D105" s="38">
        <v>1</v>
      </c>
      <c r="E105" s="40" t="s">
        <v>79</v>
      </c>
      <c r="F105" s="41">
        <v>210000</v>
      </c>
      <c r="G105" s="41"/>
      <c r="H105" s="41"/>
      <c r="I105" s="41"/>
      <c r="J105" s="41">
        <v>25200</v>
      </c>
      <c r="K105" s="43">
        <f>F105+J105</f>
        <v>235200</v>
      </c>
    </row>
    <row r="106" spans="1:11" ht="15">
      <c r="A106" s="44">
        <v>3</v>
      </c>
      <c r="B106" s="22" t="s">
        <v>239</v>
      </c>
      <c r="C106" s="54" t="s">
        <v>236</v>
      </c>
      <c r="D106" s="38">
        <v>1</v>
      </c>
      <c r="E106" s="40" t="s">
        <v>79</v>
      </c>
      <c r="F106" s="41">
        <v>150000</v>
      </c>
      <c r="G106" s="41"/>
      <c r="H106" s="41"/>
      <c r="I106" s="41"/>
      <c r="J106" s="41">
        <v>18000</v>
      </c>
      <c r="K106" s="43">
        <f>F106+J106</f>
        <v>168000</v>
      </c>
    </row>
    <row r="107" spans="1:11" ht="20.100000000000001" customHeight="1">
      <c r="B107" s="326" t="s">
        <v>240</v>
      </c>
      <c r="C107" s="326"/>
      <c r="D107" s="38">
        <v>1</v>
      </c>
      <c r="E107" s="45"/>
      <c r="F107" s="46">
        <f>SUM(F105:F106)</f>
        <v>360000</v>
      </c>
      <c r="G107" s="46"/>
      <c r="H107" s="46"/>
      <c r="I107" s="46"/>
      <c r="J107" s="46">
        <f>SUM(J105:J106)</f>
        <v>43200</v>
      </c>
      <c r="K107" s="24">
        <f>SUM(K105:K106)</f>
        <v>403200</v>
      </c>
    </row>
    <row r="108" spans="1:11" s="51" customFormat="1" ht="20.100000000000001" customHeight="1">
      <c r="B108" s="47"/>
      <c r="C108" s="47"/>
      <c r="D108" s="38">
        <v>1</v>
      </c>
      <c r="E108" s="49"/>
      <c r="F108" s="63"/>
      <c r="G108" s="63"/>
      <c r="H108" s="63"/>
      <c r="I108" s="63"/>
      <c r="J108" s="63"/>
      <c r="K108" s="24"/>
    </row>
    <row r="109" spans="1:11" s="51" customFormat="1" ht="20.100000000000001" customHeight="1">
      <c r="A109" s="51">
        <v>2</v>
      </c>
      <c r="B109" s="47">
        <v>1.8</v>
      </c>
      <c r="C109" s="47" t="s">
        <v>279</v>
      </c>
      <c r="D109" s="38"/>
      <c r="E109" s="49"/>
      <c r="F109" s="63"/>
      <c r="G109" s="63"/>
      <c r="H109" s="63"/>
      <c r="I109" s="63"/>
      <c r="J109" s="63"/>
      <c r="K109" s="99"/>
    </row>
    <row r="110" spans="1:11" ht="20.100000000000001" customHeight="1">
      <c r="A110" s="44">
        <v>3</v>
      </c>
      <c r="B110" s="40" t="s">
        <v>241</v>
      </c>
      <c r="C110" s="83" t="s">
        <v>242</v>
      </c>
      <c r="D110" s="38">
        <v>1</v>
      </c>
      <c r="E110" s="40" t="s">
        <v>79</v>
      </c>
      <c r="F110" s="41">
        <v>100000</v>
      </c>
      <c r="G110" s="41"/>
      <c r="H110" s="41"/>
      <c r="I110" s="41"/>
      <c r="J110" s="41">
        <v>12000</v>
      </c>
      <c r="K110" s="43">
        <f>F110+J110</f>
        <v>112000</v>
      </c>
    </row>
    <row r="111" spans="1:11" ht="20.100000000000001" customHeight="1">
      <c r="A111" s="44">
        <v>3</v>
      </c>
      <c r="B111" s="40" t="s">
        <v>243</v>
      </c>
      <c r="C111" s="83" t="s">
        <v>244</v>
      </c>
      <c r="D111" s="38">
        <v>1</v>
      </c>
      <c r="E111" s="40" t="s">
        <v>79</v>
      </c>
      <c r="F111" s="41">
        <v>75000</v>
      </c>
      <c r="G111" s="41"/>
      <c r="H111" s="41"/>
      <c r="I111" s="41"/>
      <c r="J111" s="41">
        <v>9000</v>
      </c>
      <c r="K111" s="43">
        <f>F111+J111</f>
        <v>84000</v>
      </c>
    </row>
    <row r="112" spans="1:11" ht="20.100000000000001" customHeight="1">
      <c r="A112" s="44">
        <v>3</v>
      </c>
      <c r="B112" s="40" t="s">
        <v>245</v>
      </c>
      <c r="C112" s="83" t="s">
        <v>246</v>
      </c>
      <c r="D112" s="38">
        <v>1</v>
      </c>
      <c r="E112" s="40" t="s">
        <v>79</v>
      </c>
      <c r="F112" s="41">
        <v>35000</v>
      </c>
      <c r="G112" s="41"/>
      <c r="H112" s="41"/>
      <c r="I112" s="41"/>
      <c r="J112" s="41">
        <v>4200</v>
      </c>
      <c r="K112" s="43">
        <f>F112+J112</f>
        <v>39200</v>
      </c>
    </row>
    <row r="113" spans="1:11" ht="20.100000000000001" customHeight="1">
      <c r="A113" s="44">
        <v>3</v>
      </c>
      <c r="B113" s="40" t="s">
        <v>247</v>
      </c>
      <c r="C113" s="83" t="s">
        <v>248</v>
      </c>
      <c r="D113" s="38">
        <v>1</v>
      </c>
      <c r="E113" s="40" t="s">
        <v>79</v>
      </c>
      <c r="F113" s="41">
        <v>25000</v>
      </c>
      <c r="G113" s="41"/>
      <c r="H113" s="41"/>
      <c r="I113" s="41"/>
      <c r="J113" s="41">
        <v>3000</v>
      </c>
      <c r="K113" s="43">
        <f>F113+J113</f>
        <v>28000</v>
      </c>
    </row>
    <row r="114" spans="1:11" ht="20.100000000000001" customHeight="1">
      <c r="A114" s="44">
        <v>3</v>
      </c>
      <c r="B114" s="40" t="s">
        <v>249</v>
      </c>
      <c r="C114" s="83" t="s">
        <v>250</v>
      </c>
      <c r="D114" s="38">
        <v>1</v>
      </c>
      <c r="E114" s="40" t="s">
        <v>79</v>
      </c>
      <c r="F114" s="41">
        <v>25000</v>
      </c>
      <c r="G114" s="41"/>
      <c r="H114" s="41"/>
      <c r="I114" s="41"/>
      <c r="J114" s="41">
        <v>3000</v>
      </c>
      <c r="K114" s="43">
        <f>F114+J114</f>
        <v>28000</v>
      </c>
    </row>
    <row r="115" spans="1:11" ht="20.100000000000001" customHeight="1">
      <c r="B115" s="326" t="s">
        <v>251</v>
      </c>
      <c r="C115" s="326"/>
      <c r="D115" s="38">
        <v>1</v>
      </c>
      <c r="E115" s="40"/>
      <c r="F115" s="46">
        <f>SUM(F110:F114)</f>
        <v>260000</v>
      </c>
      <c r="G115" s="46"/>
      <c r="H115" s="46"/>
      <c r="I115" s="46"/>
      <c r="J115" s="46">
        <f>SUM(J110:J114)</f>
        <v>31200</v>
      </c>
      <c r="K115" s="24">
        <f>SUM(K110:K114)</f>
        <v>291200</v>
      </c>
    </row>
    <row r="116" spans="1:11" s="51" customFormat="1" ht="20.100000000000001" customHeight="1">
      <c r="B116" s="47"/>
      <c r="C116" s="47"/>
      <c r="D116" s="38">
        <v>1</v>
      </c>
      <c r="E116" s="49"/>
      <c r="F116" s="33"/>
      <c r="G116" s="33"/>
      <c r="H116" s="33"/>
      <c r="I116" s="33"/>
      <c r="J116" s="33"/>
      <c r="K116" s="24"/>
    </row>
    <row r="117" spans="1:11" s="51" customFormat="1" ht="20.100000000000001" customHeight="1">
      <c r="A117" s="51">
        <v>2</v>
      </c>
      <c r="B117" s="47">
        <v>1.9</v>
      </c>
      <c r="C117" s="47" t="s">
        <v>252</v>
      </c>
      <c r="D117" s="38"/>
      <c r="E117" s="49"/>
      <c r="F117" s="33"/>
      <c r="G117" s="33"/>
      <c r="H117" s="33"/>
      <c r="I117" s="33"/>
      <c r="J117" s="33"/>
      <c r="K117" s="99"/>
    </row>
    <row r="118" spans="1:11" ht="20.100000000000001" customHeight="1">
      <c r="A118" s="44">
        <v>3</v>
      </c>
      <c r="B118" s="40" t="s">
        <v>253</v>
      </c>
      <c r="C118" s="75" t="s">
        <v>254</v>
      </c>
      <c r="D118" s="38">
        <v>1</v>
      </c>
      <c r="E118" s="40" t="s">
        <v>79</v>
      </c>
      <c r="F118" s="41">
        <v>42000</v>
      </c>
      <c r="G118" s="41"/>
      <c r="H118" s="41"/>
      <c r="I118" s="41"/>
      <c r="J118" s="41">
        <v>5040</v>
      </c>
      <c r="K118" s="43">
        <f t="shared" ref="K118:K124" si="2">F118+J118</f>
        <v>47040</v>
      </c>
    </row>
    <row r="119" spans="1:11" ht="20.100000000000001" customHeight="1">
      <c r="A119" s="44">
        <v>3</v>
      </c>
      <c r="B119" s="40" t="s">
        <v>255</v>
      </c>
      <c r="C119" s="75" t="s">
        <v>256</v>
      </c>
      <c r="D119" s="38">
        <v>1</v>
      </c>
      <c r="E119" s="40" t="s">
        <v>79</v>
      </c>
      <c r="F119" s="41">
        <v>0</v>
      </c>
      <c r="G119" s="41"/>
      <c r="H119" s="41"/>
      <c r="I119" s="41"/>
      <c r="J119" s="41">
        <v>0</v>
      </c>
      <c r="K119" s="43">
        <f t="shared" si="2"/>
        <v>0</v>
      </c>
    </row>
    <row r="120" spans="1:11" ht="20.100000000000001" customHeight="1">
      <c r="A120" s="44">
        <v>3</v>
      </c>
      <c r="B120" s="40" t="s">
        <v>257</v>
      </c>
      <c r="C120" s="75" t="s">
        <v>258</v>
      </c>
      <c r="D120" s="38">
        <v>1</v>
      </c>
      <c r="E120" s="40" t="s">
        <v>79</v>
      </c>
      <c r="F120" s="41">
        <v>10000</v>
      </c>
      <c r="G120" s="41"/>
      <c r="H120" s="41"/>
      <c r="I120" s="41"/>
      <c r="J120" s="41">
        <v>1200</v>
      </c>
      <c r="K120" s="43">
        <f t="shared" si="2"/>
        <v>11200</v>
      </c>
    </row>
    <row r="121" spans="1:11" ht="20.100000000000001" customHeight="1">
      <c r="A121" s="44">
        <v>3</v>
      </c>
      <c r="B121" s="40" t="s">
        <v>259</v>
      </c>
      <c r="C121" s="75" t="s">
        <v>260</v>
      </c>
      <c r="D121" s="38">
        <v>1</v>
      </c>
      <c r="E121" s="40" t="s">
        <v>79</v>
      </c>
      <c r="F121" s="41">
        <v>10000</v>
      </c>
      <c r="G121" s="41"/>
      <c r="H121" s="41"/>
      <c r="I121" s="41"/>
      <c r="J121" s="41">
        <v>1200</v>
      </c>
      <c r="K121" s="43">
        <f t="shared" si="2"/>
        <v>11200</v>
      </c>
    </row>
    <row r="122" spans="1:11" ht="20.100000000000001" customHeight="1">
      <c r="A122" s="44">
        <v>3</v>
      </c>
      <c r="B122" s="40" t="s">
        <v>261</v>
      </c>
      <c r="C122" s="23" t="s">
        <v>262</v>
      </c>
      <c r="D122" s="38">
        <v>1</v>
      </c>
      <c r="E122" s="40" t="s">
        <v>79</v>
      </c>
      <c r="F122" s="41">
        <v>15000</v>
      </c>
      <c r="G122" s="41"/>
      <c r="H122" s="41"/>
      <c r="I122" s="41"/>
      <c r="J122" s="41">
        <v>1800</v>
      </c>
      <c r="K122" s="43">
        <f t="shared" si="2"/>
        <v>16800</v>
      </c>
    </row>
    <row r="123" spans="1:11" ht="20.100000000000001" customHeight="1">
      <c r="A123" s="44">
        <v>3</v>
      </c>
      <c r="B123" s="40" t="s">
        <v>263</v>
      </c>
      <c r="C123" s="23" t="s">
        <v>264</v>
      </c>
      <c r="D123" s="38">
        <v>1</v>
      </c>
      <c r="E123" s="40" t="s">
        <v>79</v>
      </c>
      <c r="F123" s="41">
        <v>10000</v>
      </c>
      <c r="G123" s="41"/>
      <c r="H123" s="41"/>
      <c r="I123" s="41"/>
      <c r="J123" s="41">
        <v>1200</v>
      </c>
      <c r="K123" s="43">
        <f t="shared" si="2"/>
        <v>11200</v>
      </c>
    </row>
    <row r="124" spans="1:11" ht="20.100000000000001" customHeight="1">
      <c r="A124" s="44">
        <v>3</v>
      </c>
      <c r="B124" s="40" t="s">
        <v>265</v>
      </c>
      <c r="C124" s="23" t="s">
        <v>266</v>
      </c>
      <c r="D124" s="38">
        <v>1</v>
      </c>
      <c r="E124" s="40" t="s">
        <v>79</v>
      </c>
      <c r="F124" s="41">
        <v>0</v>
      </c>
      <c r="G124" s="41"/>
      <c r="H124" s="41"/>
      <c r="I124" s="41"/>
      <c r="J124" s="41">
        <v>0</v>
      </c>
      <c r="K124" s="43">
        <f t="shared" si="2"/>
        <v>0</v>
      </c>
    </row>
    <row r="125" spans="1:11" ht="20.100000000000001" customHeight="1">
      <c r="B125" s="321" t="s">
        <v>267</v>
      </c>
      <c r="C125" s="321"/>
      <c r="D125" s="20"/>
      <c r="E125" s="20"/>
      <c r="F125" s="46">
        <f>SUM(F118:F124)</f>
        <v>87000</v>
      </c>
      <c r="G125" s="46"/>
      <c r="H125" s="46"/>
      <c r="I125" s="46"/>
      <c r="J125" s="46">
        <f t="shared" ref="J125" si="3">SUM(J118:J124)</f>
        <v>10440</v>
      </c>
      <c r="K125" s="46">
        <f>SUM(K118:K124)</f>
        <v>97440</v>
      </c>
    </row>
    <row r="126" spans="1:11" ht="20.100000000000001" customHeight="1">
      <c r="B126" s="98"/>
      <c r="C126" s="98"/>
      <c r="D126" s="98"/>
      <c r="E126" s="98"/>
      <c r="F126" s="46"/>
      <c r="G126" s="46"/>
      <c r="H126" s="46"/>
      <c r="I126" s="46"/>
      <c r="J126" s="46"/>
      <c r="K126" s="46"/>
    </row>
    <row r="127" spans="1:11" s="51" customFormat="1" ht="20.100000000000001" customHeight="1">
      <c r="A127" s="51">
        <v>2</v>
      </c>
      <c r="B127" s="105">
        <v>1.1000000000000001</v>
      </c>
      <c r="C127" s="67" t="s">
        <v>280</v>
      </c>
      <c r="D127" s="67"/>
      <c r="E127" s="67" t="s">
        <v>79</v>
      </c>
      <c r="F127" s="33">
        <v>0</v>
      </c>
      <c r="G127" s="33"/>
      <c r="H127" s="33"/>
      <c r="I127" s="33"/>
      <c r="J127" s="33">
        <v>0</v>
      </c>
      <c r="K127" s="24">
        <v>0</v>
      </c>
    </row>
    <row r="128" spans="1:11" ht="20.100000000000001" customHeight="1">
      <c r="B128" s="322"/>
      <c r="C128" s="323"/>
      <c r="D128" s="96"/>
      <c r="E128" s="40" t="s">
        <v>79</v>
      </c>
      <c r="F128" s="84"/>
      <c r="G128" s="84"/>
      <c r="H128" s="84"/>
      <c r="I128" s="84"/>
      <c r="J128" s="85"/>
      <c r="K128" s="43">
        <f>F128+J128</f>
        <v>0</v>
      </c>
    </row>
    <row r="129" spans="2:11" ht="20.100000000000001" customHeight="1">
      <c r="B129" s="324" t="s">
        <v>268</v>
      </c>
      <c r="C129" s="325"/>
      <c r="D129" s="95"/>
      <c r="E129" s="20"/>
      <c r="F129" s="24">
        <f>F128</f>
        <v>0</v>
      </c>
      <c r="G129" s="24"/>
      <c r="H129" s="24"/>
      <c r="I129" s="24"/>
      <c r="J129" s="24">
        <f>J128</f>
        <v>0</v>
      </c>
      <c r="K129" s="24">
        <f>K128</f>
        <v>0</v>
      </c>
    </row>
    <row r="130" spans="2:11" s="51" customFormat="1" ht="20.100000000000001" customHeight="1">
      <c r="B130" s="67"/>
      <c r="C130" s="67"/>
      <c r="D130" s="67"/>
      <c r="E130" s="67"/>
      <c r="F130" s="86"/>
      <c r="G130" s="86"/>
      <c r="H130" s="86"/>
      <c r="I130" s="86"/>
      <c r="J130" s="86"/>
      <c r="K130" s="24"/>
    </row>
    <row r="131" spans="2:11" s="79" customFormat="1" ht="28.5" customHeight="1">
      <c r="B131" s="321" t="s">
        <v>269</v>
      </c>
      <c r="C131" s="321"/>
      <c r="D131" s="20"/>
      <c r="E131" s="36"/>
      <c r="F131" s="24">
        <f>F10+F53+F88+F92+F97+F102+F107+F115+F125+F129</f>
        <v>11957140</v>
      </c>
      <c r="G131" s="24"/>
      <c r="H131" s="24"/>
      <c r="I131" s="24"/>
      <c r="J131" s="24">
        <f>J10+J53+J88+J92+J97+J102+J107+J115+J125+J129</f>
        <v>1434857</v>
      </c>
      <c r="K131" s="24">
        <f>K10+K53+K88+K92+K97+K102+K107+K115+K125+K129</f>
        <v>13391997</v>
      </c>
    </row>
    <row r="132" spans="2:11" ht="20.100000000000001" customHeight="1">
      <c r="B132" s="316" t="s">
        <v>270</v>
      </c>
      <c r="C132" s="317"/>
      <c r="D132" s="317"/>
      <c r="E132" s="317"/>
      <c r="F132" s="317"/>
      <c r="G132" s="317"/>
      <c r="H132" s="317"/>
      <c r="I132" s="317"/>
      <c r="J132" s="317"/>
      <c r="K132" s="318"/>
    </row>
    <row r="133" spans="2:11" ht="108.75" customHeight="1">
      <c r="B133" s="319" t="s">
        <v>271</v>
      </c>
      <c r="C133" s="320"/>
      <c r="D133" s="97"/>
      <c r="E133" s="27"/>
      <c r="F133" s="61"/>
      <c r="G133" s="61"/>
      <c r="H133" s="61"/>
      <c r="I133" s="61"/>
      <c r="J133" s="87"/>
      <c r="K133" s="43"/>
    </row>
    <row r="134" spans="2:11" ht="20.100000000000001" customHeight="1">
      <c r="B134" s="55"/>
      <c r="C134" s="88" t="s">
        <v>272</v>
      </c>
      <c r="D134" s="88"/>
      <c r="E134" s="55"/>
      <c r="F134" s="55"/>
      <c r="G134" s="55"/>
      <c r="H134" s="55"/>
      <c r="I134" s="55"/>
      <c r="J134" s="55"/>
      <c r="K134" s="89"/>
    </row>
    <row r="135" spans="2:11" ht="20.100000000000001" customHeight="1">
      <c r="B135" s="55"/>
      <c r="C135" s="88"/>
      <c r="D135" s="88"/>
      <c r="E135" s="55"/>
      <c r="F135" s="55"/>
      <c r="G135" s="55"/>
      <c r="H135" s="55"/>
      <c r="I135" s="55"/>
      <c r="J135" s="55"/>
      <c r="K135" s="89"/>
    </row>
    <row r="136" spans="2:11" ht="20.100000000000001" customHeight="1">
      <c r="B136" s="90"/>
      <c r="C136" s="91" t="s">
        <v>62</v>
      </c>
      <c r="D136" s="91"/>
      <c r="E136" s="91"/>
      <c r="F136" s="39"/>
      <c r="G136" s="39"/>
      <c r="H136" s="39"/>
      <c r="I136" s="39"/>
      <c r="J136" s="42"/>
      <c r="K136" s="85"/>
    </row>
    <row r="137" spans="2:11" ht="20.100000000000001" customHeight="1">
      <c r="B137" s="90"/>
      <c r="C137" s="91" t="s">
        <v>63</v>
      </c>
      <c r="D137" s="91"/>
      <c r="E137" s="91"/>
      <c r="F137" s="39"/>
      <c r="G137" s="39"/>
      <c r="H137" s="39"/>
      <c r="I137" s="39"/>
      <c r="J137" s="42"/>
      <c r="K137" s="85"/>
    </row>
    <row r="138" spans="2:11" ht="20.100000000000001" customHeight="1">
      <c r="B138" s="90"/>
      <c r="C138" s="91" t="s">
        <v>64</v>
      </c>
      <c r="D138" s="91"/>
      <c r="E138" s="91"/>
      <c r="F138" s="39"/>
      <c r="G138" s="39"/>
      <c r="H138" s="39"/>
      <c r="I138" s="39"/>
      <c r="J138" s="42"/>
      <c r="K138" s="85"/>
    </row>
  </sheetData>
  <customSheetViews>
    <customSheetView guid="{53C20C87-9586-4DC0-9554-7E86BC372B26}" scale="80" showPageBreaks="1" printArea="1" hiddenRows="1" hiddenColumns="1" view="pageBreakPreview">
      <selection activeCell="L11" sqref="L11"/>
      <rowBreaks count="3" manualBreakCount="3">
        <brk id="25" min="1" max="9" man="1"/>
        <brk id="40" min="1" max="9" man="1"/>
        <brk id="55" min="1" max="9" man="1"/>
      </rowBreaks>
      <pageMargins left="0.70866141732283505" right="0.70866141732283505" top="0.74803149606299202" bottom="0.74803149606299202" header="0.31496062992126" footer="0.31496062992126"/>
      <pageSetup paperSize="9" scale="67" orientation="portrait" verticalDpi="1200" r:id="rId1"/>
      <headerFooter>
        <oddHeader>&amp;L&amp;8Bangalore Water Supply and Sewerage Project (II)&amp;R&amp;8Cost Estimates</oddHeader>
        <oddFooter>&amp;C&amp;8Contract No. W1&amp;R&amp;8&amp;P</oddFooter>
      </headerFooter>
    </customSheetView>
  </customSheetViews>
  <mergeCells count="17">
    <mergeCell ref="B107:C107"/>
    <mergeCell ref="B115:C115"/>
    <mergeCell ref="B1:K1"/>
    <mergeCell ref="J2:J3"/>
    <mergeCell ref="K2:K3"/>
    <mergeCell ref="B10:C10"/>
    <mergeCell ref="B43:C43"/>
    <mergeCell ref="B102:C102"/>
    <mergeCell ref="B53:C53"/>
    <mergeCell ref="B88:C88"/>
    <mergeCell ref="B97:C97"/>
    <mergeCell ref="B132:K132"/>
    <mergeCell ref="B133:C133"/>
    <mergeCell ref="B125:C125"/>
    <mergeCell ref="B128:C128"/>
    <mergeCell ref="B129:C129"/>
    <mergeCell ref="B131:C131"/>
  </mergeCells>
  <printOptions horizontalCentered="1"/>
  <pageMargins left="0.94488188976377963" right="0.94488188976377963" top="0.74803149606299213" bottom="0.74803149606299213" header="0.31496062992125984" footer="0.31496062992125984"/>
  <pageSetup paperSize="9" scale="80" fitToHeight="3" orientation="landscape" useFirstPageNumber="1" r:id="rId2"/>
  <headerFooter scaleWithDoc="0" alignWithMargins="0">
    <oddHeader>&amp;L&amp;"Arial,Regular"&amp;9Bengaluru Water Supply and Sewerage Project (III)</oddHeader>
    <oddFooter xml:space="preserve">&amp;L&amp;"Arial,Regular"&amp;9Contract No. CP-07&amp;R&amp;"Arial,Regular"&amp;9Page No. - &amp;P </oddFooter>
  </headerFooter>
</worksheet>
</file>

<file path=xl/worksheets/sheet4.xml><?xml version="1.0" encoding="utf-8"?>
<worksheet xmlns="http://schemas.openxmlformats.org/spreadsheetml/2006/main" xmlns:r="http://schemas.openxmlformats.org/officeDocument/2006/relationships">
  <dimension ref="A1:K177"/>
  <sheetViews>
    <sheetView workbookViewId="0">
      <selection sqref="A1:XFD1048576"/>
    </sheetView>
  </sheetViews>
  <sheetFormatPr defaultColWidth="8.7109375" defaultRowHeight="12.75"/>
  <cols>
    <col min="1" max="1" width="8.7109375" style="163"/>
    <col min="2" max="2" width="12.28515625" style="163" customWidth="1"/>
    <col min="3" max="3" width="83.28515625" style="163" customWidth="1"/>
    <col min="4" max="4" width="29.85546875" style="163" customWidth="1"/>
    <col min="5" max="5" width="19.7109375" style="164" customWidth="1"/>
    <col min="6" max="9" width="18.7109375" style="163" customWidth="1"/>
    <col min="10" max="10" width="16.42578125" style="163" customWidth="1"/>
    <col min="11" max="11" width="25.7109375" style="165" customWidth="1"/>
    <col min="12" max="16384" width="8.7109375" style="163"/>
  </cols>
  <sheetData>
    <row r="1" spans="1:11" s="106" customFormat="1" ht="30" customHeight="1">
      <c r="B1" s="334" t="s">
        <v>281</v>
      </c>
      <c r="C1" s="334"/>
      <c r="D1" s="334"/>
      <c r="E1" s="334"/>
      <c r="F1" s="334"/>
      <c r="G1" s="334"/>
      <c r="H1" s="334"/>
      <c r="I1" s="334"/>
      <c r="J1" s="334"/>
      <c r="K1" s="334"/>
    </row>
    <row r="2" spans="1:11" s="106" customFormat="1" ht="30" customHeight="1">
      <c r="B2" s="102"/>
      <c r="C2" s="102" t="s">
        <v>282</v>
      </c>
      <c r="D2" s="102"/>
      <c r="E2" s="327"/>
      <c r="F2" s="327"/>
      <c r="G2" s="327"/>
      <c r="H2" s="327"/>
      <c r="I2" s="327"/>
      <c r="J2" s="327"/>
      <c r="K2" s="327"/>
    </row>
    <row r="3" spans="1:11" s="106" customFormat="1" ht="50.25" customHeight="1">
      <c r="A3" s="106" t="s">
        <v>12</v>
      </c>
      <c r="B3" s="169" t="s">
        <v>2</v>
      </c>
      <c r="C3" s="101" t="s">
        <v>0</v>
      </c>
      <c r="D3" s="101" t="s">
        <v>3</v>
      </c>
      <c r="E3" s="101" t="s">
        <v>1</v>
      </c>
      <c r="F3" s="37" t="s">
        <v>283</v>
      </c>
      <c r="G3" s="37" t="s">
        <v>273</v>
      </c>
      <c r="H3" s="37" t="s">
        <v>274</v>
      </c>
      <c r="I3" s="37" t="s">
        <v>275</v>
      </c>
      <c r="J3" s="37" t="s">
        <v>73</v>
      </c>
      <c r="K3" s="46" t="s">
        <v>284</v>
      </c>
    </row>
    <row r="4" spans="1:11" s="106" customFormat="1" ht="18" customHeight="1">
      <c r="B4" s="100"/>
      <c r="C4" s="101"/>
      <c r="D4" s="101"/>
      <c r="E4" s="107" t="s">
        <v>285</v>
      </c>
      <c r="F4" s="108" t="s">
        <v>286</v>
      </c>
      <c r="G4" s="108"/>
      <c r="H4" s="108"/>
      <c r="I4" s="108"/>
      <c r="J4" s="108" t="s">
        <v>287</v>
      </c>
      <c r="K4" s="46" t="s">
        <v>288</v>
      </c>
    </row>
    <row r="5" spans="1:11" s="110" customFormat="1" ht="19.5" customHeight="1">
      <c r="A5" s="110">
        <v>2</v>
      </c>
      <c r="B5" s="101">
        <v>2.1</v>
      </c>
      <c r="C5" s="27" t="s">
        <v>289</v>
      </c>
      <c r="D5" s="27">
        <v>1</v>
      </c>
      <c r="E5" s="101"/>
      <c r="F5" s="63"/>
      <c r="G5" s="63"/>
      <c r="H5" s="63"/>
      <c r="I5" s="63"/>
      <c r="J5" s="63"/>
      <c r="K5" s="109"/>
    </row>
    <row r="6" spans="1:11" s="110" customFormat="1" ht="16.5" customHeight="1">
      <c r="B6" s="100"/>
      <c r="C6" s="27" t="s">
        <v>90</v>
      </c>
      <c r="D6" s="27">
        <v>1</v>
      </c>
      <c r="E6" s="52"/>
      <c r="F6" s="63"/>
      <c r="G6" s="63"/>
      <c r="H6" s="63"/>
      <c r="I6" s="63"/>
      <c r="J6" s="63"/>
      <c r="K6" s="109"/>
    </row>
    <row r="7" spans="1:11" s="110" customFormat="1" ht="45.75" customHeight="1">
      <c r="A7" s="110">
        <v>3</v>
      </c>
      <c r="B7" s="40" t="s">
        <v>290</v>
      </c>
      <c r="C7" s="54" t="s">
        <v>291</v>
      </c>
      <c r="D7" s="27">
        <v>1</v>
      </c>
      <c r="E7" s="22" t="s">
        <v>79</v>
      </c>
      <c r="F7" s="41">
        <v>765000</v>
      </c>
      <c r="G7" s="41"/>
      <c r="H7" s="41"/>
      <c r="I7" s="41"/>
      <c r="J7" s="41">
        <v>91800</v>
      </c>
      <c r="K7" s="109">
        <f>F7+J7</f>
        <v>856800</v>
      </c>
    </row>
    <row r="8" spans="1:11" s="110" customFormat="1" ht="18" customHeight="1">
      <c r="B8" s="40"/>
      <c r="C8" s="27" t="s">
        <v>93</v>
      </c>
      <c r="D8" s="27">
        <v>1</v>
      </c>
      <c r="E8" s="101"/>
      <c r="F8" s="63"/>
      <c r="G8" s="63"/>
      <c r="H8" s="63"/>
      <c r="I8" s="63"/>
      <c r="J8" s="63"/>
      <c r="K8" s="109"/>
    </row>
    <row r="9" spans="1:11" s="110" customFormat="1" ht="27.75" customHeight="1">
      <c r="A9" s="110">
        <v>3</v>
      </c>
      <c r="B9" s="40" t="s">
        <v>292</v>
      </c>
      <c r="C9" s="23" t="s">
        <v>293</v>
      </c>
      <c r="D9" s="27">
        <v>1</v>
      </c>
      <c r="E9" s="22" t="s">
        <v>79</v>
      </c>
      <c r="F9" s="41">
        <v>1170100</v>
      </c>
      <c r="G9" s="41"/>
      <c r="H9" s="41"/>
      <c r="I9" s="41"/>
      <c r="J9" s="41">
        <v>140412</v>
      </c>
      <c r="K9" s="109">
        <f t="shared" ref="K9:K35" si="0">F9+J9</f>
        <v>1310512</v>
      </c>
    </row>
    <row r="10" spans="1:11" s="110" customFormat="1" ht="28.15" customHeight="1">
      <c r="A10" s="110">
        <v>3</v>
      </c>
      <c r="B10" s="40" t="s">
        <v>294</v>
      </c>
      <c r="C10" s="23" t="s">
        <v>295</v>
      </c>
      <c r="D10" s="27">
        <v>1</v>
      </c>
      <c r="E10" s="22" t="s">
        <v>79</v>
      </c>
      <c r="F10" s="41">
        <v>771000</v>
      </c>
      <c r="G10" s="41"/>
      <c r="H10" s="41"/>
      <c r="I10" s="41"/>
      <c r="J10" s="41">
        <f>F10*12%</f>
        <v>92520</v>
      </c>
      <c r="K10" s="109">
        <f t="shared" si="0"/>
        <v>863520</v>
      </c>
    </row>
    <row r="11" spans="1:11" s="110" customFormat="1" ht="27.75" customHeight="1">
      <c r="A11" s="110">
        <v>3</v>
      </c>
      <c r="B11" s="40" t="s">
        <v>296</v>
      </c>
      <c r="C11" s="23" t="s">
        <v>297</v>
      </c>
      <c r="D11" s="27">
        <v>1</v>
      </c>
      <c r="E11" s="22" t="s">
        <v>79</v>
      </c>
      <c r="F11" s="41">
        <v>687600</v>
      </c>
      <c r="G11" s="41"/>
      <c r="H11" s="41"/>
      <c r="I11" s="41"/>
      <c r="J11" s="41">
        <f>F11*12%</f>
        <v>82512</v>
      </c>
      <c r="K11" s="109">
        <f t="shared" si="0"/>
        <v>770112</v>
      </c>
    </row>
    <row r="12" spans="1:11" s="110" customFormat="1" ht="17.25" customHeight="1">
      <c r="B12" s="40"/>
      <c r="C12" s="27" t="s">
        <v>100</v>
      </c>
      <c r="D12" s="27">
        <v>1</v>
      </c>
      <c r="E12" s="101"/>
      <c r="F12" s="63"/>
      <c r="G12" s="63"/>
      <c r="H12" s="63"/>
      <c r="I12" s="63"/>
      <c r="J12" s="63"/>
      <c r="K12" s="109"/>
    </row>
    <row r="13" spans="1:11" s="110" customFormat="1" ht="44.25" customHeight="1">
      <c r="A13" s="110">
        <v>3</v>
      </c>
      <c r="B13" s="40" t="s">
        <v>298</v>
      </c>
      <c r="C13" s="23" t="s">
        <v>299</v>
      </c>
      <c r="D13" s="27">
        <v>1</v>
      </c>
      <c r="E13" s="22" t="s">
        <v>79</v>
      </c>
      <c r="F13" s="41">
        <v>37219600</v>
      </c>
      <c r="G13" s="41"/>
      <c r="H13" s="41"/>
      <c r="I13" s="41"/>
      <c r="J13" s="41">
        <f>F13*12%</f>
        <v>4466352</v>
      </c>
      <c r="K13" s="109">
        <f t="shared" si="0"/>
        <v>41685952</v>
      </c>
    </row>
    <row r="14" spans="1:11" s="110" customFormat="1" ht="18" customHeight="1">
      <c r="B14" s="40"/>
      <c r="C14" s="62" t="s">
        <v>103</v>
      </c>
      <c r="D14" s="27">
        <v>1</v>
      </c>
      <c r="E14" s="101"/>
      <c r="F14" s="63"/>
      <c r="G14" s="63"/>
      <c r="H14" s="63"/>
      <c r="I14" s="63"/>
      <c r="J14" s="63"/>
      <c r="K14" s="109"/>
    </row>
    <row r="15" spans="1:11" s="110" customFormat="1" ht="18" customHeight="1">
      <c r="A15" s="110">
        <v>3</v>
      </c>
      <c r="B15" s="40" t="s">
        <v>300</v>
      </c>
      <c r="C15" s="23" t="s">
        <v>301</v>
      </c>
      <c r="D15" s="27">
        <v>1</v>
      </c>
      <c r="E15" s="22" t="s">
        <v>79</v>
      </c>
      <c r="F15" s="41">
        <v>5954500</v>
      </c>
      <c r="G15" s="41"/>
      <c r="H15" s="41"/>
      <c r="I15" s="41"/>
      <c r="J15" s="41">
        <f>F15*12%</f>
        <v>714540</v>
      </c>
      <c r="K15" s="109">
        <f t="shared" si="0"/>
        <v>6669040</v>
      </c>
    </row>
    <row r="16" spans="1:11" s="110" customFormat="1" ht="21" customHeight="1">
      <c r="B16" s="40"/>
      <c r="C16" s="27" t="s">
        <v>106</v>
      </c>
      <c r="D16" s="27">
        <v>1</v>
      </c>
      <c r="E16" s="101"/>
      <c r="F16" s="63"/>
      <c r="G16" s="63"/>
      <c r="H16" s="63"/>
      <c r="I16" s="63"/>
      <c r="J16" s="63"/>
      <c r="K16" s="109"/>
    </row>
    <row r="17" spans="1:11" s="110" customFormat="1" ht="33" customHeight="1">
      <c r="A17" s="110">
        <v>3</v>
      </c>
      <c r="B17" s="40" t="s">
        <v>302</v>
      </c>
      <c r="C17" s="23" t="s">
        <v>303</v>
      </c>
      <c r="D17" s="27">
        <v>1</v>
      </c>
      <c r="E17" s="22" t="s">
        <v>79</v>
      </c>
      <c r="F17" s="41">
        <v>0</v>
      </c>
      <c r="G17" s="41"/>
      <c r="H17" s="41"/>
      <c r="I17" s="41"/>
      <c r="J17" s="41">
        <v>0</v>
      </c>
      <c r="K17" s="109">
        <f t="shared" si="0"/>
        <v>0</v>
      </c>
    </row>
    <row r="18" spans="1:11" s="110" customFormat="1" ht="16.5" customHeight="1">
      <c r="A18" s="110">
        <v>3</v>
      </c>
      <c r="B18" s="40" t="s">
        <v>304</v>
      </c>
      <c r="C18" s="23" t="s">
        <v>305</v>
      </c>
      <c r="D18" s="27">
        <v>1</v>
      </c>
      <c r="E18" s="22" t="s">
        <v>79</v>
      </c>
      <c r="F18" s="41">
        <v>1276700</v>
      </c>
      <c r="G18" s="41"/>
      <c r="H18" s="41"/>
      <c r="I18" s="41"/>
      <c r="J18" s="41">
        <f>F18*12%</f>
        <v>153204</v>
      </c>
      <c r="K18" s="109">
        <f t="shared" si="0"/>
        <v>1429904</v>
      </c>
    </row>
    <row r="19" spans="1:11" s="110" customFormat="1" ht="16.5" customHeight="1">
      <c r="B19" s="40"/>
      <c r="C19" s="62" t="s">
        <v>111</v>
      </c>
      <c r="D19" s="27">
        <v>1</v>
      </c>
      <c r="E19" s="101"/>
      <c r="F19" s="63"/>
      <c r="G19" s="63"/>
      <c r="H19" s="63"/>
      <c r="I19" s="63"/>
      <c r="J19" s="63"/>
      <c r="K19" s="109"/>
    </row>
    <row r="20" spans="1:11" s="110" customFormat="1" ht="28.15" customHeight="1">
      <c r="A20" s="110">
        <v>3</v>
      </c>
      <c r="B20" s="40" t="s">
        <v>306</v>
      </c>
      <c r="C20" s="23" t="s">
        <v>307</v>
      </c>
      <c r="D20" s="27">
        <v>1</v>
      </c>
      <c r="E20" s="22" t="s">
        <v>79</v>
      </c>
      <c r="F20" s="41">
        <v>6294700</v>
      </c>
      <c r="G20" s="41"/>
      <c r="H20" s="41"/>
      <c r="I20" s="41"/>
      <c r="J20" s="41">
        <f>F20*12%</f>
        <v>755364</v>
      </c>
      <c r="K20" s="109">
        <f t="shared" si="0"/>
        <v>7050064</v>
      </c>
    </row>
    <row r="21" spans="1:11" s="110" customFormat="1" ht="28.15" customHeight="1">
      <c r="A21" s="110">
        <v>3</v>
      </c>
      <c r="B21" s="40" t="s">
        <v>308</v>
      </c>
      <c r="C21" s="23" t="s">
        <v>115</v>
      </c>
      <c r="D21" s="27">
        <v>1</v>
      </c>
      <c r="E21" s="22" t="s">
        <v>79</v>
      </c>
      <c r="F21" s="41">
        <v>7271100</v>
      </c>
      <c r="G21" s="41"/>
      <c r="H21" s="41"/>
      <c r="I21" s="41"/>
      <c r="J21" s="41">
        <f t="shared" ref="J21:J43" si="1">F21*12%</f>
        <v>872532</v>
      </c>
      <c r="K21" s="109">
        <f t="shared" si="0"/>
        <v>8143632</v>
      </c>
    </row>
    <row r="22" spans="1:11" s="110" customFormat="1" ht="17.25" customHeight="1">
      <c r="A22" s="110">
        <v>3</v>
      </c>
      <c r="B22" s="40" t="s">
        <v>309</v>
      </c>
      <c r="C22" s="23" t="s">
        <v>117</v>
      </c>
      <c r="D22" s="27">
        <v>1</v>
      </c>
      <c r="E22" s="22" t="s">
        <v>79</v>
      </c>
      <c r="F22" s="41">
        <v>1926400</v>
      </c>
      <c r="G22" s="41"/>
      <c r="H22" s="41"/>
      <c r="I22" s="41"/>
      <c r="J22" s="41">
        <f t="shared" si="1"/>
        <v>231168</v>
      </c>
      <c r="K22" s="109">
        <f t="shared" si="0"/>
        <v>2157568</v>
      </c>
    </row>
    <row r="23" spans="1:11" s="110" customFormat="1" ht="15.75" customHeight="1">
      <c r="B23" s="40"/>
      <c r="C23" s="27" t="s">
        <v>118</v>
      </c>
      <c r="D23" s="27">
        <v>1</v>
      </c>
      <c r="E23" s="101"/>
      <c r="F23" s="63"/>
      <c r="G23" s="63"/>
      <c r="H23" s="63"/>
      <c r="I23" s="63"/>
      <c r="J23" s="63"/>
      <c r="K23" s="109"/>
    </row>
    <row r="24" spans="1:11" s="110" customFormat="1" ht="28.15" customHeight="1">
      <c r="A24" s="110">
        <v>3</v>
      </c>
      <c r="B24" s="40" t="s">
        <v>310</v>
      </c>
      <c r="C24" s="23" t="s">
        <v>120</v>
      </c>
      <c r="D24" s="27">
        <v>1</v>
      </c>
      <c r="E24" s="22" t="s">
        <v>79</v>
      </c>
      <c r="F24" s="41">
        <v>1934600</v>
      </c>
      <c r="G24" s="41"/>
      <c r="H24" s="41"/>
      <c r="I24" s="41"/>
      <c r="J24" s="41">
        <f t="shared" si="1"/>
        <v>232152</v>
      </c>
      <c r="K24" s="109">
        <f t="shared" si="0"/>
        <v>2166752</v>
      </c>
    </row>
    <row r="25" spans="1:11" s="110" customFormat="1" ht="16.5" customHeight="1">
      <c r="B25" s="27"/>
      <c r="C25" s="27" t="s">
        <v>121</v>
      </c>
      <c r="D25" s="27">
        <v>1</v>
      </c>
      <c r="E25" s="101"/>
      <c r="F25" s="63"/>
      <c r="G25" s="63"/>
      <c r="H25" s="63"/>
      <c r="I25" s="63"/>
      <c r="J25" s="63"/>
      <c r="K25" s="109"/>
    </row>
    <row r="26" spans="1:11" s="110" customFormat="1" ht="21" customHeight="1">
      <c r="A26" s="110">
        <v>3</v>
      </c>
      <c r="B26" s="40" t="s">
        <v>311</v>
      </c>
      <c r="C26" s="23" t="s">
        <v>123</v>
      </c>
      <c r="D26" s="27">
        <v>1</v>
      </c>
      <c r="E26" s="22" t="s">
        <v>79</v>
      </c>
      <c r="F26" s="41">
        <v>4685800</v>
      </c>
      <c r="G26" s="41"/>
      <c r="H26" s="41"/>
      <c r="I26" s="41"/>
      <c r="J26" s="41">
        <f t="shared" si="1"/>
        <v>562296</v>
      </c>
      <c r="K26" s="109">
        <f t="shared" si="0"/>
        <v>5248096</v>
      </c>
    </row>
    <row r="27" spans="1:11" s="110" customFormat="1" ht="15" customHeight="1">
      <c r="A27" s="110">
        <v>3</v>
      </c>
      <c r="B27" s="40" t="s">
        <v>312</v>
      </c>
      <c r="C27" s="23" t="s">
        <v>125</v>
      </c>
      <c r="D27" s="27">
        <v>1</v>
      </c>
      <c r="E27" s="22" t="s">
        <v>79</v>
      </c>
      <c r="F27" s="41">
        <v>3313500</v>
      </c>
      <c r="G27" s="41"/>
      <c r="H27" s="41"/>
      <c r="I27" s="41"/>
      <c r="J27" s="41">
        <f t="shared" si="1"/>
        <v>397620</v>
      </c>
      <c r="K27" s="109">
        <f t="shared" si="0"/>
        <v>3711120</v>
      </c>
    </row>
    <row r="28" spans="1:11" s="110" customFormat="1" ht="16.5" customHeight="1">
      <c r="A28" s="110">
        <v>3</v>
      </c>
      <c r="B28" s="40" t="s">
        <v>313</v>
      </c>
      <c r="C28" s="23" t="s">
        <v>127</v>
      </c>
      <c r="D28" s="27">
        <v>1</v>
      </c>
      <c r="E28" s="22" t="s">
        <v>79</v>
      </c>
      <c r="F28" s="41">
        <v>0</v>
      </c>
      <c r="G28" s="41"/>
      <c r="H28" s="41"/>
      <c r="I28" s="41"/>
      <c r="J28" s="41">
        <v>0</v>
      </c>
      <c r="K28" s="109">
        <f>F28+J28</f>
        <v>0</v>
      </c>
    </row>
    <row r="29" spans="1:11" s="110" customFormat="1" ht="16.5" customHeight="1">
      <c r="A29" s="110">
        <v>3</v>
      </c>
      <c r="B29" s="40" t="s">
        <v>314</v>
      </c>
      <c r="C29" s="23" t="s">
        <v>129</v>
      </c>
      <c r="D29" s="27">
        <v>1</v>
      </c>
      <c r="E29" s="22" t="s">
        <v>79</v>
      </c>
      <c r="F29" s="41">
        <v>335200</v>
      </c>
      <c r="G29" s="41"/>
      <c r="H29" s="41"/>
      <c r="I29" s="41"/>
      <c r="J29" s="41">
        <f t="shared" si="1"/>
        <v>40224</v>
      </c>
      <c r="K29" s="109">
        <f>F29+J29</f>
        <v>375424</v>
      </c>
    </row>
    <row r="30" spans="1:11" s="110" customFormat="1" ht="20.25" customHeight="1">
      <c r="B30" s="40"/>
      <c r="C30" s="62" t="s">
        <v>315</v>
      </c>
      <c r="D30" s="27">
        <v>1</v>
      </c>
      <c r="E30" s="111"/>
      <c r="F30" s="63"/>
      <c r="G30" s="63"/>
      <c r="H30" s="63"/>
      <c r="I30" s="63"/>
      <c r="J30" s="63"/>
      <c r="K30" s="109"/>
    </row>
    <row r="31" spans="1:11" s="110" customFormat="1" ht="21" customHeight="1">
      <c r="A31" s="110">
        <v>3</v>
      </c>
      <c r="B31" s="40" t="s">
        <v>316</v>
      </c>
      <c r="C31" s="23" t="s">
        <v>132</v>
      </c>
      <c r="D31" s="27">
        <v>1</v>
      </c>
      <c r="E31" s="22" t="s">
        <v>79</v>
      </c>
      <c r="F31" s="41">
        <v>3770300</v>
      </c>
      <c r="G31" s="41"/>
      <c r="H31" s="41"/>
      <c r="I31" s="41"/>
      <c r="J31" s="41">
        <f t="shared" si="1"/>
        <v>452436</v>
      </c>
      <c r="K31" s="109">
        <f t="shared" si="0"/>
        <v>4222736</v>
      </c>
    </row>
    <row r="32" spans="1:11" s="110" customFormat="1" ht="18" customHeight="1">
      <c r="A32" s="110">
        <v>3</v>
      </c>
      <c r="B32" s="40" t="s">
        <v>317</v>
      </c>
      <c r="C32" s="23" t="s">
        <v>134</v>
      </c>
      <c r="D32" s="27">
        <v>1</v>
      </c>
      <c r="E32" s="22" t="s">
        <v>79</v>
      </c>
      <c r="F32" s="41">
        <v>913600</v>
      </c>
      <c r="G32" s="41"/>
      <c r="H32" s="41"/>
      <c r="I32" s="41"/>
      <c r="J32" s="41">
        <f t="shared" si="1"/>
        <v>109632</v>
      </c>
      <c r="K32" s="109">
        <f t="shared" si="0"/>
        <v>1023232</v>
      </c>
    </row>
    <row r="33" spans="1:11" s="110" customFormat="1" ht="15.75" customHeight="1">
      <c r="B33" s="40"/>
      <c r="C33" s="62" t="s">
        <v>135</v>
      </c>
      <c r="D33" s="27">
        <v>1</v>
      </c>
      <c r="E33" s="111"/>
      <c r="F33" s="63"/>
      <c r="G33" s="63"/>
      <c r="H33" s="63"/>
      <c r="I33" s="63"/>
      <c r="J33" s="63"/>
      <c r="K33" s="109"/>
    </row>
    <row r="34" spans="1:11" s="110" customFormat="1" ht="17.25" customHeight="1">
      <c r="A34" s="110">
        <v>3</v>
      </c>
      <c r="B34" s="40" t="s">
        <v>318</v>
      </c>
      <c r="C34" s="23" t="s">
        <v>137</v>
      </c>
      <c r="D34" s="27">
        <v>1</v>
      </c>
      <c r="E34" s="22" t="s">
        <v>79</v>
      </c>
      <c r="F34" s="41">
        <v>1111100</v>
      </c>
      <c r="G34" s="41"/>
      <c r="H34" s="41"/>
      <c r="I34" s="41"/>
      <c r="J34" s="41">
        <f t="shared" si="1"/>
        <v>133332</v>
      </c>
      <c r="K34" s="109">
        <f t="shared" si="0"/>
        <v>1244432</v>
      </c>
    </row>
    <row r="35" spans="1:11" s="110" customFormat="1" ht="36" customHeight="1">
      <c r="A35" s="110">
        <v>3</v>
      </c>
      <c r="B35" s="40" t="s">
        <v>319</v>
      </c>
      <c r="C35" s="23" t="s">
        <v>320</v>
      </c>
      <c r="D35" s="27">
        <v>1</v>
      </c>
      <c r="E35" s="22" t="s">
        <v>79</v>
      </c>
      <c r="F35" s="41">
        <v>5229200</v>
      </c>
      <c r="G35" s="41"/>
      <c r="H35" s="41"/>
      <c r="I35" s="41"/>
      <c r="J35" s="41">
        <f t="shared" si="1"/>
        <v>627504</v>
      </c>
      <c r="K35" s="109">
        <f t="shared" si="0"/>
        <v>5856704</v>
      </c>
    </row>
    <row r="36" spans="1:11" s="110" customFormat="1" ht="14.25" customHeight="1">
      <c r="B36" s="40"/>
      <c r="C36" s="62" t="s">
        <v>140</v>
      </c>
      <c r="D36" s="27">
        <v>1</v>
      </c>
      <c r="E36" s="111"/>
      <c r="F36" s="63"/>
      <c r="G36" s="63"/>
      <c r="H36" s="63"/>
      <c r="I36" s="63"/>
      <c r="J36" s="63"/>
      <c r="K36" s="109"/>
    </row>
    <row r="37" spans="1:11" s="110" customFormat="1" ht="18" customHeight="1">
      <c r="A37" s="110">
        <v>3</v>
      </c>
      <c r="B37" s="40" t="s">
        <v>321</v>
      </c>
      <c r="C37" s="23" t="s">
        <v>322</v>
      </c>
      <c r="D37" s="27">
        <v>1</v>
      </c>
      <c r="E37" s="22" t="s">
        <v>79</v>
      </c>
      <c r="F37" s="41">
        <v>2033500</v>
      </c>
      <c r="G37" s="41"/>
      <c r="H37" s="41"/>
      <c r="I37" s="41"/>
      <c r="J37" s="41">
        <f t="shared" si="1"/>
        <v>244020</v>
      </c>
      <c r="K37" s="109">
        <f>F37+J37</f>
        <v>2277520</v>
      </c>
    </row>
    <row r="38" spans="1:11" s="110" customFormat="1" ht="18" customHeight="1">
      <c r="A38" s="110">
        <v>3</v>
      </c>
      <c r="B38" s="40" t="s">
        <v>323</v>
      </c>
      <c r="C38" s="23" t="s">
        <v>324</v>
      </c>
      <c r="D38" s="27">
        <v>1</v>
      </c>
      <c r="E38" s="22"/>
      <c r="F38" s="41">
        <v>0</v>
      </c>
      <c r="G38" s="41"/>
      <c r="H38" s="41"/>
      <c r="I38" s="41"/>
      <c r="J38" s="41">
        <f t="shared" si="1"/>
        <v>0</v>
      </c>
      <c r="K38" s="109"/>
    </row>
    <row r="39" spans="1:11" s="110" customFormat="1" ht="18" customHeight="1">
      <c r="A39" s="110">
        <v>3</v>
      </c>
      <c r="B39" s="40" t="s">
        <v>325</v>
      </c>
      <c r="C39" s="23" t="s">
        <v>326</v>
      </c>
      <c r="D39" s="27">
        <v>1</v>
      </c>
      <c r="E39" s="22" t="s">
        <v>79</v>
      </c>
      <c r="F39" s="41">
        <v>0</v>
      </c>
      <c r="G39" s="41"/>
      <c r="H39" s="41"/>
      <c r="I39" s="41"/>
      <c r="J39" s="41">
        <f t="shared" si="1"/>
        <v>0</v>
      </c>
      <c r="K39" s="109">
        <f t="shared" ref="K39:K41" si="2">F39+J39</f>
        <v>0</v>
      </c>
    </row>
    <row r="40" spans="1:11" s="110" customFormat="1" ht="20.25" customHeight="1">
      <c r="A40" s="110">
        <v>3</v>
      </c>
      <c r="B40" s="40" t="s">
        <v>327</v>
      </c>
      <c r="C40" s="23" t="s">
        <v>328</v>
      </c>
      <c r="D40" s="27">
        <v>1</v>
      </c>
      <c r="E40" s="22" t="s">
        <v>79</v>
      </c>
      <c r="F40" s="41">
        <v>0</v>
      </c>
      <c r="G40" s="41"/>
      <c r="H40" s="41"/>
      <c r="I40" s="41"/>
      <c r="J40" s="41">
        <f t="shared" si="1"/>
        <v>0</v>
      </c>
      <c r="K40" s="109">
        <f t="shared" si="2"/>
        <v>0</v>
      </c>
    </row>
    <row r="41" spans="1:11" s="110" customFormat="1" ht="17.25" customHeight="1">
      <c r="A41" s="110">
        <v>3</v>
      </c>
      <c r="B41" s="40" t="s">
        <v>329</v>
      </c>
      <c r="C41" s="23" t="s">
        <v>330</v>
      </c>
      <c r="D41" s="27">
        <v>1</v>
      </c>
      <c r="E41" s="22" t="s">
        <v>79</v>
      </c>
      <c r="F41" s="41">
        <v>4650300</v>
      </c>
      <c r="G41" s="41"/>
      <c r="H41" s="41"/>
      <c r="I41" s="41"/>
      <c r="J41" s="41">
        <f t="shared" si="1"/>
        <v>558036</v>
      </c>
      <c r="K41" s="109">
        <f t="shared" si="2"/>
        <v>5208336</v>
      </c>
    </row>
    <row r="42" spans="1:11" s="110" customFormat="1" ht="15.75" customHeight="1">
      <c r="A42" s="110">
        <v>3</v>
      </c>
      <c r="B42" s="40" t="s">
        <v>331</v>
      </c>
      <c r="C42" s="23" t="s">
        <v>154</v>
      </c>
      <c r="D42" s="27">
        <v>1</v>
      </c>
      <c r="E42" s="22" t="s">
        <v>79</v>
      </c>
      <c r="F42" s="41">
        <v>765000</v>
      </c>
      <c r="G42" s="41"/>
      <c r="H42" s="41"/>
      <c r="I42" s="41"/>
      <c r="J42" s="41">
        <f t="shared" si="1"/>
        <v>91800</v>
      </c>
      <c r="K42" s="109">
        <f>F42+J42</f>
        <v>856800</v>
      </c>
    </row>
    <row r="43" spans="1:11" s="110" customFormat="1" ht="16.5" customHeight="1">
      <c r="A43" s="110">
        <v>3</v>
      </c>
      <c r="B43" s="40" t="s">
        <v>332</v>
      </c>
      <c r="C43" s="23" t="s">
        <v>156</v>
      </c>
      <c r="D43" s="27">
        <v>1</v>
      </c>
      <c r="E43" s="22" t="s">
        <v>79</v>
      </c>
      <c r="F43" s="41">
        <v>194800</v>
      </c>
      <c r="G43" s="41"/>
      <c r="H43" s="41"/>
      <c r="I43" s="41"/>
      <c r="J43" s="41">
        <f t="shared" si="1"/>
        <v>23376</v>
      </c>
      <c r="K43" s="109">
        <f>F43+J43</f>
        <v>218176</v>
      </c>
    </row>
    <row r="44" spans="1:11" s="110" customFormat="1" ht="30" customHeight="1">
      <c r="B44" s="40"/>
      <c r="C44" s="27" t="s">
        <v>333</v>
      </c>
      <c r="D44" s="27">
        <v>1</v>
      </c>
      <c r="E44" s="101"/>
      <c r="F44" s="63"/>
      <c r="G44" s="63"/>
      <c r="H44" s="63"/>
      <c r="I44" s="63"/>
      <c r="J44" s="63"/>
      <c r="K44" s="109"/>
    </row>
    <row r="45" spans="1:11" s="110" customFormat="1" ht="15.75" customHeight="1">
      <c r="B45" s="40" t="s">
        <v>334</v>
      </c>
      <c r="C45" s="112"/>
      <c r="D45" s="27">
        <v>1</v>
      </c>
      <c r="E45" s="40" t="s">
        <v>79</v>
      </c>
      <c r="F45" s="41"/>
      <c r="G45" s="41"/>
      <c r="H45" s="41"/>
      <c r="I45" s="41"/>
      <c r="J45" s="41"/>
      <c r="K45" s="109">
        <f>F45+J45</f>
        <v>0</v>
      </c>
    </row>
    <row r="46" spans="1:11" s="110" customFormat="1" ht="17.25" customHeight="1">
      <c r="B46" s="40" t="s">
        <v>335</v>
      </c>
      <c r="C46" s="112"/>
      <c r="D46" s="27">
        <v>1</v>
      </c>
      <c r="E46" s="40" t="s">
        <v>79</v>
      </c>
      <c r="F46" s="41"/>
      <c r="G46" s="41"/>
      <c r="H46" s="41"/>
      <c r="I46" s="41"/>
      <c r="J46" s="41"/>
      <c r="K46" s="109">
        <f>F46+J46</f>
        <v>0</v>
      </c>
    </row>
    <row r="47" spans="1:11" s="110" customFormat="1" ht="17.25" customHeight="1">
      <c r="B47" s="40" t="s">
        <v>336</v>
      </c>
      <c r="C47" s="41"/>
      <c r="D47" s="27">
        <v>1</v>
      </c>
      <c r="E47" s="40" t="s">
        <v>79</v>
      </c>
      <c r="F47" s="41"/>
      <c r="G47" s="41"/>
      <c r="H47" s="41"/>
      <c r="I47" s="41"/>
      <c r="J47" s="41"/>
      <c r="K47" s="109">
        <f>F47+J47</f>
        <v>0</v>
      </c>
    </row>
    <row r="48" spans="1:11" s="113" customFormat="1" ht="15.75" customHeight="1" thickBot="1">
      <c r="A48" s="44"/>
      <c r="B48" s="321" t="s">
        <v>337</v>
      </c>
      <c r="C48" s="331"/>
      <c r="D48" s="27">
        <v>1</v>
      </c>
      <c r="E48" s="111"/>
      <c r="F48" s="103">
        <f>SUM(F7:F47)</f>
        <v>92273600</v>
      </c>
      <c r="G48" s="168"/>
      <c r="H48" s="168"/>
      <c r="I48" s="168"/>
      <c r="J48" s="103">
        <f>SUM(J7:J47)</f>
        <v>11072832</v>
      </c>
      <c r="K48" s="46">
        <f>SUM(K7:K47)</f>
        <v>103346432</v>
      </c>
    </row>
    <row r="49" spans="1:11" s="119" customFormat="1" ht="15.75" customHeight="1">
      <c r="A49" s="166"/>
      <c r="B49" s="114"/>
      <c r="C49" s="115"/>
      <c r="D49" s="27">
        <v>1</v>
      </c>
      <c r="E49" s="116"/>
      <c r="F49" s="117"/>
      <c r="G49" s="117"/>
      <c r="H49" s="117"/>
      <c r="I49" s="117"/>
      <c r="J49" s="117"/>
      <c r="K49" s="118"/>
    </row>
    <row r="50" spans="1:11" s="110" customFormat="1" ht="45">
      <c r="A50" s="110">
        <v>2</v>
      </c>
      <c r="B50" s="120">
        <v>2.2000000000000002</v>
      </c>
      <c r="C50" s="121" t="s">
        <v>535</v>
      </c>
      <c r="D50" s="27">
        <v>1</v>
      </c>
      <c r="E50" s="122"/>
      <c r="F50" s="123"/>
      <c r="G50" s="123"/>
      <c r="H50" s="123"/>
      <c r="I50" s="123"/>
      <c r="J50" s="123"/>
      <c r="K50" s="124"/>
    </row>
    <row r="51" spans="1:11" s="110" customFormat="1" ht="27.75" customHeight="1">
      <c r="B51" s="100"/>
      <c r="C51" s="125"/>
      <c r="D51" s="27">
        <v>1</v>
      </c>
      <c r="E51" s="111"/>
      <c r="F51" s="63"/>
      <c r="G51" s="63"/>
      <c r="H51" s="63"/>
      <c r="I51" s="63"/>
      <c r="J51" s="63"/>
      <c r="K51" s="109"/>
    </row>
    <row r="52" spans="1:11" s="110" customFormat="1" ht="19.5" customHeight="1">
      <c r="B52" s="45"/>
      <c r="C52" s="126" t="s">
        <v>161</v>
      </c>
      <c r="D52" s="27">
        <v>1</v>
      </c>
      <c r="E52" s="52"/>
      <c r="F52" s="63"/>
      <c r="G52" s="63"/>
      <c r="H52" s="63"/>
      <c r="I52" s="63"/>
      <c r="J52" s="63"/>
      <c r="K52" s="109"/>
    </row>
    <row r="53" spans="1:11" s="110" customFormat="1" ht="48.75" customHeight="1">
      <c r="A53" s="110">
        <v>3</v>
      </c>
      <c r="B53" s="40" t="s">
        <v>338</v>
      </c>
      <c r="C53" s="75" t="s">
        <v>339</v>
      </c>
      <c r="D53" s="27">
        <v>1</v>
      </c>
      <c r="E53" s="22" t="s">
        <v>79</v>
      </c>
      <c r="F53" s="41">
        <v>0</v>
      </c>
      <c r="G53" s="41"/>
      <c r="H53" s="41"/>
      <c r="I53" s="41"/>
      <c r="J53" s="41">
        <v>0</v>
      </c>
      <c r="K53" s="109">
        <f t="shared" ref="K53:K71" si="3">F53+J53</f>
        <v>0</v>
      </c>
    </row>
    <row r="54" spans="1:11" s="110" customFormat="1" ht="28.15" customHeight="1">
      <c r="A54" s="110">
        <v>3</v>
      </c>
      <c r="B54" s="40" t="s">
        <v>340</v>
      </c>
      <c r="C54" s="75" t="s">
        <v>341</v>
      </c>
      <c r="D54" s="27">
        <v>1</v>
      </c>
      <c r="E54" s="22" t="s">
        <v>79</v>
      </c>
      <c r="F54" s="41">
        <v>125695</v>
      </c>
      <c r="G54" s="41"/>
      <c r="H54" s="41"/>
      <c r="I54" s="41"/>
      <c r="J54" s="41">
        <f>ROUNDUP(F54*12%,0)</f>
        <v>15084</v>
      </c>
      <c r="K54" s="109">
        <f t="shared" si="3"/>
        <v>140779</v>
      </c>
    </row>
    <row r="55" spans="1:11" s="110" customFormat="1" ht="28.15" customHeight="1">
      <c r="A55" s="110">
        <v>3</v>
      </c>
      <c r="B55" s="40" t="s">
        <v>342</v>
      </c>
      <c r="C55" s="75" t="s">
        <v>343</v>
      </c>
      <c r="D55" s="27">
        <v>1</v>
      </c>
      <c r="E55" s="22" t="s">
        <v>79</v>
      </c>
      <c r="F55" s="41">
        <v>23789</v>
      </c>
      <c r="G55" s="41"/>
      <c r="H55" s="41"/>
      <c r="I55" s="41"/>
      <c r="J55" s="41">
        <f t="shared" ref="J55:J56" si="4">ROUNDUP(F55*12%,0)</f>
        <v>2855</v>
      </c>
      <c r="K55" s="109">
        <f t="shared" si="3"/>
        <v>26644</v>
      </c>
    </row>
    <row r="56" spans="1:11" s="127" customFormat="1" ht="39" customHeight="1">
      <c r="A56" s="127">
        <v>3</v>
      </c>
      <c r="B56" s="40" t="s">
        <v>344</v>
      </c>
      <c r="C56" s="75" t="s">
        <v>345</v>
      </c>
      <c r="D56" s="27">
        <v>1</v>
      </c>
      <c r="E56" s="22" t="s">
        <v>79</v>
      </c>
      <c r="F56" s="41">
        <v>61910</v>
      </c>
      <c r="G56" s="41"/>
      <c r="H56" s="41"/>
      <c r="I56" s="41"/>
      <c r="J56" s="41">
        <f t="shared" si="4"/>
        <v>7430</v>
      </c>
      <c r="K56" s="109">
        <f t="shared" si="3"/>
        <v>69340</v>
      </c>
    </row>
    <row r="57" spans="1:11" s="110" customFormat="1" ht="28.15" customHeight="1">
      <c r="A57" s="110">
        <v>3</v>
      </c>
      <c r="B57" s="40" t="s">
        <v>346</v>
      </c>
      <c r="C57" s="27" t="s">
        <v>333</v>
      </c>
      <c r="D57" s="27">
        <v>1</v>
      </c>
      <c r="E57" s="101"/>
      <c r="F57" s="63"/>
      <c r="G57" s="63"/>
      <c r="H57" s="63"/>
      <c r="I57" s="63"/>
      <c r="J57" s="63"/>
      <c r="K57" s="109"/>
    </row>
    <row r="58" spans="1:11" s="110" customFormat="1" ht="17.25" customHeight="1">
      <c r="B58" s="40" t="s">
        <v>347</v>
      </c>
      <c r="C58" s="112"/>
      <c r="D58" s="27">
        <v>1</v>
      </c>
      <c r="E58" s="22" t="s">
        <v>79</v>
      </c>
      <c r="F58" s="41">
        <v>0</v>
      </c>
      <c r="G58" s="41"/>
      <c r="H58" s="41"/>
      <c r="I58" s="41"/>
      <c r="J58" s="41">
        <f t="shared" ref="J58:J71" si="5">F58*12%</f>
        <v>0</v>
      </c>
      <c r="K58" s="109">
        <f t="shared" si="3"/>
        <v>0</v>
      </c>
    </row>
    <row r="59" spans="1:11" s="110" customFormat="1" ht="23.25" customHeight="1">
      <c r="B59" s="45"/>
      <c r="C59" s="52" t="s">
        <v>170</v>
      </c>
      <c r="D59" s="27">
        <v>1</v>
      </c>
      <c r="E59" s="52"/>
      <c r="F59" s="63"/>
      <c r="G59" s="63"/>
      <c r="H59" s="63"/>
      <c r="I59" s="63"/>
      <c r="J59" s="63"/>
      <c r="K59" s="109"/>
    </row>
    <row r="60" spans="1:11" s="110" customFormat="1" ht="45" customHeight="1">
      <c r="A60" s="110">
        <v>3</v>
      </c>
      <c r="B60" s="40" t="s">
        <v>348</v>
      </c>
      <c r="C60" s="23" t="s">
        <v>349</v>
      </c>
      <c r="D60" s="27">
        <v>1</v>
      </c>
      <c r="E60" s="22" t="s">
        <v>79</v>
      </c>
      <c r="F60" s="41">
        <v>180799</v>
      </c>
      <c r="G60" s="41"/>
      <c r="H60" s="41"/>
      <c r="I60" s="41"/>
      <c r="J60" s="41">
        <f t="shared" ref="J60:J63" si="6">ROUNDUP(F60*12%,0)</f>
        <v>21696</v>
      </c>
      <c r="K60" s="109">
        <f t="shared" si="3"/>
        <v>202495</v>
      </c>
    </row>
    <row r="61" spans="1:11" s="110" customFormat="1" ht="28.15" customHeight="1">
      <c r="A61" s="110">
        <v>3</v>
      </c>
      <c r="B61" s="40" t="s">
        <v>350</v>
      </c>
      <c r="C61" s="23" t="s">
        <v>351</v>
      </c>
      <c r="D61" s="27">
        <v>1</v>
      </c>
      <c r="E61" s="22" t="s">
        <v>79</v>
      </c>
      <c r="F61" s="41">
        <v>297329</v>
      </c>
      <c r="G61" s="41"/>
      <c r="H61" s="41"/>
      <c r="I61" s="41"/>
      <c r="J61" s="41">
        <f t="shared" si="6"/>
        <v>35680</v>
      </c>
      <c r="K61" s="109">
        <f t="shared" si="3"/>
        <v>333009</v>
      </c>
    </row>
    <row r="62" spans="1:11" s="110" customFormat="1" ht="31.5" customHeight="1">
      <c r="A62" s="110">
        <v>3</v>
      </c>
      <c r="B62" s="40" t="s">
        <v>352</v>
      </c>
      <c r="C62" s="23" t="s">
        <v>353</v>
      </c>
      <c r="D62" s="27">
        <v>1</v>
      </c>
      <c r="E62" s="22" t="s">
        <v>79</v>
      </c>
      <c r="F62" s="41">
        <v>691658</v>
      </c>
      <c r="G62" s="41"/>
      <c r="H62" s="41"/>
      <c r="I62" s="41"/>
      <c r="J62" s="41">
        <f t="shared" si="6"/>
        <v>82999</v>
      </c>
      <c r="K62" s="109">
        <f t="shared" si="3"/>
        <v>774657</v>
      </c>
    </row>
    <row r="63" spans="1:11" s="110" customFormat="1" ht="28.15" customHeight="1">
      <c r="A63" s="110">
        <v>3</v>
      </c>
      <c r="B63" s="40" t="s">
        <v>354</v>
      </c>
      <c r="C63" s="23" t="s">
        <v>355</v>
      </c>
      <c r="D63" s="27">
        <v>1</v>
      </c>
      <c r="E63" s="22" t="s">
        <v>79</v>
      </c>
      <c r="F63" s="41">
        <v>123665</v>
      </c>
      <c r="G63" s="41"/>
      <c r="H63" s="41"/>
      <c r="I63" s="41"/>
      <c r="J63" s="41">
        <f t="shared" si="6"/>
        <v>14840</v>
      </c>
      <c r="K63" s="109">
        <f t="shared" si="3"/>
        <v>138505</v>
      </c>
    </row>
    <row r="64" spans="1:11" s="110" customFormat="1" ht="28.15" customHeight="1">
      <c r="A64" s="110">
        <v>3</v>
      </c>
      <c r="B64" s="40" t="s">
        <v>356</v>
      </c>
      <c r="C64" s="23" t="s">
        <v>357</v>
      </c>
      <c r="D64" s="27">
        <v>1</v>
      </c>
      <c r="E64" s="22" t="s">
        <v>79</v>
      </c>
      <c r="F64" s="41">
        <v>0</v>
      </c>
      <c r="G64" s="41"/>
      <c r="H64" s="41"/>
      <c r="I64" s="41"/>
      <c r="J64" s="41">
        <f t="shared" si="5"/>
        <v>0</v>
      </c>
      <c r="K64" s="109">
        <f t="shared" si="3"/>
        <v>0</v>
      </c>
    </row>
    <row r="65" spans="1:11" s="110" customFormat="1" ht="28.15" customHeight="1">
      <c r="A65" s="110">
        <v>3</v>
      </c>
      <c r="B65" s="40" t="s">
        <v>358</v>
      </c>
      <c r="C65" s="23" t="s">
        <v>359</v>
      </c>
      <c r="D65" s="27">
        <v>1</v>
      </c>
      <c r="E65" s="22" t="s">
        <v>79</v>
      </c>
      <c r="F65" s="41">
        <v>0</v>
      </c>
      <c r="G65" s="41"/>
      <c r="H65" s="41"/>
      <c r="I65" s="41"/>
      <c r="J65" s="41">
        <f t="shared" si="5"/>
        <v>0</v>
      </c>
      <c r="K65" s="109">
        <f t="shared" si="3"/>
        <v>0</v>
      </c>
    </row>
    <row r="66" spans="1:11" s="110" customFormat="1" ht="28.15" customHeight="1">
      <c r="A66" s="110">
        <v>3</v>
      </c>
      <c r="B66" s="40" t="s">
        <v>360</v>
      </c>
      <c r="C66" s="23" t="s">
        <v>361</v>
      </c>
      <c r="D66" s="27">
        <v>1</v>
      </c>
      <c r="E66" s="22" t="s">
        <v>79</v>
      </c>
      <c r="F66" s="41">
        <v>0</v>
      </c>
      <c r="G66" s="41"/>
      <c r="H66" s="41"/>
      <c r="I66" s="41"/>
      <c r="J66" s="41">
        <f t="shared" si="5"/>
        <v>0</v>
      </c>
      <c r="K66" s="109">
        <f t="shared" si="3"/>
        <v>0</v>
      </c>
    </row>
    <row r="67" spans="1:11" s="110" customFormat="1" ht="48.75" customHeight="1">
      <c r="A67" s="110">
        <v>3</v>
      </c>
      <c r="B67" s="40" t="s">
        <v>362</v>
      </c>
      <c r="C67" s="23" t="s">
        <v>363</v>
      </c>
      <c r="D67" s="27">
        <v>1</v>
      </c>
      <c r="E67" s="22" t="s">
        <v>79</v>
      </c>
      <c r="F67" s="41">
        <v>2382739</v>
      </c>
      <c r="G67" s="41"/>
      <c r="H67" s="41"/>
      <c r="I67" s="41"/>
      <c r="J67" s="41">
        <f t="shared" ref="J67:J69" si="7">ROUNDUP(F67*12%,0)</f>
        <v>285929</v>
      </c>
      <c r="K67" s="109">
        <f t="shared" si="3"/>
        <v>2668668</v>
      </c>
    </row>
    <row r="68" spans="1:11" s="127" customFormat="1" ht="49.5" customHeight="1">
      <c r="A68" s="127">
        <v>3</v>
      </c>
      <c r="B68" s="40" t="s">
        <v>364</v>
      </c>
      <c r="C68" s="23" t="s">
        <v>365</v>
      </c>
      <c r="D68" s="27">
        <v>1</v>
      </c>
      <c r="E68" s="22" t="s">
        <v>79</v>
      </c>
      <c r="F68" s="41">
        <v>402095</v>
      </c>
      <c r="G68" s="41"/>
      <c r="H68" s="41"/>
      <c r="I68" s="41"/>
      <c r="J68" s="41">
        <f t="shared" si="7"/>
        <v>48252</v>
      </c>
      <c r="K68" s="109">
        <f t="shared" si="3"/>
        <v>450347</v>
      </c>
    </row>
    <row r="69" spans="1:11" s="127" customFormat="1" ht="54.75" customHeight="1">
      <c r="A69" s="127">
        <v>3</v>
      </c>
      <c r="B69" s="40" t="s">
        <v>366</v>
      </c>
      <c r="C69" s="23" t="s">
        <v>367</v>
      </c>
      <c r="D69" s="27">
        <v>1</v>
      </c>
      <c r="E69" s="22" t="s">
        <v>79</v>
      </c>
      <c r="F69" s="41">
        <v>92654</v>
      </c>
      <c r="G69" s="41"/>
      <c r="H69" s="41"/>
      <c r="I69" s="41"/>
      <c r="J69" s="41">
        <f t="shared" si="7"/>
        <v>11119</v>
      </c>
      <c r="K69" s="109">
        <f t="shared" si="3"/>
        <v>103773</v>
      </c>
    </row>
    <row r="70" spans="1:11" s="110" customFormat="1" ht="45" customHeight="1">
      <c r="A70" s="110">
        <v>3</v>
      </c>
      <c r="B70" s="40" t="s">
        <v>368</v>
      </c>
      <c r="C70" s="23" t="s">
        <v>369</v>
      </c>
      <c r="D70" s="27">
        <v>1</v>
      </c>
      <c r="E70" s="22" t="s">
        <v>79</v>
      </c>
      <c r="F70" s="41">
        <v>0</v>
      </c>
      <c r="G70" s="41"/>
      <c r="H70" s="41"/>
      <c r="I70" s="41"/>
      <c r="J70" s="41">
        <f t="shared" si="5"/>
        <v>0</v>
      </c>
      <c r="K70" s="109">
        <f t="shared" si="3"/>
        <v>0</v>
      </c>
    </row>
    <row r="71" spans="1:11" s="110" customFormat="1" ht="50.25" customHeight="1">
      <c r="A71" s="110">
        <v>3</v>
      </c>
      <c r="B71" s="40" t="s">
        <v>370</v>
      </c>
      <c r="C71" s="23" t="s">
        <v>371</v>
      </c>
      <c r="D71" s="27">
        <v>1</v>
      </c>
      <c r="E71" s="22" t="s">
        <v>79</v>
      </c>
      <c r="F71" s="41">
        <v>0</v>
      </c>
      <c r="G71" s="41"/>
      <c r="H71" s="41"/>
      <c r="I71" s="41"/>
      <c r="J71" s="41">
        <f t="shared" si="5"/>
        <v>0</v>
      </c>
      <c r="K71" s="109">
        <f t="shared" si="3"/>
        <v>0</v>
      </c>
    </row>
    <row r="72" spans="1:11" s="110" customFormat="1" ht="48" customHeight="1">
      <c r="A72" s="110">
        <v>3</v>
      </c>
      <c r="B72" s="40" t="s">
        <v>372</v>
      </c>
      <c r="C72" s="23" t="s">
        <v>373</v>
      </c>
      <c r="D72" s="27">
        <v>1</v>
      </c>
      <c r="E72" s="22" t="s">
        <v>79</v>
      </c>
      <c r="F72" s="41">
        <v>729421</v>
      </c>
      <c r="G72" s="41"/>
      <c r="H72" s="41"/>
      <c r="I72" s="41"/>
      <c r="J72" s="41">
        <f t="shared" ref="J72:J85" si="8">ROUNDUP(F72*12%,0)</f>
        <v>87531</v>
      </c>
      <c r="K72" s="109">
        <f>F72+J72</f>
        <v>816952</v>
      </c>
    </row>
    <row r="73" spans="1:11" s="127" customFormat="1" ht="44.25" customHeight="1">
      <c r="A73" s="127">
        <v>3</v>
      </c>
      <c r="B73" s="40" t="s">
        <v>374</v>
      </c>
      <c r="C73" s="23" t="s">
        <v>375</v>
      </c>
      <c r="D73" s="27">
        <v>1</v>
      </c>
      <c r="E73" s="22" t="s">
        <v>79</v>
      </c>
      <c r="F73" s="41">
        <v>123819</v>
      </c>
      <c r="G73" s="41"/>
      <c r="H73" s="41"/>
      <c r="I73" s="41"/>
      <c r="J73" s="41">
        <f t="shared" si="8"/>
        <v>14859</v>
      </c>
      <c r="K73" s="109">
        <f t="shared" ref="K73:K89" si="9">F73+J73</f>
        <v>138678</v>
      </c>
    </row>
    <row r="74" spans="1:11" s="127" customFormat="1" ht="31.5" customHeight="1">
      <c r="A74" s="127">
        <v>3</v>
      </c>
      <c r="B74" s="40" t="s">
        <v>376</v>
      </c>
      <c r="C74" s="128" t="s">
        <v>377</v>
      </c>
      <c r="D74" s="27">
        <v>1</v>
      </c>
      <c r="E74" s="22" t="s">
        <v>79</v>
      </c>
      <c r="F74" s="41">
        <v>399170</v>
      </c>
      <c r="G74" s="41"/>
      <c r="H74" s="41"/>
      <c r="I74" s="41"/>
      <c r="J74" s="41">
        <f t="shared" si="8"/>
        <v>47901</v>
      </c>
      <c r="K74" s="109">
        <f t="shared" si="9"/>
        <v>447071</v>
      </c>
    </row>
    <row r="75" spans="1:11" s="110" customFormat="1" ht="30" customHeight="1">
      <c r="A75" s="110">
        <v>3</v>
      </c>
      <c r="B75" s="40" t="s">
        <v>378</v>
      </c>
      <c r="C75" s="23" t="s">
        <v>379</v>
      </c>
      <c r="D75" s="27">
        <v>1</v>
      </c>
      <c r="E75" s="22" t="s">
        <v>79</v>
      </c>
      <c r="F75" s="41">
        <v>64682</v>
      </c>
      <c r="G75" s="41"/>
      <c r="H75" s="41"/>
      <c r="I75" s="41"/>
      <c r="J75" s="41">
        <f t="shared" si="8"/>
        <v>7762</v>
      </c>
      <c r="K75" s="109">
        <f>F75+J75</f>
        <v>72444</v>
      </c>
    </row>
    <row r="76" spans="1:11" s="110" customFormat="1" ht="48.75" customHeight="1">
      <c r="A76" s="110">
        <v>3</v>
      </c>
      <c r="B76" s="40" t="s">
        <v>380</v>
      </c>
      <c r="C76" s="23" t="s">
        <v>381</v>
      </c>
      <c r="D76" s="27">
        <v>1</v>
      </c>
      <c r="E76" s="22" t="s">
        <v>79</v>
      </c>
      <c r="F76" s="41">
        <v>185835</v>
      </c>
      <c r="G76" s="41"/>
      <c r="H76" s="41"/>
      <c r="I76" s="41"/>
      <c r="J76" s="41">
        <f t="shared" si="8"/>
        <v>22301</v>
      </c>
      <c r="K76" s="109">
        <f t="shared" si="9"/>
        <v>208136</v>
      </c>
    </row>
    <row r="77" spans="1:11" s="110" customFormat="1" ht="49.5" customHeight="1">
      <c r="A77" s="110">
        <v>3</v>
      </c>
      <c r="B77" s="40" t="s">
        <v>382</v>
      </c>
      <c r="C77" s="23" t="s">
        <v>383</v>
      </c>
      <c r="D77" s="27">
        <v>1</v>
      </c>
      <c r="E77" s="22" t="s">
        <v>79</v>
      </c>
      <c r="F77" s="41">
        <v>221963</v>
      </c>
      <c r="G77" s="41"/>
      <c r="H77" s="41"/>
      <c r="I77" s="41"/>
      <c r="J77" s="41">
        <f t="shared" si="8"/>
        <v>26636</v>
      </c>
      <c r="K77" s="109">
        <f t="shared" si="9"/>
        <v>248599</v>
      </c>
    </row>
    <row r="78" spans="1:11" s="110" customFormat="1" ht="48" customHeight="1">
      <c r="A78" s="110">
        <v>3</v>
      </c>
      <c r="B78" s="40" t="s">
        <v>384</v>
      </c>
      <c r="C78" s="23" t="s">
        <v>385</v>
      </c>
      <c r="D78" s="27">
        <v>1</v>
      </c>
      <c r="E78" s="22" t="s">
        <v>79</v>
      </c>
      <c r="F78" s="41">
        <v>395087</v>
      </c>
      <c r="G78" s="41"/>
      <c r="H78" s="41"/>
      <c r="I78" s="41"/>
      <c r="J78" s="41">
        <f t="shared" si="8"/>
        <v>47411</v>
      </c>
      <c r="K78" s="109">
        <f t="shared" si="9"/>
        <v>442498</v>
      </c>
    </row>
    <row r="79" spans="1:11" s="127" customFormat="1" ht="35.25" customHeight="1">
      <c r="A79" s="127">
        <v>3</v>
      </c>
      <c r="B79" s="40" t="s">
        <v>386</v>
      </c>
      <c r="C79" s="23" t="s">
        <v>387</v>
      </c>
      <c r="D79" s="27">
        <v>1</v>
      </c>
      <c r="E79" s="22" t="s">
        <v>79</v>
      </c>
      <c r="F79" s="41">
        <v>42050</v>
      </c>
      <c r="G79" s="41"/>
      <c r="H79" s="41"/>
      <c r="I79" s="41"/>
      <c r="J79" s="41">
        <f t="shared" si="8"/>
        <v>5046</v>
      </c>
      <c r="K79" s="109">
        <f t="shared" si="9"/>
        <v>47096</v>
      </c>
    </row>
    <row r="80" spans="1:11" s="127" customFormat="1" ht="36.75" customHeight="1">
      <c r="A80" s="127">
        <v>3</v>
      </c>
      <c r="B80" s="40" t="s">
        <v>388</v>
      </c>
      <c r="C80" s="23" t="s">
        <v>389</v>
      </c>
      <c r="D80" s="27">
        <v>1</v>
      </c>
      <c r="E80" s="22" t="s">
        <v>79</v>
      </c>
      <c r="F80" s="41">
        <v>99828</v>
      </c>
      <c r="G80" s="41"/>
      <c r="H80" s="41"/>
      <c r="I80" s="41"/>
      <c r="J80" s="41">
        <f t="shared" si="8"/>
        <v>11980</v>
      </c>
      <c r="K80" s="109">
        <f t="shared" si="9"/>
        <v>111808</v>
      </c>
    </row>
    <row r="81" spans="1:11" s="127" customFormat="1" ht="36.75" customHeight="1">
      <c r="A81" s="127">
        <v>3</v>
      </c>
      <c r="B81" s="40" t="s">
        <v>390</v>
      </c>
      <c r="C81" s="23" t="s">
        <v>391</v>
      </c>
      <c r="D81" s="27">
        <v>1</v>
      </c>
      <c r="E81" s="22" t="s">
        <v>79</v>
      </c>
      <c r="F81" s="41">
        <v>40019</v>
      </c>
      <c r="G81" s="41"/>
      <c r="H81" s="41"/>
      <c r="I81" s="41"/>
      <c r="J81" s="41">
        <f t="shared" si="8"/>
        <v>4803</v>
      </c>
      <c r="K81" s="109">
        <f t="shared" si="9"/>
        <v>44822</v>
      </c>
    </row>
    <row r="82" spans="1:11" s="110" customFormat="1" ht="28.15" customHeight="1">
      <c r="A82" s="110">
        <v>3</v>
      </c>
      <c r="B82" s="40" t="s">
        <v>392</v>
      </c>
      <c r="C82" s="23" t="s">
        <v>393</v>
      </c>
      <c r="D82" s="27">
        <v>1</v>
      </c>
      <c r="E82" s="22" t="s">
        <v>79</v>
      </c>
      <c r="F82" s="41">
        <v>47494</v>
      </c>
      <c r="G82" s="41"/>
      <c r="H82" s="41"/>
      <c r="I82" s="41"/>
      <c r="J82" s="41">
        <f t="shared" si="8"/>
        <v>5700</v>
      </c>
      <c r="K82" s="109">
        <f t="shared" si="9"/>
        <v>53194</v>
      </c>
    </row>
    <row r="83" spans="1:11" s="110" customFormat="1" ht="28.15" customHeight="1">
      <c r="A83" s="110">
        <v>3</v>
      </c>
      <c r="B83" s="40" t="s">
        <v>394</v>
      </c>
      <c r="C83" s="23" t="s">
        <v>395</v>
      </c>
      <c r="D83" s="27">
        <v>1</v>
      </c>
      <c r="E83" s="22" t="s">
        <v>79</v>
      </c>
      <c r="F83" s="41">
        <v>59978</v>
      </c>
      <c r="G83" s="41"/>
      <c r="H83" s="41"/>
      <c r="I83" s="41"/>
      <c r="J83" s="41">
        <f t="shared" si="8"/>
        <v>7198</v>
      </c>
      <c r="K83" s="109">
        <f t="shared" si="9"/>
        <v>67176</v>
      </c>
    </row>
    <row r="84" spans="1:11" s="110" customFormat="1" ht="42.75" customHeight="1">
      <c r="A84" s="110">
        <v>3</v>
      </c>
      <c r="B84" s="40" t="s">
        <v>396</v>
      </c>
      <c r="C84" s="23" t="s">
        <v>397</v>
      </c>
      <c r="D84" s="27">
        <v>1</v>
      </c>
      <c r="E84" s="22" t="s">
        <v>79</v>
      </c>
      <c r="F84" s="41">
        <v>36036</v>
      </c>
      <c r="G84" s="41"/>
      <c r="H84" s="41"/>
      <c r="I84" s="41"/>
      <c r="J84" s="41">
        <f t="shared" si="8"/>
        <v>4325</v>
      </c>
      <c r="K84" s="109">
        <f>F84+J84</f>
        <v>40361</v>
      </c>
    </row>
    <row r="85" spans="1:11" s="110" customFormat="1" ht="53.25" customHeight="1">
      <c r="A85" s="110">
        <v>3</v>
      </c>
      <c r="B85" s="40" t="s">
        <v>398</v>
      </c>
      <c r="C85" s="23" t="s">
        <v>399</v>
      </c>
      <c r="D85" s="27">
        <v>1</v>
      </c>
      <c r="E85" s="22" t="s">
        <v>79</v>
      </c>
      <c r="F85" s="41">
        <v>100000</v>
      </c>
      <c r="G85" s="41"/>
      <c r="H85" s="41"/>
      <c r="I85" s="41"/>
      <c r="J85" s="41">
        <f t="shared" si="8"/>
        <v>12000</v>
      </c>
      <c r="K85" s="109">
        <f>F85+J85</f>
        <v>112000</v>
      </c>
    </row>
    <row r="86" spans="1:11" s="110" customFormat="1" ht="38.25" customHeight="1">
      <c r="A86" s="110">
        <v>3</v>
      </c>
      <c r="B86" s="40" t="s">
        <v>400</v>
      </c>
      <c r="C86" s="27" t="s">
        <v>401</v>
      </c>
      <c r="D86" s="27">
        <v>1</v>
      </c>
      <c r="E86" s="101"/>
      <c r="F86" s="63"/>
      <c r="G86" s="63"/>
      <c r="H86" s="63"/>
      <c r="I86" s="63"/>
      <c r="J86" s="63"/>
      <c r="K86" s="109"/>
    </row>
    <row r="87" spans="1:11" s="110" customFormat="1" ht="20.25" customHeight="1">
      <c r="B87" s="40" t="s">
        <v>402</v>
      </c>
      <c r="C87" s="41"/>
      <c r="D87" s="27">
        <v>1</v>
      </c>
      <c r="E87" s="22" t="s">
        <v>79</v>
      </c>
      <c r="F87" s="41">
        <v>0</v>
      </c>
      <c r="G87" s="41"/>
      <c r="H87" s="41"/>
      <c r="I87" s="41"/>
      <c r="J87" s="41"/>
      <c r="K87" s="109">
        <f t="shared" si="9"/>
        <v>0</v>
      </c>
    </row>
    <row r="88" spans="1:11" s="110" customFormat="1" ht="19.5" customHeight="1">
      <c r="B88" s="40" t="s">
        <v>403</v>
      </c>
      <c r="C88" s="41"/>
      <c r="D88" s="27">
        <v>1</v>
      </c>
      <c r="E88" s="22" t="s">
        <v>79</v>
      </c>
      <c r="F88" s="41">
        <v>0</v>
      </c>
      <c r="G88" s="41"/>
      <c r="H88" s="41"/>
      <c r="I88" s="41"/>
      <c r="J88" s="41"/>
      <c r="K88" s="109">
        <f t="shared" si="9"/>
        <v>0</v>
      </c>
    </row>
    <row r="89" spans="1:11" s="110" customFormat="1" ht="16.5" customHeight="1">
      <c r="B89" s="40" t="s">
        <v>404</v>
      </c>
      <c r="C89" s="41"/>
      <c r="D89" s="27">
        <v>1</v>
      </c>
      <c r="E89" s="22" t="s">
        <v>79</v>
      </c>
      <c r="F89" s="41">
        <v>0</v>
      </c>
      <c r="G89" s="41"/>
      <c r="H89" s="41"/>
      <c r="I89" s="41"/>
      <c r="J89" s="41"/>
      <c r="K89" s="109">
        <f t="shared" si="9"/>
        <v>0</v>
      </c>
    </row>
    <row r="90" spans="1:11" s="110" customFormat="1" ht="20.25" customHeight="1">
      <c r="B90" s="324" t="s">
        <v>405</v>
      </c>
      <c r="C90" s="335"/>
      <c r="D90" s="27">
        <v>1</v>
      </c>
      <c r="E90" s="111"/>
      <c r="F90" s="103">
        <f>SUM(F53:F89)</f>
        <v>6927715</v>
      </c>
      <c r="G90" s="168"/>
      <c r="H90" s="168"/>
      <c r="I90" s="168"/>
      <c r="J90" s="103">
        <f>SUM(J53:J89)</f>
        <v>831337</v>
      </c>
      <c r="K90" s="46">
        <f>SUM(K53:K89)</f>
        <v>7759052</v>
      </c>
    </row>
    <row r="91" spans="1:11" s="132" customFormat="1" ht="20.25" customHeight="1">
      <c r="B91" s="129"/>
      <c r="C91" s="130"/>
      <c r="D91" s="27">
        <v>1</v>
      </c>
      <c r="E91" s="131"/>
      <c r="F91" s="117"/>
      <c r="G91" s="117"/>
      <c r="H91" s="117"/>
      <c r="I91" s="117"/>
      <c r="J91" s="117"/>
      <c r="K91" s="46"/>
    </row>
    <row r="92" spans="1:11" s="110" customFormat="1" ht="21.75" customHeight="1">
      <c r="A92" s="110">
        <v>2</v>
      </c>
      <c r="B92" s="101">
        <v>2.2999999999999998</v>
      </c>
      <c r="C92" s="62" t="s">
        <v>536</v>
      </c>
      <c r="D92" s="27">
        <v>1</v>
      </c>
      <c r="E92" s="111"/>
      <c r="F92" s="63"/>
      <c r="G92" s="63"/>
      <c r="H92" s="63"/>
      <c r="I92" s="63"/>
      <c r="J92" s="63"/>
      <c r="K92" s="109"/>
    </row>
    <row r="93" spans="1:11" s="110" customFormat="1" ht="39" customHeight="1">
      <c r="B93" s="101"/>
      <c r="C93" s="62"/>
      <c r="D93" s="27">
        <v>1</v>
      </c>
      <c r="E93" s="111"/>
      <c r="F93" s="63"/>
      <c r="G93" s="63"/>
      <c r="H93" s="63"/>
      <c r="I93" s="63"/>
      <c r="J93" s="63"/>
      <c r="K93" s="109"/>
    </row>
    <row r="94" spans="1:11" s="110" customFormat="1" ht="31.5" customHeight="1">
      <c r="A94" s="110">
        <v>3</v>
      </c>
      <c r="B94" s="101" t="s">
        <v>406</v>
      </c>
      <c r="C94" s="38" t="s">
        <v>407</v>
      </c>
      <c r="D94" s="27">
        <v>1</v>
      </c>
      <c r="E94" s="111"/>
      <c r="F94" s="63"/>
      <c r="G94" s="63"/>
      <c r="H94" s="63"/>
      <c r="I94" s="63"/>
      <c r="J94" s="63"/>
      <c r="K94" s="109"/>
    </row>
    <row r="95" spans="1:11" s="110" customFormat="1" ht="20.25" customHeight="1">
      <c r="A95" s="110">
        <v>4</v>
      </c>
      <c r="B95" s="22" t="s">
        <v>408</v>
      </c>
      <c r="C95" s="23" t="s">
        <v>409</v>
      </c>
      <c r="D95" s="27">
        <v>1</v>
      </c>
      <c r="E95" s="22" t="s">
        <v>79</v>
      </c>
      <c r="F95" s="41">
        <v>2290</v>
      </c>
      <c r="G95" s="41"/>
      <c r="H95" s="41"/>
      <c r="I95" s="41"/>
      <c r="J95" s="41">
        <v>275</v>
      </c>
      <c r="K95" s="109">
        <f t="shared" ref="K95:K139" si="10">F95+J95</f>
        <v>2565</v>
      </c>
    </row>
    <row r="96" spans="1:11" s="110" customFormat="1" ht="27.75" customHeight="1">
      <c r="A96" s="110">
        <v>4</v>
      </c>
      <c r="B96" s="22" t="s">
        <v>410</v>
      </c>
      <c r="C96" s="23" t="s">
        <v>411</v>
      </c>
      <c r="D96" s="27">
        <v>1</v>
      </c>
      <c r="E96" s="22" t="s">
        <v>79</v>
      </c>
      <c r="F96" s="41">
        <v>3149</v>
      </c>
      <c r="G96" s="41"/>
      <c r="H96" s="41"/>
      <c r="I96" s="41"/>
      <c r="J96" s="41">
        <v>378</v>
      </c>
      <c r="K96" s="109">
        <f t="shared" si="10"/>
        <v>3527</v>
      </c>
    </row>
    <row r="97" spans="1:11" s="110" customFormat="1" ht="31.5" customHeight="1">
      <c r="A97" s="110">
        <v>4</v>
      </c>
      <c r="B97" s="22" t="s">
        <v>412</v>
      </c>
      <c r="C97" s="23" t="s">
        <v>413</v>
      </c>
      <c r="D97" s="27">
        <v>1</v>
      </c>
      <c r="E97" s="22" t="s">
        <v>79</v>
      </c>
      <c r="F97" s="41">
        <v>2576</v>
      </c>
      <c r="G97" s="41"/>
      <c r="H97" s="41"/>
      <c r="I97" s="41"/>
      <c r="J97" s="41">
        <v>310</v>
      </c>
      <c r="K97" s="109">
        <f t="shared" si="10"/>
        <v>2886</v>
      </c>
    </row>
    <row r="98" spans="1:11" s="110" customFormat="1" ht="28.15" customHeight="1">
      <c r="A98" s="110">
        <v>4</v>
      </c>
      <c r="B98" s="22" t="s">
        <v>414</v>
      </c>
      <c r="C98" s="23" t="s">
        <v>415</v>
      </c>
      <c r="D98" s="27">
        <v>1</v>
      </c>
      <c r="E98" s="22" t="s">
        <v>79</v>
      </c>
      <c r="F98" s="41">
        <v>11448</v>
      </c>
      <c r="G98" s="41"/>
      <c r="H98" s="41"/>
      <c r="I98" s="41"/>
      <c r="J98" s="41">
        <v>1374</v>
      </c>
      <c r="K98" s="109">
        <f t="shared" si="10"/>
        <v>12822</v>
      </c>
    </row>
    <row r="99" spans="1:11" s="110" customFormat="1" ht="34.5" customHeight="1">
      <c r="A99" s="110">
        <v>4</v>
      </c>
      <c r="B99" s="22" t="s">
        <v>416</v>
      </c>
      <c r="C99" s="23" t="s">
        <v>417</v>
      </c>
      <c r="D99" s="27">
        <v>1</v>
      </c>
      <c r="E99" s="22" t="s">
        <v>79</v>
      </c>
      <c r="F99" s="41">
        <v>8586</v>
      </c>
      <c r="G99" s="41"/>
      <c r="H99" s="41"/>
      <c r="I99" s="41"/>
      <c r="J99" s="41">
        <v>1031</v>
      </c>
      <c r="K99" s="109">
        <f t="shared" si="10"/>
        <v>9617</v>
      </c>
    </row>
    <row r="100" spans="1:11" s="110" customFormat="1" ht="31.5" customHeight="1">
      <c r="A100" s="110">
        <v>4</v>
      </c>
      <c r="B100" s="40" t="s">
        <v>418</v>
      </c>
      <c r="C100" s="23" t="s">
        <v>419</v>
      </c>
      <c r="D100" s="27">
        <v>1</v>
      </c>
      <c r="E100" s="22" t="s">
        <v>79</v>
      </c>
      <c r="F100" s="41">
        <v>0</v>
      </c>
      <c r="G100" s="41"/>
      <c r="H100" s="41"/>
      <c r="I100" s="41"/>
      <c r="J100" s="41">
        <f t="shared" ref="J100:J139" si="11">ROUNDUP(F100*12%,0)</f>
        <v>0</v>
      </c>
      <c r="K100" s="109">
        <f t="shared" si="10"/>
        <v>0</v>
      </c>
    </row>
    <row r="101" spans="1:11" s="110" customFormat="1" ht="39" customHeight="1">
      <c r="A101" s="110">
        <v>4</v>
      </c>
      <c r="B101" s="40" t="s">
        <v>420</v>
      </c>
      <c r="C101" s="23" t="s">
        <v>421</v>
      </c>
      <c r="D101" s="27">
        <v>1</v>
      </c>
      <c r="E101" s="22" t="s">
        <v>79</v>
      </c>
      <c r="F101" s="41">
        <v>0</v>
      </c>
      <c r="G101" s="41"/>
      <c r="H101" s="41"/>
      <c r="I101" s="41"/>
      <c r="J101" s="41">
        <f t="shared" si="11"/>
        <v>0</v>
      </c>
      <c r="K101" s="109">
        <f t="shared" si="10"/>
        <v>0</v>
      </c>
    </row>
    <row r="102" spans="1:11" s="110" customFormat="1" ht="19.5" customHeight="1">
      <c r="A102" s="110">
        <v>4</v>
      </c>
      <c r="B102" s="22" t="s">
        <v>422</v>
      </c>
      <c r="C102" s="23" t="s">
        <v>423</v>
      </c>
      <c r="D102" s="27">
        <v>1</v>
      </c>
      <c r="E102" s="22" t="s">
        <v>79</v>
      </c>
      <c r="F102" s="41">
        <v>573</v>
      </c>
      <c r="G102" s="41"/>
      <c r="H102" s="41"/>
      <c r="I102" s="41"/>
      <c r="J102" s="41">
        <v>69</v>
      </c>
      <c r="K102" s="109">
        <f t="shared" si="10"/>
        <v>642</v>
      </c>
    </row>
    <row r="103" spans="1:11" s="110" customFormat="1" ht="49.5" customHeight="1">
      <c r="A103" s="110">
        <v>3</v>
      </c>
      <c r="B103" s="101" t="s">
        <v>424</v>
      </c>
      <c r="C103" s="62" t="s">
        <v>425</v>
      </c>
      <c r="D103" s="27">
        <v>1</v>
      </c>
      <c r="E103" s="101"/>
      <c r="F103" s="63"/>
      <c r="G103" s="63"/>
      <c r="H103" s="63"/>
      <c r="I103" s="63"/>
      <c r="J103" s="63"/>
      <c r="K103" s="109"/>
    </row>
    <row r="104" spans="1:11" s="110" customFormat="1" ht="21.75" customHeight="1">
      <c r="A104" s="110">
        <v>4</v>
      </c>
      <c r="B104" s="22" t="s">
        <v>426</v>
      </c>
      <c r="C104" s="23" t="s">
        <v>427</v>
      </c>
      <c r="D104" s="27">
        <v>1</v>
      </c>
      <c r="E104" s="22" t="s">
        <v>79</v>
      </c>
      <c r="F104" s="41">
        <v>57953</v>
      </c>
      <c r="G104" s="41"/>
      <c r="H104" s="41"/>
      <c r="I104" s="41"/>
      <c r="J104" s="41">
        <f t="shared" si="11"/>
        <v>6955</v>
      </c>
      <c r="K104" s="109">
        <f t="shared" si="10"/>
        <v>64908</v>
      </c>
    </row>
    <row r="105" spans="1:11" s="110" customFormat="1" ht="21.75" customHeight="1">
      <c r="A105" s="110">
        <v>4</v>
      </c>
      <c r="B105" s="22" t="s">
        <v>428</v>
      </c>
      <c r="C105" s="23" t="s">
        <v>429</v>
      </c>
      <c r="D105" s="27">
        <v>1</v>
      </c>
      <c r="E105" s="22" t="s">
        <v>79</v>
      </c>
      <c r="F105" s="41">
        <v>283324</v>
      </c>
      <c r="G105" s="41"/>
      <c r="H105" s="41"/>
      <c r="I105" s="41"/>
      <c r="J105" s="41">
        <f t="shared" si="11"/>
        <v>33999</v>
      </c>
      <c r="K105" s="109">
        <f t="shared" si="10"/>
        <v>317323</v>
      </c>
    </row>
    <row r="106" spans="1:11" s="110" customFormat="1" ht="21" customHeight="1">
      <c r="A106" s="110">
        <v>4</v>
      </c>
      <c r="B106" s="22" t="s">
        <v>430</v>
      </c>
      <c r="C106" s="23" t="s">
        <v>431</v>
      </c>
      <c r="D106" s="27">
        <v>1</v>
      </c>
      <c r="E106" s="22" t="s">
        <v>79</v>
      </c>
      <c r="F106" s="41">
        <v>96588</v>
      </c>
      <c r="G106" s="41"/>
      <c r="H106" s="41"/>
      <c r="I106" s="41"/>
      <c r="J106" s="41">
        <f t="shared" si="11"/>
        <v>11591</v>
      </c>
      <c r="K106" s="109">
        <f t="shared" si="10"/>
        <v>108179</v>
      </c>
    </row>
    <row r="107" spans="1:11" s="110" customFormat="1" ht="21.75" customHeight="1">
      <c r="A107" s="110">
        <v>4</v>
      </c>
      <c r="B107" s="22" t="s">
        <v>432</v>
      </c>
      <c r="C107" s="23" t="s">
        <v>433</v>
      </c>
      <c r="D107" s="27">
        <v>1</v>
      </c>
      <c r="E107" s="22" t="s">
        <v>79</v>
      </c>
      <c r="F107" s="41">
        <v>57953</v>
      </c>
      <c r="G107" s="41"/>
      <c r="H107" s="41"/>
      <c r="I107" s="41"/>
      <c r="J107" s="41">
        <f t="shared" si="11"/>
        <v>6955</v>
      </c>
      <c r="K107" s="109">
        <f t="shared" si="10"/>
        <v>64908</v>
      </c>
    </row>
    <row r="108" spans="1:11" s="110" customFormat="1" ht="18" customHeight="1">
      <c r="A108" s="110">
        <v>4</v>
      </c>
      <c r="B108" s="22" t="s">
        <v>434</v>
      </c>
      <c r="C108" s="23" t="s">
        <v>435</v>
      </c>
      <c r="D108" s="27">
        <v>1</v>
      </c>
      <c r="E108" s="22" t="s">
        <v>79</v>
      </c>
      <c r="F108" s="41">
        <v>115906</v>
      </c>
      <c r="G108" s="41"/>
      <c r="H108" s="41"/>
      <c r="I108" s="41"/>
      <c r="J108" s="41">
        <f t="shared" si="11"/>
        <v>13909</v>
      </c>
      <c r="K108" s="109">
        <f t="shared" si="10"/>
        <v>129815</v>
      </c>
    </row>
    <row r="109" spans="1:11" s="110" customFormat="1" ht="19.5" customHeight="1">
      <c r="A109" s="110">
        <v>4</v>
      </c>
      <c r="B109" s="22" t="s">
        <v>436</v>
      </c>
      <c r="C109" s="23" t="s">
        <v>437</v>
      </c>
      <c r="D109" s="27">
        <v>1</v>
      </c>
      <c r="E109" s="22" t="s">
        <v>79</v>
      </c>
      <c r="F109" s="41">
        <v>19318</v>
      </c>
      <c r="G109" s="41"/>
      <c r="H109" s="41"/>
      <c r="I109" s="41"/>
      <c r="J109" s="41">
        <f t="shared" si="11"/>
        <v>2319</v>
      </c>
      <c r="K109" s="109">
        <f t="shared" si="10"/>
        <v>21637</v>
      </c>
    </row>
    <row r="110" spans="1:11" s="110" customFormat="1" ht="15.75" customHeight="1">
      <c r="A110" s="110">
        <v>4</v>
      </c>
      <c r="B110" s="22" t="s">
        <v>438</v>
      </c>
      <c r="C110" s="23" t="s">
        <v>439</v>
      </c>
      <c r="D110" s="27">
        <v>1</v>
      </c>
      <c r="E110" s="22" t="s">
        <v>79</v>
      </c>
      <c r="F110" s="41">
        <v>12879</v>
      </c>
      <c r="G110" s="41"/>
      <c r="H110" s="41"/>
      <c r="I110" s="41"/>
      <c r="J110" s="41">
        <f t="shared" si="11"/>
        <v>1546</v>
      </c>
      <c r="K110" s="109">
        <f t="shared" si="10"/>
        <v>14425</v>
      </c>
    </row>
    <row r="111" spans="1:11" s="110" customFormat="1" ht="50.65" customHeight="1">
      <c r="A111" s="110">
        <v>3</v>
      </c>
      <c r="B111" s="101" t="s">
        <v>440</v>
      </c>
      <c r="C111" s="62" t="s">
        <v>441</v>
      </c>
      <c r="D111" s="27">
        <v>1</v>
      </c>
      <c r="E111" s="101"/>
      <c r="F111" s="63"/>
      <c r="G111" s="63"/>
      <c r="H111" s="63"/>
      <c r="I111" s="63"/>
      <c r="J111" s="63"/>
      <c r="K111" s="109"/>
    </row>
    <row r="112" spans="1:11" s="110" customFormat="1" ht="16.5" customHeight="1">
      <c r="A112" s="110">
        <v>4</v>
      </c>
      <c r="B112" s="22" t="s">
        <v>442</v>
      </c>
      <c r="C112" s="23" t="s">
        <v>443</v>
      </c>
      <c r="D112" s="27">
        <v>1</v>
      </c>
      <c r="E112" s="22" t="s">
        <v>79</v>
      </c>
      <c r="F112" s="41">
        <v>40067</v>
      </c>
      <c r="G112" s="41"/>
      <c r="H112" s="41"/>
      <c r="I112" s="41"/>
      <c r="J112" s="41">
        <v>4808</v>
      </c>
      <c r="K112" s="109">
        <f t="shared" si="10"/>
        <v>44875</v>
      </c>
    </row>
    <row r="113" spans="1:11" s="110" customFormat="1" ht="17.25" customHeight="1">
      <c r="A113" s="110">
        <v>4</v>
      </c>
      <c r="B113" s="22" t="s">
        <v>444</v>
      </c>
      <c r="C113" s="23" t="s">
        <v>445</v>
      </c>
      <c r="D113" s="27">
        <v>1</v>
      </c>
      <c r="E113" s="22" t="s">
        <v>79</v>
      </c>
      <c r="F113" s="41">
        <v>34343</v>
      </c>
      <c r="G113" s="41"/>
      <c r="H113" s="41"/>
      <c r="I113" s="41"/>
      <c r="J113" s="41">
        <f t="shared" si="11"/>
        <v>4122</v>
      </c>
      <c r="K113" s="109">
        <f t="shared" si="10"/>
        <v>38465</v>
      </c>
    </row>
    <row r="114" spans="1:11" s="110" customFormat="1" ht="16.5" customHeight="1">
      <c r="A114" s="110">
        <v>4</v>
      </c>
      <c r="B114" s="22" t="s">
        <v>446</v>
      </c>
      <c r="C114" s="23" t="s">
        <v>447</v>
      </c>
      <c r="D114" s="27">
        <v>1</v>
      </c>
      <c r="E114" s="22" t="s">
        <v>79</v>
      </c>
      <c r="F114" s="41">
        <v>28619</v>
      </c>
      <c r="G114" s="41"/>
      <c r="H114" s="41"/>
      <c r="I114" s="41"/>
      <c r="J114" s="41">
        <f t="shared" si="11"/>
        <v>3435</v>
      </c>
      <c r="K114" s="109">
        <f t="shared" si="10"/>
        <v>32054</v>
      </c>
    </row>
    <row r="115" spans="1:11" s="110" customFormat="1" ht="17.25" customHeight="1">
      <c r="A115" s="110">
        <v>4</v>
      </c>
      <c r="B115" s="22" t="s">
        <v>448</v>
      </c>
      <c r="C115" s="23" t="s">
        <v>449</v>
      </c>
      <c r="D115" s="27">
        <v>1</v>
      </c>
      <c r="E115" s="22" t="s">
        <v>79</v>
      </c>
      <c r="F115" s="41">
        <v>31481</v>
      </c>
      <c r="G115" s="41"/>
      <c r="H115" s="41"/>
      <c r="I115" s="41"/>
      <c r="J115" s="41">
        <f t="shared" si="11"/>
        <v>3778</v>
      </c>
      <c r="K115" s="109">
        <f t="shared" si="10"/>
        <v>35259</v>
      </c>
    </row>
    <row r="116" spans="1:11" s="110" customFormat="1" ht="14.25" customHeight="1">
      <c r="A116" s="110">
        <v>4</v>
      </c>
      <c r="B116" s="22" t="s">
        <v>450</v>
      </c>
      <c r="C116" s="23" t="s">
        <v>451</v>
      </c>
      <c r="D116" s="27">
        <v>1</v>
      </c>
      <c r="E116" s="22" t="s">
        <v>79</v>
      </c>
      <c r="F116" s="41">
        <v>25757</v>
      </c>
      <c r="G116" s="41"/>
      <c r="H116" s="41"/>
      <c r="I116" s="41"/>
      <c r="J116" s="41">
        <f t="shared" si="11"/>
        <v>3091</v>
      </c>
      <c r="K116" s="109">
        <f t="shared" si="10"/>
        <v>28848</v>
      </c>
    </row>
    <row r="117" spans="1:11" s="110" customFormat="1" ht="18" customHeight="1">
      <c r="A117" s="110">
        <v>4</v>
      </c>
      <c r="B117" s="22" t="s">
        <v>452</v>
      </c>
      <c r="C117" s="23" t="s">
        <v>453</v>
      </c>
      <c r="D117" s="27">
        <v>1</v>
      </c>
      <c r="E117" s="22" t="s">
        <v>79</v>
      </c>
      <c r="F117" s="41">
        <v>22895</v>
      </c>
      <c r="G117" s="41"/>
      <c r="H117" s="41"/>
      <c r="I117" s="41"/>
      <c r="J117" s="41">
        <f t="shared" si="11"/>
        <v>2748</v>
      </c>
      <c r="K117" s="109">
        <f t="shared" si="10"/>
        <v>25643</v>
      </c>
    </row>
    <row r="118" spans="1:11" s="110" customFormat="1" ht="18" customHeight="1">
      <c r="A118" s="110">
        <v>4</v>
      </c>
      <c r="B118" s="22" t="s">
        <v>454</v>
      </c>
      <c r="C118" s="23" t="s">
        <v>455</v>
      </c>
      <c r="D118" s="27">
        <v>1</v>
      </c>
      <c r="E118" s="22" t="s">
        <v>79</v>
      </c>
      <c r="F118" s="41">
        <v>8586</v>
      </c>
      <c r="G118" s="41"/>
      <c r="H118" s="41"/>
      <c r="I118" s="41"/>
      <c r="J118" s="41">
        <f t="shared" si="11"/>
        <v>1031</v>
      </c>
      <c r="K118" s="109">
        <f t="shared" si="10"/>
        <v>9617</v>
      </c>
    </row>
    <row r="119" spans="1:11" s="110" customFormat="1" ht="16.5" customHeight="1">
      <c r="A119" s="110">
        <v>4</v>
      </c>
      <c r="B119" s="22" t="s">
        <v>456</v>
      </c>
      <c r="C119" s="23" t="s">
        <v>457</v>
      </c>
      <c r="D119" s="27">
        <v>1</v>
      </c>
      <c r="E119" s="22" t="s">
        <v>79</v>
      </c>
      <c r="F119" s="41">
        <v>85856</v>
      </c>
      <c r="G119" s="41"/>
      <c r="H119" s="41"/>
      <c r="I119" s="41"/>
      <c r="J119" s="41">
        <f t="shared" si="11"/>
        <v>10303</v>
      </c>
      <c r="K119" s="109">
        <f t="shared" si="10"/>
        <v>96159</v>
      </c>
    </row>
    <row r="120" spans="1:11" s="110" customFormat="1" ht="15.75" customHeight="1">
      <c r="A120" s="110">
        <v>4</v>
      </c>
      <c r="B120" s="22" t="s">
        <v>458</v>
      </c>
      <c r="C120" s="23" t="s">
        <v>459</v>
      </c>
      <c r="D120" s="27">
        <v>1</v>
      </c>
      <c r="E120" s="22" t="s">
        <v>79</v>
      </c>
      <c r="F120" s="41">
        <v>5724</v>
      </c>
      <c r="G120" s="41"/>
      <c r="H120" s="41"/>
      <c r="I120" s="41"/>
      <c r="J120" s="41">
        <f t="shared" si="11"/>
        <v>687</v>
      </c>
      <c r="K120" s="109">
        <f t="shared" si="10"/>
        <v>6411</v>
      </c>
    </row>
    <row r="121" spans="1:11" s="110" customFormat="1" ht="19.5" customHeight="1">
      <c r="A121" s="110">
        <v>4</v>
      </c>
      <c r="B121" s="22" t="s">
        <v>460</v>
      </c>
      <c r="C121" s="23" t="s">
        <v>461</v>
      </c>
      <c r="D121" s="27">
        <v>1</v>
      </c>
      <c r="E121" s="22" t="s">
        <v>79</v>
      </c>
      <c r="F121" s="41">
        <v>2862</v>
      </c>
      <c r="G121" s="41"/>
      <c r="H121" s="41"/>
      <c r="I121" s="41"/>
      <c r="J121" s="41">
        <f t="shared" si="11"/>
        <v>344</v>
      </c>
      <c r="K121" s="109">
        <f t="shared" si="10"/>
        <v>3206</v>
      </c>
    </row>
    <row r="122" spans="1:11" s="110" customFormat="1" ht="44.25" customHeight="1">
      <c r="A122" s="110">
        <v>3</v>
      </c>
      <c r="B122" s="101" t="s">
        <v>462</v>
      </c>
      <c r="C122" s="62" t="s">
        <v>463</v>
      </c>
      <c r="D122" s="27">
        <v>1</v>
      </c>
      <c r="E122" s="101"/>
      <c r="F122" s="63"/>
      <c r="G122" s="63"/>
      <c r="H122" s="63"/>
      <c r="I122" s="63"/>
      <c r="J122" s="63"/>
      <c r="K122" s="109"/>
    </row>
    <row r="123" spans="1:11" s="110" customFormat="1" ht="20.25" customHeight="1">
      <c r="A123" s="110">
        <v>4</v>
      </c>
      <c r="B123" s="22" t="s">
        <v>464</v>
      </c>
      <c r="C123" s="23" t="s">
        <v>465</v>
      </c>
      <c r="D123" s="27">
        <v>1</v>
      </c>
      <c r="E123" s="22" t="s">
        <v>79</v>
      </c>
      <c r="F123" s="41">
        <v>15025</v>
      </c>
      <c r="G123" s="41"/>
      <c r="H123" s="41"/>
      <c r="I123" s="41"/>
      <c r="J123" s="41">
        <f t="shared" si="11"/>
        <v>1803</v>
      </c>
      <c r="K123" s="109">
        <f t="shared" si="10"/>
        <v>16828</v>
      </c>
    </row>
    <row r="124" spans="1:11" s="110" customFormat="1" ht="17.25" customHeight="1">
      <c r="A124" s="110">
        <v>4</v>
      </c>
      <c r="B124" s="22" t="s">
        <v>466</v>
      </c>
      <c r="C124" s="23" t="s">
        <v>467</v>
      </c>
      <c r="D124" s="27">
        <v>1</v>
      </c>
      <c r="E124" s="22" t="s">
        <v>79</v>
      </c>
      <c r="F124" s="41">
        <v>8586</v>
      </c>
      <c r="G124" s="41"/>
      <c r="H124" s="41"/>
      <c r="I124" s="41"/>
      <c r="J124" s="41">
        <f t="shared" si="11"/>
        <v>1031</v>
      </c>
      <c r="K124" s="109">
        <f t="shared" si="10"/>
        <v>9617</v>
      </c>
    </row>
    <row r="125" spans="1:11" s="110" customFormat="1" ht="19.5" customHeight="1">
      <c r="A125" s="110">
        <v>4</v>
      </c>
      <c r="B125" s="22" t="s">
        <v>468</v>
      </c>
      <c r="C125" s="23" t="s">
        <v>469</v>
      </c>
      <c r="D125" s="27">
        <v>1</v>
      </c>
      <c r="E125" s="22" t="s">
        <v>79</v>
      </c>
      <c r="F125" s="41">
        <v>6440</v>
      </c>
      <c r="G125" s="41"/>
      <c r="H125" s="41"/>
      <c r="I125" s="41"/>
      <c r="J125" s="41">
        <f t="shared" si="11"/>
        <v>773</v>
      </c>
      <c r="K125" s="109">
        <f t="shared" si="10"/>
        <v>7213</v>
      </c>
    </row>
    <row r="126" spans="1:11" s="110" customFormat="1" ht="14.25" customHeight="1">
      <c r="A126" s="110">
        <v>4</v>
      </c>
      <c r="B126" s="22" t="s">
        <v>470</v>
      </c>
      <c r="C126" s="23" t="s">
        <v>471</v>
      </c>
      <c r="D126" s="27">
        <v>1</v>
      </c>
      <c r="E126" s="22" t="s">
        <v>79</v>
      </c>
      <c r="F126" s="41">
        <v>7155</v>
      </c>
      <c r="G126" s="41"/>
      <c r="H126" s="41"/>
      <c r="I126" s="41"/>
      <c r="J126" s="41">
        <f t="shared" si="11"/>
        <v>859</v>
      </c>
      <c r="K126" s="109">
        <f t="shared" si="10"/>
        <v>8014</v>
      </c>
    </row>
    <row r="127" spans="1:11" s="110" customFormat="1" ht="22.5" customHeight="1">
      <c r="A127" s="110">
        <v>4</v>
      </c>
      <c r="B127" s="22" t="s">
        <v>472</v>
      </c>
      <c r="C127" s="23" t="s">
        <v>473</v>
      </c>
      <c r="D127" s="27">
        <v>1</v>
      </c>
      <c r="E127" s="22" t="s">
        <v>79</v>
      </c>
      <c r="F127" s="41">
        <v>34343</v>
      </c>
      <c r="G127" s="41"/>
      <c r="H127" s="41"/>
      <c r="I127" s="41"/>
      <c r="J127" s="41">
        <f t="shared" si="11"/>
        <v>4122</v>
      </c>
      <c r="K127" s="109">
        <f t="shared" si="10"/>
        <v>38465</v>
      </c>
    </row>
    <row r="128" spans="1:11" s="110" customFormat="1" ht="44.25" customHeight="1">
      <c r="A128" s="110">
        <v>3</v>
      </c>
      <c r="B128" s="101" t="s">
        <v>474</v>
      </c>
      <c r="C128" s="62" t="s">
        <v>475</v>
      </c>
      <c r="D128" s="27">
        <v>1</v>
      </c>
      <c r="E128" s="101"/>
      <c r="F128" s="63"/>
      <c r="G128" s="63"/>
      <c r="H128" s="63"/>
      <c r="I128" s="63"/>
      <c r="J128" s="63"/>
      <c r="K128" s="109"/>
    </row>
    <row r="129" spans="1:11" s="110" customFormat="1" ht="16.5" customHeight="1">
      <c r="A129" s="110">
        <v>4</v>
      </c>
      <c r="B129" s="22" t="s">
        <v>476</v>
      </c>
      <c r="C129" s="23" t="s">
        <v>477</v>
      </c>
      <c r="D129" s="27">
        <v>1</v>
      </c>
      <c r="E129" s="22" t="s">
        <v>79</v>
      </c>
      <c r="F129" s="41">
        <v>93011</v>
      </c>
      <c r="G129" s="41"/>
      <c r="H129" s="41"/>
      <c r="I129" s="41"/>
      <c r="J129" s="41">
        <f t="shared" si="11"/>
        <v>11162</v>
      </c>
      <c r="K129" s="109">
        <f t="shared" si="10"/>
        <v>104173</v>
      </c>
    </row>
    <row r="130" spans="1:11" s="110" customFormat="1" ht="14.25" customHeight="1">
      <c r="A130" s="110">
        <v>4</v>
      </c>
      <c r="B130" s="22" t="s">
        <v>478</v>
      </c>
      <c r="C130" s="23" t="s">
        <v>479</v>
      </c>
      <c r="D130" s="27">
        <v>1</v>
      </c>
      <c r="E130" s="22" t="s">
        <v>79</v>
      </c>
      <c r="F130" s="41">
        <v>20034</v>
      </c>
      <c r="G130" s="41"/>
      <c r="H130" s="41"/>
      <c r="I130" s="41"/>
      <c r="J130" s="41">
        <v>2404</v>
      </c>
      <c r="K130" s="109">
        <f t="shared" si="10"/>
        <v>22438</v>
      </c>
    </row>
    <row r="131" spans="1:11" s="110" customFormat="1" ht="17.25" customHeight="1">
      <c r="A131" s="110">
        <v>4</v>
      </c>
      <c r="B131" s="22" t="s">
        <v>480</v>
      </c>
      <c r="C131" s="23" t="s">
        <v>481</v>
      </c>
      <c r="D131" s="27">
        <v>1</v>
      </c>
      <c r="E131" s="22" t="s">
        <v>79</v>
      </c>
      <c r="F131" s="41">
        <v>22895</v>
      </c>
      <c r="G131" s="41"/>
      <c r="H131" s="41"/>
      <c r="I131" s="41"/>
      <c r="J131" s="41">
        <f t="shared" si="11"/>
        <v>2748</v>
      </c>
      <c r="K131" s="109">
        <f t="shared" si="10"/>
        <v>25643</v>
      </c>
    </row>
    <row r="132" spans="1:11" s="110" customFormat="1" ht="17.25" customHeight="1">
      <c r="A132" s="110">
        <v>4</v>
      </c>
      <c r="B132" s="22" t="s">
        <v>482</v>
      </c>
      <c r="C132" s="23" t="s">
        <v>483</v>
      </c>
      <c r="D132" s="27">
        <v>1</v>
      </c>
      <c r="E132" s="22" t="s">
        <v>79</v>
      </c>
      <c r="F132" s="41">
        <v>7155</v>
      </c>
      <c r="G132" s="41"/>
      <c r="H132" s="41"/>
      <c r="I132" s="41"/>
      <c r="J132" s="41">
        <f t="shared" si="11"/>
        <v>859</v>
      </c>
      <c r="K132" s="109">
        <f t="shared" si="10"/>
        <v>8014</v>
      </c>
    </row>
    <row r="133" spans="1:11" s="110" customFormat="1" ht="42" customHeight="1">
      <c r="A133" s="110">
        <v>3</v>
      </c>
      <c r="B133" s="101" t="s">
        <v>484</v>
      </c>
      <c r="C133" s="62" t="s">
        <v>485</v>
      </c>
      <c r="D133" s="27">
        <v>1</v>
      </c>
      <c r="E133" s="101"/>
      <c r="F133" s="63"/>
      <c r="G133" s="63"/>
      <c r="H133" s="63"/>
      <c r="I133" s="63"/>
      <c r="J133" s="63"/>
      <c r="K133" s="109"/>
    </row>
    <row r="134" spans="1:11" s="110" customFormat="1" ht="17.25" customHeight="1">
      <c r="A134" s="110">
        <v>4</v>
      </c>
      <c r="B134" s="22" t="s">
        <v>486</v>
      </c>
      <c r="C134" s="23" t="s">
        <v>487</v>
      </c>
      <c r="D134" s="27">
        <v>1</v>
      </c>
      <c r="E134" s="22" t="s">
        <v>79</v>
      </c>
      <c r="F134" s="41">
        <v>6440</v>
      </c>
      <c r="G134" s="41"/>
      <c r="H134" s="41"/>
      <c r="I134" s="41"/>
      <c r="J134" s="41">
        <f t="shared" si="11"/>
        <v>773</v>
      </c>
      <c r="K134" s="109">
        <f t="shared" si="10"/>
        <v>7213</v>
      </c>
    </row>
    <row r="135" spans="1:11" s="110" customFormat="1" ht="19.5" customHeight="1">
      <c r="A135" s="110">
        <v>4</v>
      </c>
      <c r="B135" s="22" t="s">
        <v>488</v>
      </c>
      <c r="C135" s="23" t="s">
        <v>489</v>
      </c>
      <c r="D135" s="27">
        <v>1</v>
      </c>
      <c r="E135" s="22" t="s">
        <v>79</v>
      </c>
      <c r="F135" s="41">
        <v>10732</v>
      </c>
      <c r="G135" s="41"/>
      <c r="H135" s="41"/>
      <c r="I135" s="41"/>
      <c r="J135" s="41">
        <f t="shared" si="11"/>
        <v>1288</v>
      </c>
      <c r="K135" s="109">
        <f t="shared" si="10"/>
        <v>12020</v>
      </c>
    </row>
    <row r="136" spans="1:11" s="110" customFormat="1" ht="17.25" customHeight="1">
      <c r="A136" s="110">
        <v>4</v>
      </c>
      <c r="B136" s="22" t="s">
        <v>490</v>
      </c>
      <c r="C136" s="23" t="s">
        <v>491</v>
      </c>
      <c r="D136" s="27">
        <v>1</v>
      </c>
      <c r="E136" s="22" t="s">
        <v>79</v>
      </c>
      <c r="F136" s="41">
        <v>6869</v>
      </c>
      <c r="G136" s="41"/>
      <c r="H136" s="41"/>
      <c r="I136" s="41"/>
      <c r="J136" s="41">
        <f t="shared" si="11"/>
        <v>825</v>
      </c>
      <c r="K136" s="109">
        <f t="shared" si="10"/>
        <v>7694</v>
      </c>
    </row>
    <row r="137" spans="1:11" s="110" customFormat="1" ht="14.25" customHeight="1">
      <c r="A137" s="110">
        <v>4</v>
      </c>
      <c r="B137" s="22" t="s">
        <v>492</v>
      </c>
      <c r="C137" s="23" t="s">
        <v>493</v>
      </c>
      <c r="D137" s="27">
        <v>1</v>
      </c>
      <c r="E137" s="22" t="s">
        <v>79</v>
      </c>
      <c r="F137" s="41">
        <v>4293</v>
      </c>
      <c r="G137" s="41"/>
      <c r="H137" s="41"/>
      <c r="I137" s="41"/>
      <c r="J137" s="41">
        <f t="shared" si="11"/>
        <v>516</v>
      </c>
      <c r="K137" s="109">
        <f t="shared" si="10"/>
        <v>4809</v>
      </c>
    </row>
    <row r="138" spans="1:11" s="110" customFormat="1" ht="19.5" customHeight="1">
      <c r="A138" s="110">
        <v>4</v>
      </c>
      <c r="B138" s="22" t="s">
        <v>494</v>
      </c>
      <c r="C138" s="23" t="s">
        <v>495</v>
      </c>
      <c r="D138" s="27">
        <v>1</v>
      </c>
      <c r="E138" s="22" t="s">
        <v>79</v>
      </c>
      <c r="F138" s="41">
        <v>6010</v>
      </c>
      <c r="G138" s="41"/>
      <c r="H138" s="41"/>
      <c r="I138" s="41"/>
      <c r="J138" s="41">
        <f t="shared" si="11"/>
        <v>722</v>
      </c>
      <c r="K138" s="109">
        <f t="shared" si="10"/>
        <v>6732</v>
      </c>
    </row>
    <row r="139" spans="1:11" s="110" customFormat="1" ht="14.25" customHeight="1">
      <c r="A139" s="110">
        <v>4</v>
      </c>
      <c r="B139" s="22" t="s">
        <v>496</v>
      </c>
      <c r="C139" s="23" t="s">
        <v>497</v>
      </c>
      <c r="D139" s="27">
        <v>1</v>
      </c>
      <c r="E139" s="22" t="s">
        <v>79</v>
      </c>
      <c r="F139" s="41">
        <v>8586</v>
      </c>
      <c r="G139" s="41"/>
      <c r="H139" s="41"/>
      <c r="I139" s="41"/>
      <c r="J139" s="41">
        <f t="shared" si="11"/>
        <v>1031</v>
      </c>
      <c r="K139" s="109">
        <f t="shared" si="10"/>
        <v>9617</v>
      </c>
    </row>
    <row r="140" spans="1:11" s="110" customFormat="1" ht="43.5" customHeight="1">
      <c r="A140" s="110">
        <v>3</v>
      </c>
      <c r="B140" s="101" t="s">
        <v>498</v>
      </c>
      <c r="C140" s="62" t="s">
        <v>499</v>
      </c>
      <c r="D140" s="27">
        <v>1</v>
      </c>
      <c r="E140" s="101"/>
      <c r="F140" s="63"/>
      <c r="G140" s="63"/>
      <c r="H140" s="63"/>
      <c r="I140" s="63"/>
      <c r="J140" s="63"/>
      <c r="K140" s="109"/>
    </row>
    <row r="141" spans="1:11" s="110" customFormat="1" ht="27.75" customHeight="1">
      <c r="A141" s="110">
        <v>3</v>
      </c>
      <c r="B141" s="101" t="s">
        <v>500</v>
      </c>
      <c r="C141" s="27" t="s">
        <v>501</v>
      </c>
      <c r="D141" s="27">
        <v>1</v>
      </c>
      <c r="E141" s="101"/>
      <c r="F141" s="41"/>
      <c r="G141" s="41"/>
      <c r="H141" s="41"/>
      <c r="I141" s="41"/>
      <c r="J141" s="41"/>
      <c r="K141" s="109"/>
    </row>
    <row r="142" spans="1:11" s="110" customFormat="1" ht="16.5" customHeight="1">
      <c r="B142" s="22" t="s">
        <v>502</v>
      </c>
      <c r="C142" s="133"/>
      <c r="D142" s="27">
        <v>1</v>
      </c>
      <c r="E142" s="22" t="s">
        <v>79</v>
      </c>
      <c r="F142" s="41">
        <v>0</v>
      </c>
      <c r="G142" s="41"/>
      <c r="H142" s="41"/>
      <c r="I142" s="41"/>
      <c r="J142" s="41">
        <f t="shared" ref="J142:J144" si="12">ROUNDUP(F142*12%,0)</f>
        <v>0</v>
      </c>
      <c r="K142" s="109">
        <f t="shared" ref="K142:K144" si="13">F142+J142</f>
        <v>0</v>
      </c>
    </row>
    <row r="143" spans="1:11" s="110" customFormat="1" ht="16.5" customHeight="1">
      <c r="B143" s="134" t="s">
        <v>503</v>
      </c>
      <c r="C143" s="135"/>
      <c r="D143" s="27">
        <v>1</v>
      </c>
      <c r="E143" s="22" t="s">
        <v>79</v>
      </c>
      <c r="F143" s="41">
        <v>0</v>
      </c>
      <c r="G143" s="41"/>
      <c r="H143" s="41"/>
      <c r="I143" s="41"/>
      <c r="J143" s="41">
        <f t="shared" si="12"/>
        <v>0</v>
      </c>
      <c r="K143" s="109">
        <f t="shared" si="13"/>
        <v>0</v>
      </c>
    </row>
    <row r="144" spans="1:11" s="110" customFormat="1" ht="16.5" customHeight="1">
      <c r="B144" s="22" t="s">
        <v>504</v>
      </c>
      <c r="C144" s="135"/>
      <c r="D144" s="27">
        <v>1</v>
      </c>
      <c r="E144" s="22" t="s">
        <v>79</v>
      </c>
      <c r="F144" s="41">
        <v>0</v>
      </c>
      <c r="G144" s="41"/>
      <c r="H144" s="41"/>
      <c r="I144" s="41"/>
      <c r="J144" s="41">
        <f t="shared" si="12"/>
        <v>0</v>
      </c>
      <c r="K144" s="109">
        <f t="shared" si="13"/>
        <v>0</v>
      </c>
    </row>
    <row r="145" spans="1:11" s="113" customFormat="1" ht="18" customHeight="1" thickBot="1">
      <c r="B145" s="336" t="s">
        <v>505</v>
      </c>
      <c r="C145" s="337"/>
      <c r="D145" s="27">
        <v>1</v>
      </c>
      <c r="E145" s="136"/>
      <c r="F145" s="137">
        <f>SUM(F95:F144)</f>
        <v>1216307</v>
      </c>
      <c r="G145" s="137"/>
      <c r="H145" s="137"/>
      <c r="I145" s="137"/>
      <c r="J145" s="137">
        <f t="shared" ref="J145:K145" si="14">SUM(J95:J144)</f>
        <v>145974</v>
      </c>
      <c r="K145" s="137">
        <f t="shared" si="14"/>
        <v>1362281</v>
      </c>
    </row>
    <row r="146" spans="1:11" s="119" customFormat="1" ht="18" customHeight="1">
      <c r="B146" s="138"/>
      <c r="C146" s="139"/>
      <c r="D146" s="27">
        <v>1</v>
      </c>
      <c r="E146" s="140"/>
      <c r="F146" s="141"/>
      <c r="G146" s="141"/>
      <c r="H146" s="141"/>
      <c r="I146" s="141"/>
      <c r="J146" s="141"/>
      <c r="K146" s="142"/>
    </row>
    <row r="147" spans="1:11" s="110" customFormat="1" ht="20.25" customHeight="1">
      <c r="A147" s="110">
        <v>2</v>
      </c>
      <c r="B147" s="143">
        <v>2.4</v>
      </c>
      <c r="C147" s="144" t="s">
        <v>506</v>
      </c>
      <c r="D147" s="27">
        <v>1</v>
      </c>
      <c r="E147" s="122"/>
      <c r="F147" s="123"/>
      <c r="G147" s="123"/>
      <c r="H147" s="123"/>
      <c r="I147" s="123"/>
      <c r="J147" s="123"/>
      <c r="K147" s="124"/>
    </row>
    <row r="148" spans="1:11" s="110" customFormat="1" ht="30.75" customHeight="1">
      <c r="A148" s="110">
        <v>3</v>
      </c>
      <c r="B148" s="143" t="s">
        <v>507</v>
      </c>
      <c r="C148" s="145" t="s">
        <v>508</v>
      </c>
      <c r="D148" s="27">
        <v>1</v>
      </c>
      <c r="E148" s="22" t="s">
        <v>79</v>
      </c>
      <c r="F148" s="41">
        <v>64392</v>
      </c>
      <c r="G148" s="41"/>
      <c r="H148" s="41"/>
      <c r="I148" s="41"/>
      <c r="J148" s="41">
        <f t="shared" ref="J148:J159" si="15">ROUNDUP(F148*12%,0)</f>
        <v>7728</v>
      </c>
      <c r="K148" s="109">
        <f t="shared" ref="K148:K153" si="16">F148+J148</f>
        <v>72120</v>
      </c>
    </row>
    <row r="149" spans="1:11" s="110" customFormat="1" ht="27.75" customHeight="1">
      <c r="A149" s="110">
        <v>3</v>
      </c>
      <c r="B149" s="143" t="s">
        <v>509</v>
      </c>
      <c r="C149" s="145" t="s">
        <v>510</v>
      </c>
      <c r="D149" s="27">
        <v>1</v>
      </c>
      <c r="E149" s="22" t="s">
        <v>79</v>
      </c>
      <c r="F149" s="41">
        <v>53660</v>
      </c>
      <c r="G149" s="41"/>
      <c r="H149" s="41"/>
      <c r="I149" s="41"/>
      <c r="J149" s="41">
        <f t="shared" si="15"/>
        <v>6440</v>
      </c>
      <c r="K149" s="109">
        <f t="shared" si="16"/>
        <v>60100</v>
      </c>
    </row>
    <row r="150" spans="1:11" s="110" customFormat="1" ht="16.5" customHeight="1">
      <c r="B150" s="143"/>
      <c r="C150" s="146" t="s">
        <v>511</v>
      </c>
      <c r="D150" s="27">
        <v>1</v>
      </c>
      <c r="E150" s="22"/>
      <c r="F150" s="63"/>
      <c r="G150" s="63"/>
      <c r="H150" s="63"/>
      <c r="I150" s="63"/>
      <c r="J150" s="63"/>
      <c r="K150" s="109"/>
    </row>
    <row r="151" spans="1:11" s="110" customFormat="1" ht="28.5" customHeight="1">
      <c r="A151" s="110">
        <v>3</v>
      </c>
      <c r="B151" s="143" t="s">
        <v>512</v>
      </c>
      <c r="C151" s="147" t="s">
        <v>513</v>
      </c>
      <c r="D151" s="27">
        <v>1</v>
      </c>
      <c r="E151" s="22" t="s">
        <v>79</v>
      </c>
      <c r="F151" s="41">
        <v>42928</v>
      </c>
      <c r="G151" s="41"/>
      <c r="H151" s="41"/>
      <c r="I151" s="41"/>
      <c r="J151" s="41">
        <f t="shared" si="15"/>
        <v>5152</v>
      </c>
      <c r="K151" s="109">
        <f t="shared" si="16"/>
        <v>48080</v>
      </c>
    </row>
    <row r="152" spans="1:11" s="110" customFormat="1" ht="61.5" customHeight="1">
      <c r="A152" s="110">
        <v>3</v>
      </c>
      <c r="B152" s="143" t="s">
        <v>514</v>
      </c>
      <c r="C152" s="147" t="s">
        <v>515</v>
      </c>
      <c r="D152" s="27">
        <v>1</v>
      </c>
      <c r="E152" s="22" t="s">
        <v>79</v>
      </c>
      <c r="F152" s="41">
        <v>53660</v>
      </c>
      <c r="G152" s="41"/>
      <c r="H152" s="41"/>
      <c r="I152" s="41"/>
      <c r="J152" s="41">
        <f t="shared" si="15"/>
        <v>6440</v>
      </c>
      <c r="K152" s="109">
        <f t="shared" si="16"/>
        <v>60100</v>
      </c>
    </row>
    <row r="153" spans="1:11" s="110" customFormat="1" ht="26.25" customHeight="1">
      <c r="A153" s="110">
        <v>3</v>
      </c>
      <c r="B153" s="143" t="s">
        <v>516</v>
      </c>
      <c r="C153" s="145" t="s">
        <v>517</v>
      </c>
      <c r="D153" s="27">
        <v>1</v>
      </c>
      <c r="E153" s="22" t="s">
        <v>79</v>
      </c>
      <c r="F153" s="41">
        <v>0</v>
      </c>
      <c r="G153" s="41"/>
      <c r="H153" s="41"/>
      <c r="I153" s="41"/>
      <c r="J153" s="41">
        <f t="shared" si="15"/>
        <v>0</v>
      </c>
      <c r="K153" s="109">
        <f t="shared" si="16"/>
        <v>0</v>
      </c>
    </row>
    <row r="154" spans="1:11" s="110" customFormat="1" ht="27.75" customHeight="1">
      <c r="A154" s="110">
        <v>3</v>
      </c>
      <c r="B154" s="101" t="s">
        <v>518</v>
      </c>
      <c r="C154" s="62" t="s">
        <v>519</v>
      </c>
      <c r="D154" s="27">
        <v>1</v>
      </c>
      <c r="E154" s="101"/>
      <c r="F154" s="63"/>
      <c r="G154" s="63"/>
      <c r="H154" s="63"/>
      <c r="I154" s="63"/>
      <c r="J154" s="63"/>
      <c r="K154" s="109"/>
    </row>
    <row r="155" spans="1:11" s="110" customFormat="1" ht="13.5" customHeight="1">
      <c r="B155" s="22" t="s">
        <v>520</v>
      </c>
      <c r="C155" s="148"/>
      <c r="D155" s="27">
        <v>1</v>
      </c>
      <c r="E155" s="22" t="s">
        <v>79</v>
      </c>
      <c r="F155" s="41">
        <v>0</v>
      </c>
      <c r="G155" s="41"/>
      <c r="H155" s="41"/>
      <c r="I155" s="41"/>
      <c r="J155" s="41">
        <f t="shared" si="15"/>
        <v>0</v>
      </c>
      <c r="K155" s="109">
        <f t="shared" ref="K155:K159" si="17">F155+J155</f>
        <v>0</v>
      </c>
    </row>
    <row r="156" spans="1:11" s="110" customFormat="1" ht="13.5" customHeight="1">
      <c r="B156" s="22" t="s">
        <v>521</v>
      </c>
      <c r="C156" s="148"/>
      <c r="D156" s="27">
        <v>1</v>
      </c>
      <c r="E156" s="22" t="s">
        <v>79</v>
      </c>
      <c r="F156" s="41">
        <v>0</v>
      </c>
      <c r="G156" s="41"/>
      <c r="H156" s="41"/>
      <c r="I156" s="41"/>
      <c r="J156" s="41">
        <f t="shared" si="15"/>
        <v>0</v>
      </c>
      <c r="K156" s="109">
        <f t="shared" si="17"/>
        <v>0</v>
      </c>
    </row>
    <row r="157" spans="1:11" s="63" customFormat="1" ht="14.25" customHeight="1">
      <c r="B157" s="22" t="s">
        <v>522</v>
      </c>
      <c r="C157" s="41"/>
      <c r="D157" s="27">
        <v>1</v>
      </c>
      <c r="E157" s="22" t="s">
        <v>79</v>
      </c>
      <c r="F157" s="41">
        <v>0</v>
      </c>
      <c r="G157" s="41"/>
      <c r="H157" s="41"/>
      <c r="I157" s="41"/>
      <c r="J157" s="41">
        <f t="shared" si="15"/>
        <v>0</v>
      </c>
      <c r="K157" s="109">
        <f t="shared" si="17"/>
        <v>0</v>
      </c>
    </row>
    <row r="158" spans="1:11" s="63" customFormat="1" ht="14.25" customHeight="1">
      <c r="B158" s="22" t="s">
        <v>523</v>
      </c>
      <c r="C158" s="41"/>
      <c r="D158" s="27">
        <v>1</v>
      </c>
      <c r="E158" s="22" t="s">
        <v>79</v>
      </c>
      <c r="F158" s="41">
        <v>0</v>
      </c>
      <c r="G158" s="41"/>
      <c r="H158" s="41"/>
      <c r="I158" s="41"/>
      <c r="J158" s="41">
        <f t="shared" si="15"/>
        <v>0</v>
      </c>
      <c r="K158" s="109">
        <f t="shared" si="17"/>
        <v>0</v>
      </c>
    </row>
    <row r="159" spans="1:11" s="63" customFormat="1" ht="18" customHeight="1">
      <c r="B159" s="22" t="s">
        <v>524</v>
      </c>
      <c r="C159" s="41"/>
      <c r="D159" s="27">
        <v>1</v>
      </c>
      <c r="E159" s="22" t="s">
        <v>79</v>
      </c>
      <c r="F159" s="41">
        <v>0</v>
      </c>
      <c r="G159" s="41"/>
      <c r="H159" s="41"/>
      <c r="I159" s="41"/>
      <c r="J159" s="41">
        <f t="shared" si="15"/>
        <v>0</v>
      </c>
      <c r="K159" s="109">
        <f t="shared" si="17"/>
        <v>0</v>
      </c>
    </row>
    <row r="160" spans="1:11" s="150" customFormat="1" ht="19.5" customHeight="1" thickBot="1">
      <c r="B160" s="336" t="s">
        <v>525</v>
      </c>
      <c r="C160" s="337"/>
      <c r="D160" s="27">
        <v>1</v>
      </c>
      <c r="E160" s="136"/>
      <c r="F160" s="137">
        <f>SUM(F148:F159)</f>
        <v>214640</v>
      </c>
      <c r="G160" s="137"/>
      <c r="H160" s="137"/>
      <c r="I160" s="137"/>
      <c r="J160" s="137">
        <f>SUM(J148:J159)</f>
        <v>25760</v>
      </c>
      <c r="K160" s="149">
        <f>SUM(K148:K159)</f>
        <v>240400</v>
      </c>
    </row>
    <row r="161" spans="1:11" s="119" customFormat="1" ht="19.5" customHeight="1">
      <c r="B161" s="138"/>
      <c r="C161" s="139"/>
      <c r="D161" s="27">
        <v>1</v>
      </c>
      <c r="E161" s="140"/>
      <c r="F161" s="141"/>
      <c r="G161" s="141"/>
      <c r="H161" s="141"/>
      <c r="I161" s="141"/>
      <c r="J161" s="141"/>
      <c r="K161" s="142"/>
    </row>
    <row r="162" spans="1:11" s="110" customFormat="1" ht="20.25" customHeight="1">
      <c r="A162" s="110">
        <v>3</v>
      </c>
      <c r="B162" s="143">
        <v>2.5</v>
      </c>
      <c r="C162" s="144" t="s">
        <v>526</v>
      </c>
      <c r="D162" s="27">
        <v>1</v>
      </c>
      <c r="E162" s="122"/>
      <c r="F162" s="123"/>
      <c r="G162" s="123"/>
      <c r="H162" s="123"/>
      <c r="I162" s="123"/>
      <c r="J162" s="123"/>
      <c r="K162" s="124"/>
    </row>
    <row r="163" spans="1:11" s="110" customFormat="1" ht="31.5" customHeight="1">
      <c r="A163" s="110">
        <v>3</v>
      </c>
      <c r="B163" s="22" t="s">
        <v>527</v>
      </c>
      <c r="C163" s="23" t="s">
        <v>528</v>
      </c>
      <c r="D163" s="27">
        <v>1</v>
      </c>
      <c r="E163" s="22" t="s">
        <v>79</v>
      </c>
      <c r="F163" s="41">
        <v>0</v>
      </c>
      <c r="G163" s="41"/>
      <c r="H163" s="41"/>
      <c r="I163" s="41"/>
      <c r="J163" s="41">
        <f t="shared" ref="J163:J164" si="18">ROUNDUP(F163*12%,0)</f>
        <v>0</v>
      </c>
      <c r="K163" s="109">
        <f>F163+J163</f>
        <v>0</v>
      </c>
    </row>
    <row r="164" spans="1:11" s="110" customFormat="1" ht="19.5" customHeight="1">
      <c r="B164" s="22" t="s">
        <v>529</v>
      </c>
      <c r="C164" s="41"/>
      <c r="D164" s="27">
        <v>1</v>
      </c>
      <c r="E164" s="22" t="s">
        <v>79</v>
      </c>
      <c r="F164" s="41">
        <v>0</v>
      </c>
      <c r="G164" s="41"/>
      <c r="H164" s="41"/>
      <c r="I164" s="41"/>
      <c r="J164" s="41">
        <f t="shared" si="18"/>
        <v>0</v>
      </c>
      <c r="K164" s="109">
        <f>F164+J164</f>
        <v>0</v>
      </c>
    </row>
    <row r="165" spans="1:11" s="113" customFormat="1" ht="18" customHeight="1" thickBot="1">
      <c r="B165" s="336" t="s">
        <v>530</v>
      </c>
      <c r="C165" s="337"/>
      <c r="D165" s="27">
        <v>1</v>
      </c>
      <c r="E165" s="136"/>
      <c r="F165" s="137">
        <f>F163+F164</f>
        <v>0</v>
      </c>
      <c r="G165" s="137"/>
      <c r="H165" s="137"/>
      <c r="I165" s="137"/>
      <c r="J165" s="137">
        <f>J163+J164</f>
        <v>0</v>
      </c>
      <c r="K165" s="149">
        <f>SUM(K163:K164)</f>
        <v>0</v>
      </c>
    </row>
    <row r="166" spans="1:11" s="51" customFormat="1" ht="18" customHeight="1">
      <c r="B166" s="151"/>
      <c r="C166" s="152"/>
      <c r="D166" s="27">
        <v>1</v>
      </c>
      <c r="E166" s="153"/>
      <c r="F166" s="154"/>
      <c r="G166" s="154"/>
      <c r="H166" s="154"/>
      <c r="I166" s="154"/>
      <c r="J166" s="154"/>
      <c r="K166" s="155"/>
    </row>
    <row r="167" spans="1:11" s="110" customFormat="1" ht="21" customHeight="1">
      <c r="A167" s="110">
        <v>2</v>
      </c>
      <c r="B167" s="143">
        <v>2.6</v>
      </c>
      <c r="C167" s="144" t="s">
        <v>531</v>
      </c>
      <c r="D167" s="27">
        <v>1</v>
      </c>
      <c r="E167" s="22" t="s">
        <v>79</v>
      </c>
      <c r="F167" s="156"/>
      <c r="G167" s="156"/>
      <c r="H167" s="156"/>
      <c r="I167" s="156"/>
      <c r="J167" s="156"/>
      <c r="K167" s="124">
        <f>F167+J167</f>
        <v>0</v>
      </c>
    </row>
    <row r="168" spans="1:11" s="110" customFormat="1" ht="20.25" customHeight="1">
      <c r="B168" s="324" t="s">
        <v>532</v>
      </c>
      <c r="C168" s="335"/>
      <c r="D168" s="167"/>
      <c r="E168" s="111"/>
      <c r="F168" s="103">
        <f>F167</f>
        <v>0</v>
      </c>
      <c r="G168" s="168"/>
      <c r="H168" s="168"/>
      <c r="I168" s="168"/>
      <c r="J168" s="103">
        <f>J167</f>
        <v>0</v>
      </c>
      <c r="K168" s="46">
        <f>K167</f>
        <v>0</v>
      </c>
    </row>
    <row r="169" spans="1:11" s="132" customFormat="1" ht="20.25" customHeight="1">
      <c r="B169" s="129"/>
      <c r="C169" s="130"/>
      <c r="D169" s="130"/>
      <c r="E169" s="131"/>
      <c r="F169" s="103"/>
      <c r="G169" s="168"/>
      <c r="H169" s="168"/>
      <c r="I169" s="168"/>
      <c r="J169" s="103"/>
      <c r="K169" s="46"/>
    </row>
    <row r="170" spans="1:11" s="110" customFormat="1" ht="28.15" customHeight="1">
      <c r="B170" s="332" t="s">
        <v>533</v>
      </c>
      <c r="C170" s="332"/>
      <c r="D170" s="38"/>
      <c r="E170" s="111"/>
      <c r="F170" s="103">
        <f>F48+F90+F145+F160+F165+F168</f>
        <v>100632262</v>
      </c>
      <c r="G170" s="168"/>
      <c r="H170" s="168"/>
      <c r="I170" s="168"/>
      <c r="J170" s="103">
        <f t="shared" ref="J170:K170" si="19">J48+J90+J145+J160+J165+J168</f>
        <v>12075903</v>
      </c>
      <c r="K170" s="103">
        <f t="shared" si="19"/>
        <v>112708165</v>
      </c>
    </row>
    <row r="171" spans="1:11" s="158" customFormat="1" ht="98.25" customHeight="1">
      <c r="B171" s="157"/>
      <c r="C171" s="319" t="s">
        <v>534</v>
      </c>
      <c r="D171" s="333"/>
      <c r="E171" s="320"/>
      <c r="K171" s="159"/>
    </row>
    <row r="172" spans="1:11" s="30" customFormat="1" ht="15.75" customHeight="1">
      <c r="B172" s="160"/>
      <c r="C172" s="161" t="s">
        <v>272</v>
      </c>
      <c r="D172" s="161"/>
      <c r="E172" s="160"/>
      <c r="K172" s="162"/>
    </row>
    <row r="173" spans="1:11" s="44" customFormat="1" ht="16.5" customHeight="1">
      <c r="B173" s="160"/>
      <c r="C173" s="30"/>
      <c r="D173" s="30"/>
      <c r="E173" s="160"/>
      <c r="F173" s="30"/>
      <c r="G173" s="30"/>
      <c r="H173" s="30"/>
      <c r="I173" s="30"/>
      <c r="J173" s="30"/>
      <c r="K173" s="162"/>
    </row>
    <row r="174" spans="1:11" s="44" customFormat="1" ht="16.5" customHeight="1">
      <c r="B174" s="160"/>
      <c r="C174" s="31" t="s">
        <v>62</v>
      </c>
      <c r="D174" s="31"/>
      <c r="E174" s="160"/>
      <c r="F174" s="30"/>
      <c r="G174" s="30"/>
      <c r="H174" s="30"/>
      <c r="I174" s="30"/>
      <c r="J174" s="30"/>
      <c r="K174" s="162"/>
    </row>
    <row r="175" spans="1:11" s="44" customFormat="1" ht="16.5" customHeight="1">
      <c r="B175" s="160"/>
      <c r="C175" s="31" t="s">
        <v>63</v>
      </c>
      <c r="D175" s="31"/>
      <c r="E175" s="160"/>
      <c r="F175" s="30"/>
      <c r="G175" s="30"/>
      <c r="H175" s="30"/>
      <c r="I175" s="30"/>
      <c r="J175" s="30"/>
      <c r="K175" s="162"/>
    </row>
    <row r="176" spans="1:11" s="44" customFormat="1" ht="16.5" customHeight="1">
      <c r="B176" s="160"/>
      <c r="C176" s="31" t="s">
        <v>64</v>
      </c>
      <c r="D176" s="31"/>
      <c r="E176" s="160"/>
      <c r="F176" s="30"/>
      <c r="G176" s="30"/>
      <c r="H176" s="30"/>
      <c r="I176" s="30"/>
      <c r="J176" s="30"/>
      <c r="K176" s="162"/>
    </row>
    <row r="177" spans="2:11" s="44" customFormat="1" ht="23.25" customHeight="1">
      <c r="B177" s="160"/>
      <c r="C177" s="30"/>
      <c r="D177" s="30"/>
      <c r="E177" s="160"/>
      <c r="F177" s="30"/>
      <c r="G177" s="30"/>
      <c r="H177" s="30"/>
      <c r="I177" s="30"/>
      <c r="J177" s="30"/>
      <c r="K177" s="162"/>
    </row>
  </sheetData>
  <mergeCells count="10">
    <mergeCell ref="B170:C170"/>
    <mergeCell ref="C171:E171"/>
    <mergeCell ref="B1:K1"/>
    <mergeCell ref="E2:K2"/>
    <mergeCell ref="B48:C48"/>
    <mergeCell ref="B90:C90"/>
    <mergeCell ref="B145:C145"/>
    <mergeCell ref="B160:C160"/>
    <mergeCell ref="B165:C165"/>
    <mergeCell ref="B168:C168"/>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K168"/>
  <sheetViews>
    <sheetView topLeftCell="A67" workbookViewId="0">
      <selection activeCell="B4" sqref="B4"/>
    </sheetView>
  </sheetViews>
  <sheetFormatPr defaultColWidth="8.7109375" defaultRowHeight="12.75"/>
  <cols>
    <col min="1" max="1" width="8.7109375" style="163"/>
    <col min="2" max="2" width="12.5703125" style="163" customWidth="1"/>
    <col min="3" max="3" width="101.7109375" style="163" customWidth="1"/>
    <col min="4" max="4" width="14" style="163" customWidth="1"/>
    <col min="5" max="5" width="12" style="164" customWidth="1"/>
    <col min="6" max="6" width="16.42578125" style="163" customWidth="1"/>
    <col min="7" max="7" width="16.85546875" style="165" customWidth="1"/>
    <col min="8" max="8" width="16.85546875" style="163" customWidth="1"/>
    <col min="9" max="9" width="21.42578125" style="165" customWidth="1"/>
    <col min="10" max="10" width="12.7109375" style="165" customWidth="1"/>
    <col min="11" max="11" width="20.28515625" style="165" customWidth="1"/>
    <col min="12" max="16384" width="8.7109375" style="163"/>
  </cols>
  <sheetData>
    <row r="1" spans="1:11" s="173" customFormat="1" ht="30" customHeight="1">
      <c r="B1" s="327" t="s">
        <v>537</v>
      </c>
      <c r="C1" s="327"/>
      <c r="D1" s="327"/>
      <c r="E1" s="327"/>
      <c r="F1" s="327"/>
      <c r="G1" s="327"/>
      <c r="H1" s="327"/>
      <c r="I1" s="327"/>
      <c r="J1" s="327"/>
      <c r="K1" s="327"/>
    </row>
    <row r="2" spans="1:11" s="173" customFormat="1" ht="19.5" customHeight="1">
      <c r="B2" s="34"/>
      <c r="C2" s="170" t="s">
        <v>282</v>
      </c>
      <c r="D2" s="210"/>
      <c r="E2" s="340"/>
      <c r="F2" s="340"/>
      <c r="G2" s="340"/>
      <c r="H2" s="340"/>
      <c r="I2" s="340"/>
      <c r="J2" s="340"/>
      <c r="K2" s="341"/>
    </row>
    <row r="3" spans="1:11" s="174" customFormat="1" ht="42.75" customHeight="1">
      <c r="B3" s="34"/>
      <c r="C3" s="33"/>
      <c r="D3" s="33"/>
      <c r="E3" s="33"/>
      <c r="F3" s="63"/>
      <c r="G3" s="46" t="s">
        <v>273</v>
      </c>
      <c r="H3" s="33" t="s">
        <v>274</v>
      </c>
      <c r="I3" s="46" t="s">
        <v>275</v>
      </c>
      <c r="J3" s="46" t="s">
        <v>50</v>
      </c>
      <c r="K3" s="46" t="s">
        <v>538</v>
      </c>
    </row>
    <row r="4" spans="1:11" s="173" customFormat="1" ht="38.25" customHeight="1">
      <c r="A4" s="173" t="s">
        <v>12</v>
      </c>
      <c r="B4" s="175" t="s">
        <v>2</v>
      </c>
      <c r="C4" s="108" t="s">
        <v>0</v>
      </c>
      <c r="D4" s="108" t="s">
        <v>3</v>
      </c>
      <c r="E4" s="108" t="s">
        <v>1</v>
      </c>
      <c r="F4" s="108" t="s">
        <v>776</v>
      </c>
      <c r="G4" s="46" t="s">
        <v>539</v>
      </c>
      <c r="H4" s="108"/>
      <c r="I4" s="46" t="s">
        <v>541</v>
      </c>
      <c r="J4" s="46" t="s">
        <v>540</v>
      </c>
      <c r="K4" s="46" t="s">
        <v>542</v>
      </c>
    </row>
    <row r="5" spans="1:11" s="174" customFormat="1" ht="21" customHeight="1">
      <c r="B5" s="338" t="s">
        <v>543</v>
      </c>
      <c r="C5" s="339"/>
      <c r="D5" s="23"/>
      <c r="E5" s="107"/>
      <c r="F5" s="176"/>
      <c r="G5" s="109"/>
      <c r="H5" s="176"/>
      <c r="I5" s="109"/>
      <c r="J5" s="109"/>
      <c r="K5" s="109"/>
    </row>
    <row r="6" spans="1:11" s="177" customFormat="1" ht="20.25" customHeight="1">
      <c r="B6" s="338" t="s">
        <v>544</v>
      </c>
      <c r="C6" s="339"/>
      <c r="D6" s="23"/>
      <c r="E6" s="111"/>
      <c r="F6" s="43"/>
      <c r="G6" s="109"/>
      <c r="H6" s="43"/>
      <c r="I6" s="109"/>
      <c r="J6" s="109"/>
      <c r="K6" s="109"/>
    </row>
    <row r="7" spans="1:11" s="177" customFormat="1" ht="30" customHeight="1">
      <c r="A7" s="177">
        <v>2</v>
      </c>
      <c r="B7" s="169">
        <v>3.1</v>
      </c>
      <c r="C7" s="62" t="s">
        <v>545</v>
      </c>
      <c r="D7" s="62">
        <v>1</v>
      </c>
      <c r="E7" s="111"/>
      <c r="F7" s="43">
        <v>0</v>
      </c>
      <c r="G7" s="109"/>
      <c r="H7" s="43">
        <v>0</v>
      </c>
      <c r="I7" s="46"/>
      <c r="J7" s="109"/>
      <c r="K7" s="109"/>
    </row>
    <row r="8" spans="1:11" s="174" customFormat="1" ht="23.25" customHeight="1">
      <c r="A8" s="174">
        <v>3</v>
      </c>
      <c r="B8" s="169" t="s">
        <v>546</v>
      </c>
      <c r="C8" s="126" t="s">
        <v>547</v>
      </c>
      <c r="D8" s="62">
        <v>1</v>
      </c>
      <c r="E8" s="111"/>
      <c r="F8" s="43">
        <v>0</v>
      </c>
      <c r="G8" s="109"/>
      <c r="H8" s="43">
        <v>0</v>
      </c>
      <c r="I8" s="109"/>
      <c r="J8" s="109"/>
      <c r="K8" s="109"/>
    </row>
    <row r="9" spans="1:11" s="174" customFormat="1" ht="28.5">
      <c r="A9" s="174">
        <v>4</v>
      </c>
      <c r="B9" s="40" t="s">
        <v>548</v>
      </c>
      <c r="C9" s="75" t="s">
        <v>549</v>
      </c>
      <c r="D9" s="62">
        <v>1</v>
      </c>
      <c r="E9" s="178" t="s">
        <v>79</v>
      </c>
      <c r="F9" s="43">
        <v>0</v>
      </c>
      <c r="G9" s="238">
        <v>3892367</v>
      </c>
      <c r="H9" s="43">
        <v>0</v>
      </c>
      <c r="I9" s="238">
        <v>175157</v>
      </c>
      <c r="J9" s="238">
        <f t="shared" ref="J9:J39" si="0">ROUNDUP(G9*12%,0)</f>
        <v>467085</v>
      </c>
      <c r="K9" s="109">
        <f>G9+J9+I9</f>
        <v>4534609</v>
      </c>
    </row>
    <row r="10" spans="1:11" s="174" customFormat="1" ht="28.5">
      <c r="A10" s="174">
        <v>4</v>
      </c>
      <c r="B10" s="40" t="s">
        <v>550</v>
      </c>
      <c r="C10" s="75" t="s">
        <v>343</v>
      </c>
      <c r="D10" s="62">
        <v>1</v>
      </c>
      <c r="E10" s="178" t="s">
        <v>79</v>
      </c>
      <c r="F10" s="43">
        <v>0</v>
      </c>
      <c r="G10" s="238">
        <v>410640</v>
      </c>
      <c r="H10" s="43">
        <v>0</v>
      </c>
      <c r="I10" s="238">
        <v>18479</v>
      </c>
      <c r="J10" s="238">
        <f t="shared" si="0"/>
        <v>49277</v>
      </c>
      <c r="K10" s="109">
        <f t="shared" ref="K10:K73" si="1">G10+J10+I10</f>
        <v>478396</v>
      </c>
    </row>
    <row r="11" spans="1:11" s="177" customFormat="1" ht="28.5">
      <c r="A11" s="177">
        <v>4</v>
      </c>
      <c r="B11" s="40" t="s">
        <v>551</v>
      </c>
      <c r="C11" s="75" t="s">
        <v>552</v>
      </c>
      <c r="D11" s="62">
        <v>1</v>
      </c>
      <c r="E11" s="178" t="s">
        <v>79</v>
      </c>
      <c r="F11" s="43">
        <v>0</v>
      </c>
      <c r="G11" s="238">
        <v>442540</v>
      </c>
      <c r="H11" s="43">
        <v>0</v>
      </c>
      <c r="I11" s="238">
        <v>18244</v>
      </c>
      <c r="J11" s="238">
        <f t="shared" si="0"/>
        <v>53105</v>
      </c>
      <c r="K11" s="109">
        <f t="shared" si="1"/>
        <v>513889</v>
      </c>
    </row>
    <row r="12" spans="1:11" s="174" customFormat="1" ht="18.75" customHeight="1">
      <c r="B12" s="62"/>
      <c r="C12" s="52" t="s">
        <v>170</v>
      </c>
      <c r="D12" s="62">
        <v>1</v>
      </c>
      <c r="E12" s="111"/>
      <c r="F12" s="43">
        <v>0</v>
      </c>
      <c r="G12" s="109"/>
      <c r="H12" s="43">
        <v>0</v>
      </c>
      <c r="I12" s="109"/>
      <c r="J12" s="109"/>
      <c r="K12" s="109">
        <f t="shared" si="1"/>
        <v>0</v>
      </c>
    </row>
    <row r="13" spans="1:11" s="174" customFormat="1" ht="42.75">
      <c r="A13" s="174">
        <v>4</v>
      </c>
      <c r="B13" s="40" t="s">
        <v>553</v>
      </c>
      <c r="C13" s="23" t="s">
        <v>349</v>
      </c>
      <c r="D13" s="62">
        <v>1</v>
      </c>
      <c r="E13" s="178" t="s">
        <v>79</v>
      </c>
      <c r="F13" s="43">
        <v>0</v>
      </c>
      <c r="G13" s="238">
        <v>2780032</v>
      </c>
      <c r="H13" s="43">
        <v>0</v>
      </c>
      <c r="I13" s="238">
        <v>124934</v>
      </c>
      <c r="J13" s="238">
        <f t="shared" si="0"/>
        <v>333604</v>
      </c>
      <c r="K13" s="109">
        <f t="shared" si="1"/>
        <v>3238570</v>
      </c>
    </row>
    <row r="14" spans="1:11" s="174" customFormat="1" ht="28.5">
      <c r="A14" s="174">
        <v>4</v>
      </c>
      <c r="B14" s="40" t="s">
        <v>554</v>
      </c>
      <c r="C14" s="23" t="s">
        <v>555</v>
      </c>
      <c r="D14" s="62">
        <v>1</v>
      </c>
      <c r="E14" s="178" t="s">
        <v>79</v>
      </c>
      <c r="F14" s="43">
        <v>0</v>
      </c>
      <c r="G14" s="238">
        <v>4863891</v>
      </c>
      <c r="H14" s="43">
        <v>0</v>
      </c>
      <c r="I14" s="238">
        <v>199353</v>
      </c>
      <c r="J14" s="238">
        <f t="shared" si="0"/>
        <v>583667</v>
      </c>
      <c r="K14" s="109">
        <f t="shared" si="1"/>
        <v>5646911</v>
      </c>
    </row>
    <row r="15" spans="1:11" s="174" customFormat="1" ht="42" customHeight="1">
      <c r="A15" s="174">
        <v>4</v>
      </c>
      <c r="B15" s="40" t="s">
        <v>556</v>
      </c>
      <c r="C15" s="23" t="s">
        <v>353</v>
      </c>
      <c r="D15" s="62">
        <v>1</v>
      </c>
      <c r="E15" s="178" t="s">
        <v>79</v>
      </c>
      <c r="F15" s="43">
        <v>0</v>
      </c>
      <c r="G15" s="238">
        <v>11422531</v>
      </c>
      <c r="H15" s="43">
        <v>0</v>
      </c>
      <c r="I15" s="238">
        <v>514014</v>
      </c>
      <c r="J15" s="238">
        <f t="shared" si="0"/>
        <v>1370704</v>
      </c>
      <c r="K15" s="109">
        <f t="shared" si="1"/>
        <v>13307249</v>
      </c>
    </row>
    <row r="16" spans="1:11" s="174" customFormat="1" ht="28.5">
      <c r="A16" s="174">
        <v>4</v>
      </c>
      <c r="B16" s="40" t="s">
        <v>557</v>
      </c>
      <c r="C16" s="23" t="s">
        <v>558</v>
      </c>
      <c r="D16" s="62">
        <v>1</v>
      </c>
      <c r="E16" s="178" t="s">
        <v>79</v>
      </c>
      <c r="F16" s="43">
        <v>0</v>
      </c>
      <c r="G16" s="238">
        <v>2134673</v>
      </c>
      <c r="H16" s="43">
        <v>0</v>
      </c>
      <c r="I16" s="238">
        <v>96061</v>
      </c>
      <c r="J16" s="238">
        <f t="shared" si="0"/>
        <v>256161</v>
      </c>
      <c r="K16" s="109">
        <f t="shared" si="1"/>
        <v>2486895</v>
      </c>
    </row>
    <row r="17" spans="1:11" s="174" customFormat="1" ht="28.5">
      <c r="A17" s="174">
        <v>4</v>
      </c>
      <c r="B17" s="40" t="s">
        <v>559</v>
      </c>
      <c r="C17" s="23" t="s">
        <v>357</v>
      </c>
      <c r="D17" s="62">
        <v>1</v>
      </c>
      <c r="E17" s="178" t="s">
        <v>79</v>
      </c>
      <c r="F17" s="43">
        <v>0</v>
      </c>
      <c r="G17" s="238">
        <v>0</v>
      </c>
      <c r="H17" s="43">
        <v>0</v>
      </c>
      <c r="I17" s="238">
        <v>0</v>
      </c>
      <c r="J17" s="238">
        <f t="shared" si="0"/>
        <v>0</v>
      </c>
      <c r="K17" s="109">
        <f t="shared" si="1"/>
        <v>0</v>
      </c>
    </row>
    <row r="18" spans="1:11" s="174" customFormat="1" ht="42" customHeight="1">
      <c r="A18" s="174">
        <v>4</v>
      </c>
      <c r="B18" s="40" t="s">
        <v>560</v>
      </c>
      <c r="C18" s="23" t="s">
        <v>561</v>
      </c>
      <c r="D18" s="62">
        <v>1</v>
      </c>
      <c r="E18" s="178" t="s">
        <v>79</v>
      </c>
      <c r="F18" s="43">
        <v>0</v>
      </c>
      <c r="G18" s="238">
        <v>0</v>
      </c>
      <c r="H18" s="43">
        <v>0</v>
      </c>
      <c r="I18" s="238">
        <v>0</v>
      </c>
      <c r="J18" s="238">
        <f t="shared" si="0"/>
        <v>0</v>
      </c>
      <c r="K18" s="109">
        <f t="shared" si="1"/>
        <v>0</v>
      </c>
    </row>
    <row r="19" spans="1:11" s="174" customFormat="1" ht="42.75">
      <c r="A19" s="174">
        <v>4</v>
      </c>
      <c r="B19" s="40" t="s">
        <v>562</v>
      </c>
      <c r="C19" s="23" t="s">
        <v>563</v>
      </c>
      <c r="D19" s="62">
        <v>1</v>
      </c>
      <c r="E19" s="178" t="s">
        <v>79</v>
      </c>
      <c r="F19" s="43">
        <v>0</v>
      </c>
      <c r="G19" s="238">
        <v>0</v>
      </c>
      <c r="H19" s="43">
        <v>0</v>
      </c>
      <c r="I19" s="238">
        <v>0</v>
      </c>
      <c r="J19" s="238">
        <f t="shared" si="0"/>
        <v>0</v>
      </c>
      <c r="K19" s="109">
        <f t="shared" si="1"/>
        <v>0</v>
      </c>
    </row>
    <row r="20" spans="1:11" s="174" customFormat="1" ht="57.75" customHeight="1">
      <c r="A20" s="174">
        <v>4</v>
      </c>
      <c r="B20" s="40" t="s">
        <v>564</v>
      </c>
      <c r="C20" s="23" t="s">
        <v>565</v>
      </c>
      <c r="D20" s="62">
        <v>1</v>
      </c>
      <c r="E20" s="178" t="s">
        <v>79</v>
      </c>
      <c r="F20" s="43">
        <v>0</v>
      </c>
      <c r="G20" s="238">
        <v>40852188</v>
      </c>
      <c r="H20" s="43">
        <v>0</v>
      </c>
      <c r="I20" s="238">
        <v>1949433</v>
      </c>
      <c r="J20" s="238">
        <f t="shared" si="0"/>
        <v>4902263</v>
      </c>
      <c r="K20" s="109">
        <f t="shared" si="1"/>
        <v>47703884</v>
      </c>
    </row>
    <row r="21" spans="1:11" s="177" customFormat="1" ht="42.75">
      <c r="A21" s="177">
        <v>4</v>
      </c>
      <c r="B21" s="40" t="s">
        <v>566</v>
      </c>
      <c r="C21" s="23" t="s">
        <v>567</v>
      </c>
      <c r="D21" s="62">
        <v>1</v>
      </c>
      <c r="E21" s="178" t="s">
        <v>79</v>
      </c>
      <c r="F21" s="43">
        <v>0</v>
      </c>
      <c r="G21" s="238">
        <v>5199990</v>
      </c>
      <c r="H21" s="43">
        <v>0</v>
      </c>
      <c r="I21" s="238">
        <v>380321</v>
      </c>
      <c r="J21" s="238">
        <f t="shared" si="0"/>
        <v>623999</v>
      </c>
      <c r="K21" s="109">
        <f t="shared" si="1"/>
        <v>6204310</v>
      </c>
    </row>
    <row r="22" spans="1:11" s="177" customFormat="1" ht="42.75">
      <c r="A22" s="177">
        <v>4</v>
      </c>
      <c r="B22" s="40" t="s">
        <v>568</v>
      </c>
      <c r="C22" s="23" t="s">
        <v>569</v>
      </c>
      <c r="D22" s="62">
        <v>1</v>
      </c>
      <c r="E22" s="178" t="s">
        <v>79</v>
      </c>
      <c r="F22" s="43">
        <v>0</v>
      </c>
      <c r="G22" s="238">
        <v>1917496</v>
      </c>
      <c r="H22" s="43">
        <v>0</v>
      </c>
      <c r="I22" s="238">
        <v>84617</v>
      </c>
      <c r="J22" s="238">
        <f t="shared" si="0"/>
        <v>230100</v>
      </c>
      <c r="K22" s="109">
        <f t="shared" si="1"/>
        <v>2232213</v>
      </c>
    </row>
    <row r="23" spans="1:11" s="174" customFormat="1" ht="42.75">
      <c r="A23" s="174">
        <v>4</v>
      </c>
      <c r="B23" s="40" t="s">
        <v>570</v>
      </c>
      <c r="C23" s="23" t="s">
        <v>371</v>
      </c>
      <c r="D23" s="62">
        <v>1</v>
      </c>
      <c r="E23" s="178" t="s">
        <v>79</v>
      </c>
      <c r="F23" s="43">
        <v>0</v>
      </c>
      <c r="G23" s="238">
        <v>0</v>
      </c>
      <c r="H23" s="43">
        <v>0</v>
      </c>
      <c r="I23" s="238">
        <v>0</v>
      </c>
      <c r="J23" s="238">
        <f t="shared" si="0"/>
        <v>0</v>
      </c>
      <c r="K23" s="109">
        <f t="shared" si="1"/>
        <v>0</v>
      </c>
    </row>
    <row r="24" spans="1:11" s="174" customFormat="1" ht="42.75">
      <c r="A24" s="174">
        <v>4</v>
      </c>
      <c r="B24" s="40" t="s">
        <v>571</v>
      </c>
      <c r="C24" s="23" t="s">
        <v>572</v>
      </c>
      <c r="D24" s="62">
        <v>1</v>
      </c>
      <c r="E24" s="178" t="s">
        <v>79</v>
      </c>
      <c r="F24" s="43">
        <v>0</v>
      </c>
      <c r="G24" s="238">
        <v>0</v>
      </c>
      <c r="H24" s="43">
        <v>0</v>
      </c>
      <c r="I24" s="238">
        <v>0</v>
      </c>
      <c r="J24" s="238">
        <f t="shared" si="0"/>
        <v>0</v>
      </c>
      <c r="K24" s="109">
        <f t="shared" si="1"/>
        <v>0</v>
      </c>
    </row>
    <row r="25" spans="1:11" s="174" customFormat="1" ht="57">
      <c r="A25" s="174">
        <v>4</v>
      </c>
      <c r="B25" s="40" t="s">
        <v>573</v>
      </c>
      <c r="C25" s="23" t="s">
        <v>574</v>
      </c>
      <c r="D25" s="62">
        <v>1</v>
      </c>
      <c r="E25" s="178" t="s">
        <v>79</v>
      </c>
      <c r="F25" s="43">
        <v>0</v>
      </c>
      <c r="G25" s="238">
        <v>13343160</v>
      </c>
      <c r="H25" s="43">
        <v>0</v>
      </c>
      <c r="I25" s="238">
        <v>598773</v>
      </c>
      <c r="J25" s="238">
        <f t="shared" si="0"/>
        <v>1601180</v>
      </c>
      <c r="K25" s="109">
        <f t="shared" si="1"/>
        <v>15543113</v>
      </c>
    </row>
    <row r="26" spans="1:11" s="177" customFormat="1" ht="28.5">
      <c r="A26" s="177">
        <v>4</v>
      </c>
      <c r="B26" s="40" t="s">
        <v>575</v>
      </c>
      <c r="C26" s="23" t="s">
        <v>576</v>
      </c>
      <c r="D26" s="62">
        <v>1</v>
      </c>
      <c r="E26" s="178" t="s">
        <v>79</v>
      </c>
      <c r="F26" s="43">
        <v>0</v>
      </c>
      <c r="G26" s="238">
        <v>2457982</v>
      </c>
      <c r="H26" s="43">
        <v>0</v>
      </c>
      <c r="I26" s="238">
        <v>137725</v>
      </c>
      <c r="J26" s="238">
        <f t="shared" si="0"/>
        <v>294958</v>
      </c>
      <c r="K26" s="109">
        <f t="shared" si="1"/>
        <v>2890665</v>
      </c>
    </row>
    <row r="27" spans="1:11" s="174" customFormat="1" ht="28.5">
      <c r="A27" s="174">
        <v>4</v>
      </c>
      <c r="B27" s="40" t="s">
        <v>577</v>
      </c>
      <c r="C27" s="23" t="s">
        <v>578</v>
      </c>
      <c r="D27" s="62">
        <v>1</v>
      </c>
      <c r="E27" s="178" t="s">
        <v>79</v>
      </c>
      <c r="F27" s="43">
        <v>0</v>
      </c>
      <c r="G27" s="238">
        <v>7262787</v>
      </c>
      <c r="H27" s="43">
        <v>0</v>
      </c>
      <c r="I27" s="238">
        <v>325155</v>
      </c>
      <c r="J27" s="238">
        <f t="shared" si="0"/>
        <v>871535</v>
      </c>
      <c r="K27" s="109">
        <f t="shared" si="1"/>
        <v>8459477</v>
      </c>
    </row>
    <row r="28" spans="1:11" s="174" customFormat="1" ht="42.75">
      <c r="A28" s="174">
        <v>4</v>
      </c>
      <c r="B28" s="40" t="s">
        <v>579</v>
      </c>
      <c r="C28" s="23" t="s">
        <v>580</v>
      </c>
      <c r="D28" s="62">
        <v>1</v>
      </c>
      <c r="E28" s="178" t="s">
        <v>79</v>
      </c>
      <c r="F28" s="43">
        <v>0</v>
      </c>
      <c r="G28" s="238">
        <v>599731</v>
      </c>
      <c r="H28" s="43">
        <v>0</v>
      </c>
      <c r="I28" s="238">
        <v>26988</v>
      </c>
      <c r="J28" s="238">
        <f t="shared" si="0"/>
        <v>71968</v>
      </c>
      <c r="K28" s="109">
        <f t="shared" si="1"/>
        <v>698687</v>
      </c>
    </row>
    <row r="29" spans="1:11" s="174" customFormat="1" ht="42.75">
      <c r="A29" s="174">
        <v>4</v>
      </c>
      <c r="B29" s="40" t="s">
        <v>581</v>
      </c>
      <c r="C29" s="23" t="s">
        <v>582</v>
      </c>
      <c r="D29" s="62">
        <v>1</v>
      </c>
      <c r="E29" s="178" t="s">
        <v>79</v>
      </c>
      <c r="F29" s="43">
        <v>0</v>
      </c>
      <c r="G29" s="238">
        <v>2581374</v>
      </c>
      <c r="H29" s="43">
        <v>0</v>
      </c>
      <c r="I29" s="238">
        <v>115661</v>
      </c>
      <c r="J29" s="238">
        <f t="shared" si="0"/>
        <v>309765</v>
      </c>
      <c r="K29" s="109">
        <f t="shared" si="1"/>
        <v>3006800</v>
      </c>
    </row>
    <row r="30" spans="1:11" s="174" customFormat="1" ht="42.75">
      <c r="A30" s="174">
        <v>4</v>
      </c>
      <c r="B30" s="40" t="s">
        <v>583</v>
      </c>
      <c r="C30" s="23" t="s">
        <v>584</v>
      </c>
      <c r="D30" s="62">
        <v>1</v>
      </c>
      <c r="E30" s="178" t="s">
        <v>79</v>
      </c>
      <c r="F30" s="43">
        <v>0</v>
      </c>
      <c r="G30" s="238">
        <v>3377293</v>
      </c>
      <c r="H30" s="43">
        <v>0</v>
      </c>
      <c r="I30" s="238">
        <v>151477</v>
      </c>
      <c r="J30" s="238">
        <f t="shared" si="0"/>
        <v>405276</v>
      </c>
      <c r="K30" s="109">
        <f t="shared" si="1"/>
        <v>3934046</v>
      </c>
    </row>
    <row r="31" spans="1:11" s="177" customFormat="1" ht="28.5">
      <c r="A31" s="177">
        <v>4</v>
      </c>
      <c r="B31" s="40" t="s">
        <v>585</v>
      </c>
      <c r="C31" s="23" t="s">
        <v>586</v>
      </c>
      <c r="D31" s="62">
        <v>1</v>
      </c>
      <c r="E31" s="178" t="s">
        <v>79</v>
      </c>
      <c r="F31" s="43">
        <v>0</v>
      </c>
      <c r="G31" s="238">
        <v>6740718</v>
      </c>
      <c r="H31" s="43">
        <v>0</v>
      </c>
      <c r="I31" s="238">
        <v>302832</v>
      </c>
      <c r="J31" s="238">
        <f t="shared" si="0"/>
        <v>808887</v>
      </c>
      <c r="K31" s="109">
        <f t="shared" si="1"/>
        <v>7852437</v>
      </c>
    </row>
    <row r="32" spans="1:11" s="177" customFormat="1" ht="28.5">
      <c r="A32" s="177">
        <v>4</v>
      </c>
      <c r="B32" s="40" t="s">
        <v>587</v>
      </c>
      <c r="C32" s="23" t="s">
        <v>588</v>
      </c>
      <c r="D32" s="62">
        <v>1</v>
      </c>
      <c r="E32" s="178" t="s">
        <v>79</v>
      </c>
      <c r="F32" s="43">
        <v>0</v>
      </c>
      <c r="G32" s="238"/>
      <c r="H32" s="43">
        <v>0</v>
      </c>
      <c r="I32" s="238"/>
      <c r="J32" s="238">
        <f t="shared" si="0"/>
        <v>0</v>
      </c>
      <c r="K32" s="109">
        <f t="shared" si="1"/>
        <v>0</v>
      </c>
    </row>
    <row r="33" spans="1:11" s="177" customFormat="1" ht="28.5">
      <c r="A33" s="177">
        <v>4</v>
      </c>
      <c r="B33" s="40" t="s">
        <v>589</v>
      </c>
      <c r="C33" s="23" t="s">
        <v>590</v>
      </c>
      <c r="D33" s="62">
        <v>1</v>
      </c>
      <c r="E33" s="178" t="s">
        <v>79</v>
      </c>
      <c r="F33" s="43">
        <v>0</v>
      </c>
      <c r="G33" s="238"/>
      <c r="H33" s="43">
        <v>0</v>
      </c>
      <c r="I33" s="238"/>
      <c r="J33" s="238">
        <f t="shared" si="0"/>
        <v>0</v>
      </c>
      <c r="K33" s="109">
        <f t="shared" si="1"/>
        <v>0</v>
      </c>
    </row>
    <row r="34" spans="1:11" s="173" customFormat="1" ht="28.5">
      <c r="A34" s="173">
        <v>4</v>
      </c>
      <c r="B34" s="40" t="s">
        <v>591</v>
      </c>
      <c r="C34" s="23" t="s">
        <v>393</v>
      </c>
      <c r="D34" s="62">
        <v>1</v>
      </c>
      <c r="E34" s="178" t="s">
        <v>79</v>
      </c>
      <c r="F34" s="43">
        <v>0</v>
      </c>
      <c r="G34" s="238"/>
      <c r="H34" s="43">
        <v>0</v>
      </c>
      <c r="I34" s="238"/>
      <c r="J34" s="238">
        <f t="shared" si="0"/>
        <v>0</v>
      </c>
      <c r="K34" s="109">
        <f t="shared" si="1"/>
        <v>0</v>
      </c>
    </row>
    <row r="35" spans="1:11" s="110" customFormat="1" ht="30">
      <c r="A35" s="110">
        <v>4</v>
      </c>
      <c r="B35" s="40" t="s">
        <v>592</v>
      </c>
      <c r="C35" s="62" t="s">
        <v>401</v>
      </c>
      <c r="D35" s="62">
        <v>1</v>
      </c>
      <c r="E35" s="111"/>
      <c r="F35" s="43">
        <v>0</v>
      </c>
      <c r="G35" s="239"/>
      <c r="H35" s="43">
        <v>0</v>
      </c>
      <c r="I35" s="239"/>
      <c r="J35" s="239"/>
      <c r="K35" s="109">
        <f t="shared" si="1"/>
        <v>0</v>
      </c>
    </row>
    <row r="36" spans="1:11" s="174" customFormat="1" ht="18" customHeight="1">
      <c r="B36" s="40" t="s">
        <v>593</v>
      </c>
      <c r="C36" s="148"/>
      <c r="D36" s="62">
        <v>1</v>
      </c>
      <c r="E36" s="178" t="s">
        <v>79</v>
      </c>
      <c r="F36" s="43">
        <v>0</v>
      </c>
      <c r="G36" s="238"/>
      <c r="H36" s="43">
        <v>0</v>
      </c>
      <c r="I36" s="238"/>
      <c r="J36" s="238">
        <f t="shared" si="0"/>
        <v>0</v>
      </c>
      <c r="K36" s="109">
        <f t="shared" si="1"/>
        <v>0</v>
      </c>
    </row>
    <row r="37" spans="1:11" s="174" customFormat="1" ht="20.25" customHeight="1">
      <c r="B37" s="40" t="s">
        <v>594</v>
      </c>
      <c r="C37" s="148"/>
      <c r="D37" s="62">
        <v>1</v>
      </c>
      <c r="E37" s="178" t="s">
        <v>79</v>
      </c>
      <c r="F37" s="43">
        <v>0</v>
      </c>
      <c r="G37" s="238"/>
      <c r="H37" s="43">
        <v>0</v>
      </c>
      <c r="I37" s="238"/>
      <c r="J37" s="238">
        <f t="shared" si="0"/>
        <v>0</v>
      </c>
      <c r="K37" s="109">
        <f t="shared" si="1"/>
        <v>0</v>
      </c>
    </row>
    <row r="38" spans="1:11" s="174" customFormat="1" ht="15" customHeight="1">
      <c r="B38" s="40" t="s">
        <v>595</v>
      </c>
      <c r="C38" s="148"/>
      <c r="D38" s="62">
        <v>1</v>
      </c>
      <c r="E38" s="178" t="s">
        <v>79</v>
      </c>
      <c r="F38" s="43">
        <v>0</v>
      </c>
      <c r="G38" s="238"/>
      <c r="H38" s="43">
        <v>0</v>
      </c>
      <c r="I38" s="238"/>
      <c r="J38" s="238">
        <f t="shared" si="0"/>
        <v>0</v>
      </c>
      <c r="K38" s="109">
        <f t="shared" si="1"/>
        <v>0</v>
      </c>
    </row>
    <row r="39" spans="1:11" s="171" customFormat="1" ht="25.5" customHeight="1">
      <c r="B39" s="40" t="s">
        <v>596</v>
      </c>
      <c r="C39" s="84"/>
      <c r="D39" s="62">
        <v>1</v>
      </c>
      <c r="E39" s="178" t="s">
        <v>79</v>
      </c>
      <c r="F39" s="43">
        <v>0</v>
      </c>
      <c r="G39" s="238"/>
      <c r="H39" s="43">
        <v>0</v>
      </c>
      <c r="I39" s="245"/>
      <c r="J39" s="238">
        <f t="shared" si="0"/>
        <v>0</v>
      </c>
      <c r="K39" s="109">
        <f t="shared" si="1"/>
        <v>0</v>
      </c>
    </row>
    <row r="40" spans="1:11" s="181" customFormat="1" ht="20.25" customHeight="1" thickBot="1">
      <c r="A40" s="209"/>
      <c r="B40" s="40"/>
      <c r="C40" s="179" t="s">
        <v>597</v>
      </c>
      <c r="D40" s="62">
        <v>1</v>
      </c>
      <c r="E40" s="136"/>
      <c r="F40" s="43">
        <v>0</v>
      </c>
      <c r="G40" s="240"/>
      <c r="H40" s="43">
        <v>0</v>
      </c>
      <c r="I40" s="240"/>
      <c r="J40" s="240"/>
      <c r="K40" s="109">
        <f t="shared" si="1"/>
        <v>0</v>
      </c>
    </row>
    <row r="41" spans="1:11" s="185" customFormat="1" ht="20.25" customHeight="1">
      <c r="B41" s="182"/>
      <c r="C41" s="183"/>
      <c r="D41" s="62">
        <v>1</v>
      </c>
      <c r="E41" s="140"/>
      <c r="F41" s="43">
        <v>0</v>
      </c>
      <c r="G41" s="241"/>
      <c r="H41" s="43">
        <v>0</v>
      </c>
      <c r="I41" s="241"/>
      <c r="J41" s="241"/>
      <c r="K41" s="109">
        <f t="shared" si="1"/>
        <v>0</v>
      </c>
    </row>
    <row r="42" spans="1:11" s="174" customFormat="1" ht="24" customHeight="1">
      <c r="A42" s="174">
        <v>2</v>
      </c>
      <c r="B42" s="120">
        <v>3.2</v>
      </c>
      <c r="C42" s="144" t="s">
        <v>598</v>
      </c>
      <c r="D42" s="62">
        <v>1</v>
      </c>
      <c r="E42" s="122"/>
      <c r="F42" s="43">
        <v>0</v>
      </c>
      <c r="G42" s="124"/>
      <c r="H42" s="43">
        <v>0</v>
      </c>
      <c r="I42" s="124"/>
      <c r="J42" s="124"/>
      <c r="K42" s="109">
        <f t="shared" si="1"/>
        <v>0</v>
      </c>
    </row>
    <row r="43" spans="1:11" s="174" customFormat="1" ht="30" customHeight="1">
      <c r="A43" s="174">
        <v>3</v>
      </c>
      <c r="B43" s="169" t="s">
        <v>599</v>
      </c>
      <c r="C43" s="62" t="s">
        <v>600</v>
      </c>
      <c r="D43" s="62">
        <v>1</v>
      </c>
      <c r="E43" s="111"/>
      <c r="F43" s="43">
        <v>0</v>
      </c>
      <c r="G43" s="109"/>
      <c r="H43" s="43">
        <v>0</v>
      </c>
      <c r="I43" s="109"/>
      <c r="J43" s="109"/>
      <c r="K43" s="109">
        <f t="shared" si="1"/>
        <v>0</v>
      </c>
    </row>
    <row r="44" spans="1:11" s="174" customFormat="1" ht="15">
      <c r="A44" s="174">
        <v>4</v>
      </c>
      <c r="B44" s="40" t="s">
        <v>601</v>
      </c>
      <c r="C44" s="23" t="s">
        <v>409</v>
      </c>
      <c r="D44" s="62">
        <v>1</v>
      </c>
      <c r="E44" s="178" t="s">
        <v>79</v>
      </c>
      <c r="F44" s="43">
        <v>0</v>
      </c>
      <c r="G44" s="238"/>
      <c r="H44" s="43">
        <v>0</v>
      </c>
      <c r="I44" s="238"/>
      <c r="J44" s="238"/>
      <c r="K44" s="109">
        <f t="shared" si="1"/>
        <v>0</v>
      </c>
    </row>
    <row r="45" spans="1:11" s="174" customFormat="1" ht="28.5">
      <c r="A45" s="174">
        <v>4</v>
      </c>
      <c r="B45" s="40" t="s">
        <v>602</v>
      </c>
      <c r="C45" s="23" t="s">
        <v>411</v>
      </c>
      <c r="D45" s="62">
        <v>1</v>
      </c>
      <c r="E45" s="178" t="s">
        <v>79</v>
      </c>
      <c r="F45" s="43">
        <v>0</v>
      </c>
      <c r="G45" s="238"/>
      <c r="H45" s="43">
        <v>0</v>
      </c>
      <c r="I45" s="238"/>
      <c r="J45" s="238"/>
      <c r="K45" s="109">
        <f t="shared" si="1"/>
        <v>0</v>
      </c>
    </row>
    <row r="46" spans="1:11" s="174" customFormat="1" ht="28.5">
      <c r="A46" s="174">
        <v>4</v>
      </c>
      <c r="B46" s="40" t="s">
        <v>603</v>
      </c>
      <c r="C46" s="23" t="s">
        <v>413</v>
      </c>
      <c r="D46" s="62">
        <v>1</v>
      </c>
      <c r="E46" s="178" t="s">
        <v>79</v>
      </c>
      <c r="F46" s="43">
        <v>0</v>
      </c>
      <c r="G46" s="238"/>
      <c r="H46" s="43">
        <v>0</v>
      </c>
      <c r="I46" s="238"/>
      <c r="J46" s="238"/>
      <c r="K46" s="109">
        <f t="shared" si="1"/>
        <v>0</v>
      </c>
    </row>
    <row r="47" spans="1:11" s="174" customFormat="1" ht="28.5">
      <c r="A47" s="174">
        <v>4</v>
      </c>
      <c r="B47" s="40" t="s">
        <v>604</v>
      </c>
      <c r="C47" s="23" t="s">
        <v>605</v>
      </c>
      <c r="D47" s="62">
        <v>1</v>
      </c>
      <c r="E47" s="178" t="s">
        <v>79</v>
      </c>
      <c r="F47" s="43">
        <v>0</v>
      </c>
      <c r="G47" s="238"/>
      <c r="H47" s="43">
        <v>0</v>
      </c>
      <c r="I47" s="238"/>
      <c r="J47" s="238"/>
      <c r="K47" s="109">
        <f t="shared" si="1"/>
        <v>0</v>
      </c>
    </row>
    <row r="48" spans="1:11" s="174" customFormat="1" ht="28.5">
      <c r="A48" s="174">
        <v>4</v>
      </c>
      <c r="B48" s="40" t="s">
        <v>606</v>
      </c>
      <c r="C48" s="23" t="s">
        <v>417</v>
      </c>
      <c r="D48" s="62">
        <v>1</v>
      </c>
      <c r="E48" s="178" t="s">
        <v>79</v>
      </c>
      <c r="F48" s="43">
        <v>0</v>
      </c>
      <c r="G48" s="238"/>
      <c r="H48" s="43">
        <v>0</v>
      </c>
      <c r="I48" s="238"/>
      <c r="J48" s="238"/>
      <c r="K48" s="109">
        <f t="shared" si="1"/>
        <v>0</v>
      </c>
    </row>
    <row r="49" spans="1:11" s="174" customFormat="1" ht="30" customHeight="1">
      <c r="A49" s="174">
        <v>4</v>
      </c>
      <c r="B49" s="40" t="s">
        <v>418</v>
      </c>
      <c r="C49" s="23" t="s">
        <v>419</v>
      </c>
      <c r="D49" s="62">
        <v>1</v>
      </c>
      <c r="E49" s="178" t="s">
        <v>79</v>
      </c>
      <c r="F49" s="43">
        <v>0</v>
      </c>
      <c r="G49" s="238"/>
      <c r="H49" s="43">
        <v>0</v>
      </c>
      <c r="I49" s="238"/>
      <c r="J49" s="238"/>
      <c r="K49" s="109">
        <f t="shared" si="1"/>
        <v>0</v>
      </c>
    </row>
    <row r="50" spans="1:11" s="174" customFormat="1" ht="28.5">
      <c r="A50" s="174">
        <v>4</v>
      </c>
      <c r="B50" s="40" t="s">
        <v>420</v>
      </c>
      <c r="C50" s="23" t="s">
        <v>421</v>
      </c>
      <c r="D50" s="62">
        <v>1</v>
      </c>
      <c r="E50" s="178" t="s">
        <v>79</v>
      </c>
      <c r="F50" s="43">
        <v>0</v>
      </c>
      <c r="G50" s="238"/>
      <c r="H50" s="43">
        <v>0</v>
      </c>
      <c r="I50" s="238"/>
      <c r="J50" s="238"/>
      <c r="K50" s="109">
        <f t="shared" si="1"/>
        <v>0</v>
      </c>
    </row>
    <row r="51" spans="1:11" s="174" customFormat="1" ht="15">
      <c r="A51" s="174">
        <v>4</v>
      </c>
      <c r="B51" s="22" t="s">
        <v>422</v>
      </c>
      <c r="C51" s="23" t="s">
        <v>423</v>
      </c>
      <c r="D51" s="62">
        <v>1</v>
      </c>
      <c r="E51" s="178" t="s">
        <v>79</v>
      </c>
      <c r="F51" s="43">
        <v>0</v>
      </c>
      <c r="G51" s="238"/>
      <c r="H51" s="43">
        <v>0</v>
      </c>
      <c r="I51" s="238"/>
      <c r="J51" s="238"/>
      <c r="K51" s="109">
        <f t="shared" si="1"/>
        <v>0</v>
      </c>
    </row>
    <row r="52" spans="1:11" s="174" customFormat="1" ht="30">
      <c r="A52" s="174">
        <v>3</v>
      </c>
      <c r="B52" s="169" t="s">
        <v>607</v>
      </c>
      <c r="C52" s="62" t="s">
        <v>608</v>
      </c>
      <c r="D52" s="62">
        <v>1</v>
      </c>
      <c r="E52" s="111"/>
      <c r="F52" s="43">
        <v>0</v>
      </c>
      <c r="G52" s="109"/>
      <c r="H52" s="43">
        <v>0</v>
      </c>
      <c r="I52" s="109"/>
      <c r="J52" s="109"/>
      <c r="K52" s="109">
        <f t="shared" si="1"/>
        <v>0</v>
      </c>
    </row>
    <row r="53" spans="1:11" s="174" customFormat="1" ht="15">
      <c r="A53" s="174">
        <v>4</v>
      </c>
      <c r="B53" s="40" t="s">
        <v>609</v>
      </c>
      <c r="C53" s="23" t="s">
        <v>610</v>
      </c>
      <c r="D53" s="62">
        <v>1</v>
      </c>
      <c r="E53" s="178" t="s">
        <v>79</v>
      </c>
      <c r="F53" s="43">
        <v>0</v>
      </c>
      <c r="G53" s="238"/>
      <c r="H53" s="43">
        <v>0</v>
      </c>
      <c r="I53" s="238"/>
      <c r="J53" s="238"/>
      <c r="K53" s="109">
        <f t="shared" si="1"/>
        <v>0</v>
      </c>
    </row>
    <row r="54" spans="1:11" s="174" customFormat="1" ht="15">
      <c r="A54" s="174">
        <v>4</v>
      </c>
      <c r="B54" s="40" t="s">
        <v>611</v>
      </c>
      <c r="C54" s="23" t="s">
        <v>612</v>
      </c>
      <c r="D54" s="62">
        <v>1</v>
      </c>
      <c r="E54" s="178" t="s">
        <v>79</v>
      </c>
      <c r="F54" s="43">
        <v>0</v>
      </c>
      <c r="G54" s="238"/>
      <c r="H54" s="43">
        <v>0</v>
      </c>
      <c r="I54" s="238"/>
      <c r="J54" s="238"/>
      <c r="K54" s="109">
        <f t="shared" si="1"/>
        <v>0</v>
      </c>
    </row>
    <row r="55" spans="1:11" s="174" customFormat="1" ht="15">
      <c r="A55" s="174">
        <v>4</v>
      </c>
      <c r="B55" s="40" t="s">
        <v>613</v>
      </c>
      <c r="C55" s="23" t="s">
        <v>431</v>
      </c>
      <c r="D55" s="62">
        <v>1</v>
      </c>
      <c r="E55" s="178" t="s">
        <v>79</v>
      </c>
      <c r="F55" s="43">
        <v>0</v>
      </c>
      <c r="G55" s="238"/>
      <c r="H55" s="43">
        <v>0</v>
      </c>
      <c r="I55" s="238"/>
      <c r="J55" s="238"/>
      <c r="K55" s="109">
        <f t="shared" si="1"/>
        <v>0</v>
      </c>
    </row>
    <row r="56" spans="1:11" s="174" customFormat="1" ht="15">
      <c r="A56" s="174">
        <v>4</v>
      </c>
      <c r="B56" s="40" t="s">
        <v>614</v>
      </c>
      <c r="C56" s="23" t="s">
        <v>433</v>
      </c>
      <c r="D56" s="62">
        <v>1</v>
      </c>
      <c r="E56" s="178" t="s">
        <v>79</v>
      </c>
      <c r="F56" s="43">
        <v>0</v>
      </c>
      <c r="G56" s="238"/>
      <c r="H56" s="43">
        <v>0</v>
      </c>
      <c r="I56" s="238"/>
      <c r="J56" s="238"/>
      <c r="K56" s="109">
        <f t="shared" si="1"/>
        <v>0</v>
      </c>
    </row>
    <row r="57" spans="1:11" s="174" customFormat="1" ht="15">
      <c r="A57" s="174">
        <v>4</v>
      </c>
      <c r="B57" s="40" t="s">
        <v>615</v>
      </c>
      <c r="C57" s="23" t="s">
        <v>435</v>
      </c>
      <c r="D57" s="62">
        <v>1</v>
      </c>
      <c r="E57" s="178" t="s">
        <v>79</v>
      </c>
      <c r="F57" s="43">
        <v>0</v>
      </c>
      <c r="G57" s="238"/>
      <c r="H57" s="43">
        <v>0</v>
      </c>
      <c r="I57" s="238"/>
      <c r="J57" s="238"/>
      <c r="K57" s="109">
        <f t="shared" si="1"/>
        <v>0</v>
      </c>
    </row>
    <row r="58" spans="1:11" s="174" customFormat="1" ht="15">
      <c r="A58" s="174">
        <v>4</v>
      </c>
      <c r="B58" s="40" t="s">
        <v>616</v>
      </c>
      <c r="C58" s="23" t="s">
        <v>437</v>
      </c>
      <c r="D58" s="62">
        <v>1</v>
      </c>
      <c r="E58" s="178" t="s">
        <v>79</v>
      </c>
      <c r="F58" s="43">
        <v>0</v>
      </c>
      <c r="G58" s="238"/>
      <c r="H58" s="43">
        <v>0</v>
      </c>
      <c r="I58" s="238"/>
      <c r="J58" s="238"/>
      <c r="K58" s="109">
        <f t="shared" si="1"/>
        <v>0</v>
      </c>
    </row>
    <row r="59" spans="1:11" s="174" customFormat="1" ht="15">
      <c r="A59" s="174">
        <v>4</v>
      </c>
      <c r="B59" s="40" t="s">
        <v>617</v>
      </c>
      <c r="C59" s="23" t="s">
        <v>439</v>
      </c>
      <c r="D59" s="62">
        <v>1</v>
      </c>
      <c r="E59" s="178" t="s">
        <v>79</v>
      </c>
      <c r="F59" s="43">
        <v>0</v>
      </c>
      <c r="G59" s="238"/>
      <c r="H59" s="43">
        <v>0</v>
      </c>
      <c r="I59" s="238"/>
      <c r="J59" s="238"/>
      <c r="K59" s="109">
        <f t="shared" si="1"/>
        <v>0</v>
      </c>
    </row>
    <row r="60" spans="1:11" s="174" customFormat="1" ht="62.25" customHeight="1">
      <c r="A60" s="174">
        <v>3</v>
      </c>
      <c r="B60" s="169" t="s">
        <v>618</v>
      </c>
      <c r="C60" s="62" t="s">
        <v>619</v>
      </c>
      <c r="D60" s="62">
        <v>1</v>
      </c>
      <c r="E60" s="111"/>
      <c r="F60" s="43">
        <v>0</v>
      </c>
      <c r="G60" s="109"/>
      <c r="H60" s="43">
        <v>0</v>
      </c>
      <c r="I60" s="109"/>
      <c r="J60" s="109"/>
      <c r="K60" s="109">
        <f t="shared" si="1"/>
        <v>0</v>
      </c>
    </row>
    <row r="61" spans="1:11" s="174" customFormat="1" ht="15">
      <c r="A61" s="174">
        <v>4</v>
      </c>
      <c r="B61" s="40" t="s">
        <v>620</v>
      </c>
      <c r="C61" s="23" t="s">
        <v>443</v>
      </c>
      <c r="D61" s="62">
        <v>1</v>
      </c>
      <c r="E61" s="178" t="s">
        <v>79</v>
      </c>
      <c r="F61" s="43">
        <v>0</v>
      </c>
      <c r="G61" s="238"/>
      <c r="H61" s="43">
        <v>0</v>
      </c>
      <c r="I61" s="238"/>
      <c r="J61" s="238"/>
      <c r="K61" s="109">
        <f t="shared" si="1"/>
        <v>0</v>
      </c>
    </row>
    <row r="62" spans="1:11" s="174" customFormat="1" ht="15">
      <c r="A62" s="174">
        <v>4</v>
      </c>
      <c r="B62" s="40" t="s">
        <v>621</v>
      </c>
      <c r="C62" s="23" t="s">
        <v>445</v>
      </c>
      <c r="D62" s="62">
        <v>1</v>
      </c>
      <c r="E62" s="178" t="s">
        <v>79</v>
      </c>
      <c r="F62" s="43">
        <v>0</v>
      </c>
      <c r="G62" s="238"/>
      <c r="H62" s="43">
        <v>0</v>
      </c>
      <c r="I62" s="238"/>
      <c r="J62" s="238"/>
      <c r="K62" s="109">
        <f t="shared" si="1"/>
        <v>0</v>
      </c>
    </row>
    <row r="63" spans="1:11" s="174" customFormat="1" ht="15">
      <c r="A63" s="174">
        <v>4</v>
      </c>
      <c r="B63" s="40" t="s">
        <v>622</v>
      </c>
      <c r="C63" s="23" t="s">
        <v>447</v>
      </c>
      <c r="D63" s="62">
        <v>1</v>
      </c>
      <c r="E63" s="178" t="s">
        <v>79</v>
      </c>
      <c r="F63" s="43">
        <v>0</v>
      </c>
      <c r="G63" s="238"/>
      <c r="H63" s="43">
        <v>0</v>
      </c>
      <c r="I63" s="238"/>
      <c r="J63" s="238"/>
      <c r="K63" s="109">
        <f t="shared" si="1"/>
        <v>0</v>
      </c>
    </row>
    <row r="64" spans="1:11" s="174" customFormat="1" ht="15">
      <c r="A64" s="174">
        <v>4</v>
      </c>
      <c r="B64" s="40" t="s">
        <v>623</v>
      </c>
      <c r="C64" s="23" t="s">
        <v>449</v>
      </c>
      <c r="D64" s="62">
        <v>1</v>
      </c>
      <c r="E64" s="178" t="s">
        <v>79</v>
      </c>
      <c r="F64" s="43">
        <v>0</v>
      </c>
      <c r="G64" s="238"/>
      <c r="H64" s="43">
        <v>0</v>
      </c>
      <c r="I64" s="238"/>
      <c r="J64" s="238"/>
      <c r="K64" s="109">
        <f t="shared" si="1"/>
        <v>0</v>
      </c>
    </row>
    <row r="65" spans="1:11" s="174" customFormat="1" ht="15">
      <c r="A65" s="174">
        <v>4</v>
      </c>
      <c r="B65" s="40" t="s">
        <v>624</v>
      </c>
      <c r="C65" s="23" t="s">
        <v>451</v>
      </c>
      <c r="D65" s="62">
        <v>1</v>
      </c>
      <c r="E65" s="178" t="s">
        <v>79</v>
      </c>
      <c r="F65" s="43">
        <v>0</v>
      </c>
      <c r="G65" s="238"/>
      <c r="H65" s="43">
        <v>0</v>
      </c>
      <c r="I65" s="238"/>
      <c r="J65" s="238"/>
      <c r="K65" s="109">
        <f t="shared" si="1"/>
        <v>0</v>
      </c>
    </row>
    <row r="66" spans="1:11" s="174" customFormat="1" ht="15">
      <c r="A66" s="174">
        <v>4</v>
      </c>
      <c r="B66" s="40" t="s">
        <v>625</v>
      </c>
      <c r="C66" s="23" t="s">
        <v>453</v>
      </c>
      <c r="D66" s="62">
        <v>1</v>
      </c>
      <c r="E66" s="178" t="s">
        <v>79</v>
      </c>
      <c r="F66" s="43">
        <v>0</v>
      </c>
      <c r="G66" s="238"/>
      <c r="H66" s="43">
        <v>0</v>
      </c>
      <c r="I66" s="238"/>
      <c r="J66" s="238"/>
      <c r="K66" s="109">
        <f t="shared" si="1"/>
        <v>0</v>
      </c>
    </row>
    <row r="67" spans="1:11" s="174" customFormat="1" ht="15">
      <c r="A67" s="174">
        <v>4</v>
      </c>
      <c r="B67" s="40" t="s">
        <v>626</v>
      </c>
      <c r="C67" s="23" t="s">
        <v>455</v>
      </c>
      <c r="D67" s="62">
        <v>1</v>
      </c>
      <c r="E67" s="178" t="s">
        <v>79</v>
      </c>
      <c r="F67" s="43">
        <v>0</v>
      </c>
      <c r="G67" s="238"/>
      <c r="H67" s="43">
        <v>0</v>
      </c>
      <c r="I67" s="238"/>
      <c r="J67" s="238"/>
      <c r="K67" s="109">
        <f t="shared" si="1"/>
        <v>0</v>
      </c>
    </row>
    <row r="68" spans="1:11" s="174" customFormat="1" ht="15">
      <c r="A68" s="174">
        <v>4</v>
      </c>
      <c r="B68" s="40" t="s">
        <v>627</v>
      </c>
      <c r="C68" s="23" t="s">
        <v>628</v>
      </c>
      <c r="D68" s="62">
        <v>1</v>
      </c>
      <c r="E68" s="178" t="s">
        <v>79</v>
      </c>
      <c r="F68" s="43">
        <v>0</v>
      </c>
      <c r="G68" s="238"/>
      <c r="H68" s="43">
        <v>0</v>
      </c>
      <c r="I68" s="238"/>
      <c r="J68" s="238"/>
      <c r="K68" s="109">
        <f t="shared" si="1"/>
        <v>0</v>
      </c>
    </row>
    <row r="69" spans="1:11" s="174" customFormat="1" ht="15">
      <c r="A69" s="174">
        <v>4</v>
      </c>
      <c r="B69" s="22" t="s">
        <v>458</v>
      </c>
      <c r="C69" s="23" t="s">
        <v>459</v>
      </c>
      <c r="D69" s="62">
        <v>1</v>
      </c>
      <c r="E69" s="178" t="s">
        <v>79</v>
      </c>
      <c r="F69" s="43">
        <v>0</v>
      </c>
      <c r="G69" s="238"/>
      <c r="H69" s="43">
        <v>0</v>
      </c>
      <c r="I69" s="238"/>
      <c r="J69" s="238"/>
      <c r="K69" s="109">
        <f t="shared" si="1"/>
        <v>0</v>
      </c>
    </row>
    <row r="70" spans="1:11" s="174" customFormat="1" ht="15">
      <c r="A70" s="174">
        <v>4</v>
      </c>
      <c r="B70" s="40" t="s">
        <v>629</v>
      </c>
      <c r="C70" s="23" t="s">
        <v>461</v>
      </c>
      <c r="D70" s="62">
        <v>1</v>
      </c>
      <c r="E70" s="178" t="s">
        <v>79</v>
      </c>
      <c r="F70" s="43">
        <v>0</v>
      </c>
      <c r="G70" s="238"/>
      <c r="H70" s="43">
        <v>0</v>
      </c>
      <c r="I70" s="238"/>
      <c r="J70" s="238"/>
      <c r="K70" s="109">
        <f t="shared" si="1"/>
        <v>0</v>
      </c>
    </row>
    <row r="71" spans="1:11" s="174" customFormat="1" ht="30">
      <c r="A71" s="174">
        <v>3</v>
      </c>
      <c r="B71" s="169" t="s">
        <v>630</v>
      </c>
      <c r="C71" s="62" t="s">
        <v>631</v>
      </c>
      <c r="D71" s="62">
        <v>1</v>
      </c>
      <c r="E71" s="111"/>
      <c r="F71" s="43">
        <v>0</v>
      </c>
      <c r="G71" s="109"/>
      <c r="H71" s="43">
        <v>0</v>
      </c>
      <c r="I71" s="109"/>
      <c r="J71" s="109"/>
      <c r="K71" s="109">
        <f t="shared" si="1"/>
        <v>0</v>
      </c>
    </row>
    <row r="72" spans="1:11" s="174" customFormat="1" ht="15">
      <c r="A72" s="174">
        <v>4</v>
      </c>
      <c r="B72" s="40" t="s">
        <v>632</v>
      </c>
      <c r="C72" s="23" t="s">
        <v>465</v>
      </c>
      <c r="D72" s="62">
        <v>1</v>
      </c>
      <c r="E72" s="178" t="s">
        <v>79</v>
      </c>
      <c r="F72" s="43">
        <v>0</v>
      </c>
      <c r="G72" s="238"/>
      <c r="H72" s="43">
        <v>0</v>
      </c>
      <c r="I72" s="238"/>
      <c r="J72" s="238"/>
      <c r="K72" s="109">
        <f t="shared" si="1"/>
        <v>0</v>
      </c>
    </row>
    <row r="73" spans="1:11" s="174" customFormat="1" ht="15">
      <c r="A73" s="174">
        <v>4</v>
      </c>
      <c r="B73" s="40" t="s">
        <v>633</v>
      </c>
      <c r="C73" s="23" t="s">
        <v>467</v>
      </c>
      <c r="D73" s="62">
        <v>1</v>
      </c>
      <c r="E73" s="178" t="s">
        <v>79</v>
      </c>
      <c r="F73" s="43">
        <v>0</v>
      </c>
      <c r="G73" s="238"/>
      <c r="H73" s="43">
        <v>0</v>
      </c>
      <c r="I73" s="238"/>
      <c r="J73" s="238"/>
      <c r="K73" s="109">
        <f t="shared" si="1"/>
        <v>0</v>
      </c>
    </row>
    <row r="74" spans="1:11" s="174" customFormat="1" ht="15">
      <c r="A74" s="174">
        <v>4</v>
      </c>
      <c r="B74" s="40" t="s">
        <v>634</v>
      </c>
      <c r="C74" s="23" t="s">
        <v>635</v>
      </c>
      <c r="D74" s="62">
        <v>1</v>
      </c>
      <c r="E74" s="178" t="s">
        <v>79</v>
      </c>
      <c r="F74" s="43">
        <v>0</v>
      </c>
      <c r="G74" s="238"/>
      <c r="H74" s="43">
        <v>0</v>
      </c>
      <c r="I74" s="238"/>
      <c r="J74" s="238"/>
      <c r="K74" s="109">
        <f t="shared" ref="K74:K137" si="2">G74+J74+I74</f>
        <v>0</v>
      </c>
    </row>
    <row r="75" spans="1:11" s="174" customFormat="1" ht="15">
      <c r="A75" s="174">
        <v>4</v>
      </c>
      <c r="B75" s="40" t="s">
        <v>636</v>
      </c>
      <c r="C75" s="23" t="s">
        <v>471</v>
      </c>
      <c r="D75" s="62">
        <v>1</v>
      </c>
      <c r="E75" s="178" t="s">
        <v>79</v>
      </c>
      <c r="F75" s="43">
        <v>0</v>
      </c>
      <c r="G75" s="238"/>
      <c r="H75" s="43">
        <v>0</v>
      </c>
      <c r="I75" s="238"/>
      <c r="J75" s="238"/>
      <c r="K75" s="109">
        <f t="shared" si="2"/>
        <v>0</v>
      </c>
    </row>
    <row r="76" spans="1:11" s="174" customFormat="1" ht="15">
      <c r="A76" s="174">
        <v>4</v>
      </c>
      <c r="B76" s="40" t="s">
        <v>637</v>
      </c>
      <c r="C76" s="23" t="s">
        <v>473</v>
      </c>
      <c r="D76" s="62">
        <v>1</v>
      </c>
      <c r="E76" s="178" t="s">
        <v>79</v>
      </c>
      <c r="F76" s="43">
        <v>0</v>
      </c>
      <c r="G76" s="238"/>
      <c r="H76" s="43">
        <v>0</v>
      </c>
      <c r="I76" s="238"/>
      <c r="J76" s="238"/>
      <c r="K76" s="109">
        <f t="shared" si="2"/>
        <v>0</v>
      </c>
    </row>
    <row r="77" spans="1:11" s="174" customFormat="1" ht="45">
      <c r="A77" s="174">
        <v>3</v>
      </c>
      <c r="B77" s="169" t="s">
        <v>638</v>
      </c>
      <c r="C77" s="62" t="s">
        <v>639</v>
      </c>
      <c r="D77" s="62">
        <v>1</v>
      </c>
      <c r="E77" s="111"/>
      <c r="F77" s="43">
        <v>0</v>
      </c>
      <c r="G77" s="109"/>
      <c r="H77" s="43">
        <v>0</v>
      </c>
      <c r="I77" s="109"/>
      <c r="J77" s="109"/>
      <c r="K77" s="109">
        <f t="shared" si="2"/>
        <v>0</v>
      </c>
    </row>
    <row r="78" spans="1:11" s="174" customFormat="1" ht="15">
      <c r="A78" s="174">
        <v>4</v>
      </c>
      <c r="B78" s="40" t="s">
        <v>640</v>
      </c>
      <c r="C78" s="23" t="s">
        <v>477</v>
      </c>
      <c r="D78" s="62">
        <v>1</v>
      </c>
      <c r="E78" s="178" t="s">
        <v>79</v>
      </c>
      <c r="F78" s="43">
        <v>0</v>
      </c>
      <c r="G78" s="238"/>
      <c r="H78" s="43">
        <v>0</v>
      </c>
      <c r="I78" s="238"/>
      <c r="J78" s="238"/>
      <c r="K78" s="109">
        <f t="shared" si="2"/>
        <v>0</v>
      </c>
    </row>
    <row r="79" spans="1:11" s="174" customFormat="1" ht="15">
      <c r="A79" s="174">
        <v>4</v>
      </c>
      <c r="B79" s="40" t="s">
        <v>641</v>
      </c>
      <c r="C79" s="23" t="s">
        <v>479</v>
      </c>
      <c r="D79" s="62">
        <v>1</v>
      </c>
      <c r="E79" s="178" t="s">
        <v>79</v>
      </c>
      <c r="F79" s="43">
        <v>0</v>
      </c>
      <c r="G79" s="238"/>
      <c r="H79" s="43">
        <v>0</v>
      </c>
      <c r="I79" s="238"/>
      <c r="J79" s="238"/>
      <c r="K79" s="109">
        <f t="shared" si="2"/>
        <v>0</v>
      </c>
    </row>
    <row r="80" spans="1:11" s="174" customFormat="1" ht="15">
      <c r="A80" s="174">
        <v>4</v>
      </c>
      <c r="B80" s="40" t="s">
        <v>642</v>
      </c>
      <c r="C80" s="23" t="s">
        <v>481</v>
      </c>
      <c r="D80" s="62">
        <v>1</v>
      </c>
      <c r="E80" s="178" t="s">
        <v>79</v>
      </c>
      <c r="F80" s="43">
        <v>0</v>
      </c>
      <c r="G80" s="238"/>
      <c r="H80" s="43">
        <v>0</v>
      </c>
      <c r="I80" s="238"/>
      <c r="J80" s="238"/>
      <c r="K80" s="109">
        <f t="shared" si="2"/>
        <v>0</v>
      </c>
    </row>
    <row r="81" spans="1:11" s="174" customFormat="1" ht="15">
      <c r="A81" s="174">
        <v>4</v>
      </c>
      <c r="B81" s="40" t="s">
        <v>643</v>
      </c>
      <c r="C81" s="23" t="s">
        <v>483</v>
      </c>
      <c r="D81" s="62">
        <v>1</v>
      </c>
      <c r="E81" s="178" t="s">
        <v>79</v>
      </c>
      <c r="F81" s="43">
        <v>0</v>
      </c>
      <c r="G81" s="238"/>
      <c r="H81" s="43">
        <v>0</v>
      </c>
      <c r="I81" s="238"/>
      <c r="J81" s="238"/>
      <c r="K81" s="109">
        <f t="shared" si="2"/>
        <v>0</v>
      </c>
    </row>
    <row r="82" spans="1:11" s="174" customFormat="1" ht="45">
      <c r="A82" s="174">
        <v>3</v>
      </c>
      <c r="B82" s="169" t="s">
        <v>644</v>
      </c>
      <c r="C82" s="62" t="s">
        <v>645</v>
      </c>
      <c r="D82" s="62">
        <v>1</v>
      </c>
      <c r="E82" s="178"/>
      <c r="F82" s="43">
        <v>0</v>
      </c>
      <c r="G82" s="109"/>
      <c r="H82" s="43">
        <v>0</v>
      </c>
      <c r="I82" s="109"/>
      <c r="J82" s="109"/>
      <c r="K82" s="109">
        <f t="shared" si="2"/>
        <v>0</v>
      </c>
    </row>
    <row r="83" spans="1:11" s="174" customFormat="1" ht="15">
      <c r="A83" s="174">
        <v>4</v>
      </c>
      <c r="B83" s="40" t="s">
        <v>646</v>
      </c>
      <c r="C83" s="23" t="s">
        <v>487</v>
      </c>
      <c r="D83" s="62">
        <v>1</v>
      </c>
      <c r="E83" s="178" t="s">
        <v>79</v>
      </c>
      <c r="F83" s="43">
        <v>0</v>
      </c>
      <c r="G83" s="238"/>
      <c r="H83" s="43">
        <v>0</v>
      </c>
      <c r="I83" s="238"/>
      <c r="J83" s="238"/>
      <c r="K83" s="109">
        <f t="shared" si="2"/>
        <v>0</v>
      </c>
    </row>
    <row r="84" spans="1:11" s="174" customFormat="1" ht="15">
      <c r="A84" s="174">
        <v>4</v>
      </c>
      <c r="B84" s="40" t="s">
        <v>647</v>
      </c>
      <c r="C84" s="23" t="s">
        <v>489</v>
      </c>
      <c r="D84" s="62">
        <v>1</v>
      </c>
      <c r="E84" s="178" t="s">
        <v>79</v>
      </c>
      <c r="F84" s="43">
        <v>0</v>
      </c>
      <c r="G84" s="238"/>
      <c r="H84" s="43">
        <v>0</v>
      </c>
      <c r="I84" s="238"/>
      <c r="J84" s="238"/>
      <c r="K84" s="109">
        <f t="shared" si="2"/>
        <v>0</v>
      </c>
    </row>
    <row r="85" spans="1:11" s="174" customFormat="1" ht="15">
      <c r="A85" s="174">
        <v>4</v>
      </c>
      <c r="B85" s="40" t="s">
        <v>648</v>
      </c>
      <c r="C85" s="23" t="s">
        <v>491</v>
      </c>
      <c r="D85" s="62">
        <v>1</v>
      </c>
      <c r="E85" s="178" t="s">
        <v>79</v>
      </c>
      <c r="F85" s="43">
        <v>0</v>
      </c>
      <c r="G85" s="238"/>
      <c r="H85" s="43">
        <v>0</v>
      </c>
      <c r="I85" s="238"/>
      <c r="J85" s="238"/>
      <c r="K85" s="109">
        <f t="shared" si="2"/>
        <v>0</v>
      </c>
    </row>
    <row r="86" spans="1:11" s="174" customFormat="1" ht="15">
      <c r="A86" s="174">
        <v>4</v>
      </c>
      <c r="B86" s="40" t="s">
        <v>649</v>
      </c>
      <c r="C86" s="23" t="s">
        <v>493</v>
      </c>
      <c r="D86" s="62">
        <v>1</v>
      </c>
      <c r="E86" s="178" t="s">
        <v>79</v>
      </c>
      <c r="F86" s="43">
        <v>0</v>
      </c>
      <c r="G86" s="238"/>
      <c r="H86" s="43">
        <v>0</v>
      </c>
      <c r="I86" s="238"/>
      <c r="J86" s="238"/>
      <c r="K86" s="109">
        <f t="shared" si="2"/>
        <v>0</v>
      </c>
    </row>
    <row r="87" spans="1:11" s="174" customFormat="1" ht="15">
      <c r="A87" s="174">
        <v>4</v>
      </c>
      <c r="B87" s="40" t="s">
        <v>650</v>
      </c>
      <c r="C87" s="23" t="s">
        <v>495</v>
      </c>
      <c r="D87" s="62">
        <v>1</v>
      </c>
      <c r="E87" s="178" t="s">
        <v>79</v>
      </c>
      <c r="F87" s="43">
        <v>0</v>
      </c>
      <c r="G87" s="238"/>
      <c r="H87" s="43">
        <v>0</v>
      </c>
      <c r="I87" s="238"/>
      <c r="J87" s="238"/>
      <c r="K87" s="109">
        <f t="shared" si="2"/>
        <v>0</v>
      </c>
    </row>
    <row r="88" spans="1:11" s="174" customFormat="1" ht="15">
      <c r="A88" s="174">
        <v>4</v>
      </c>
      <c r="B88" s="40" t="s">
        <v>651</v>
      </c>
      <c r="C88" s="23" t="s">
        <v>497</v>
      </c>
      <c r="D88" s="62">
        <v>1</v>
      </c>
      <c r="E88" s="178" t="s">
        <v>79</v>
      </c>
      <c r="F88" s="43">
        <v>0</v>
      </c>
      <c r="G88" s="238"/>
      <c r="H88" s="43">
        <v>0</v>
      </c>
      <c r="I88" s="238"/>
      <c r="J88" s="238"/>
      <c r="K88" s="109">
        <f t="shared" si="2"/>
        <v>0</v>
      </c>
    </row>
    <row r="89" spans="1:11" s="174" customFormat="1" ht="45">
      <c r="A89" s="174">
        <v>3</v>
      </c>
      <c r="B89" s="169" t="s">
        <v>652</v>
      </c>
      <c r="C89" s="62" t="s">
        <v>653</v>
      </c>
      <c r="D89" s="62">
        <v>1</v>
      </c>
      <c r="E89" s="111"/>
      <c r="F89" s="43">
        <v>0</v>
      </c>
      <c r="G89" s="109"/>
      <c r="H89" s="43">
        <v>0</v>
      </c>
      <c r="I89" s="109"/>
      <c r="J89" s="109"/>
      <c r="K89" s="109">
        <f t="shared" si="2"/>
        <v>0</v>
      </c>
    </row>
    <row r="90" spans="1:11" s="174" customFormat="1" ht="26.25" customHeight="1">
      <c r="A90" s="174">
        <v>3</v>
      </c>
      <c r="B90" s="169" t="s">
        <v>654</v>
      </c>
      <c r="C90" s="62" t="s">
        <v>501</v>
      </c>
      <c r="D90" s="62">
        <v>1</v>
      </c>
      <c r="E90" s="111"/>
      <c r="F90" s="43">
        <v>0</v>
      </c>
      <c r="G90" s="109"/>
      <c r="H90" s="43">
        <v>0</v>
      </c>
      <c r="I90" s="109"/>
      <c r="J90" s="109"/>
      <c r="K90" s="109">
        <f t="shared" si="2"/>
        <v>0</v>
      </c>
    </row>
    <row r="91" spans="1:11" s="174" customFormat="1" ht="15">
      <c r="B91" s="40" t="s">
        <v>655</v>
      </c>
      <c r="C91" s="148"/>
      <c r="D91" s="62">
        <v>1</v>
      </c>
      <c r="E91" s="178" t="s">
        <v>79</v>
      </c>
      <c r="F91" s="43">
        <v>0</v>
      </c>
      <c r="G91" s="238"/>
      <c r="H91" s="43">
        <v>0</v>
      </c>
      <c r="I91" s="238"/>
      <c r="J91" s="238"/>
      <c r="K91" s="109">
        <f t="shared" si="2"/>
        <v>0</v>
      </c>
    </row>
    <row r="92" spans="1:11" s="174" customFormat="1" ht="15">
      <c r="B92" s="40" t="s">
        <v>656</v>
      </c>
      <c r="C92" s="148"/>
      <c r="D92" s="62">
        <v>1</v>
      </c>
      <c r="E92" s="178" t="s">
        <v>79</v>
      </c>
      <c r="F92" s="43">
        <v>0</v>
      </c>
      <c r="G92" s="238"/>
      <c r="H92" s="43">
        <v>0</v>
      </c>
      <c r="I92" s="238"/>
      <c r="J92" s="238"/>
      <c r="K92" s="109">
        <f t="shared" si="2"/>
        <v>0</v>
      </c>
    </row>
    <row r="93" spans="1:11" s="174" customFormat="1" ht="15">
      <c r="B93" s="178" t="s">
        <v>657</v>
      </c>
      <c r="C93" s="85"/>
      <c r="D93" s="62">
        <v>1</v>
      </c>
      <c r="E93" s="178" t="s">
        <v>79</v>
      </c>
      <c r="F93" s="43">
        <v>0</v>
      </c>
      <c r="G93" s="238"/>
      <c r="H93" s="43">
        <v>0</v>
      </c>
      <c r="I93" s="238"/>
      <c r="J93" s="238"/>
      <c r="K93" s="109">
        <f t="shared" si="2"/>
        <v>0</v>
      </c>
    </row>
    <row r="94" spans="1:11" s="188" customFormat="1" ht="15.75" thickBot="1">
      <c r="B94" s="187"/>
      <c r="C94" s="179" t="s">
        <v>658</v>
      </c>
      <c r="D94" s="62">
        <v>1</v>
      </c>
      <c r="E94" s="136"/>
      <c r="F94" s="43">
        <v>0</v>
      </c>
      <c r="G94" s="240"/>
      <c r="H94" s="43">
        <v>0</v>
      </c>
      <c r="I94" s="240"/>
      <c r="J94" s="240"/>
      <c r="K94" s="109">
        <f t="shared" si="2"/>
        <v>0</v>
      </c>
    </row>
    <row r="95" spans="1:11" s="185" customFormat="1" ht="15">
      <c r="B95" s="182"/>
      <c r="C95" s="183"/>
      <c r="D95" s="62">
        <v>1</v>
      </c>
      <c r="E95" s="140"/>
      <c r="F95" s="43">
        <v>0</v>
      </c>
      <c r="G95" s="241"/>
      <c r="H95" s="43">
        <v>0</v>
      </c>
      <c r="I95" s="241"/>
      <c r="J95" s="241"/>
      <c r="K95" s="109">
        <f t="shared" si="2"/>
        <v>0</v>
      </c>
    </row>
    <row r="96" spans="1:11" s="174" customFormat="1" ht="15">
      <c r="A96" s="174">
        <v>2</v>
      </c>
      <c r="B96" s="120">
        <v>3.3</v>
      </c>
      <c r="C96" s="144" t="s">
        <v>506</v>
      </c>
      <c r="D96" s="62">
        <v>1</v>
      </c>
      <c r="E96" s="122"/>
      <c r="F96" s="43">
        <v>0</v>
      </c>
      <c r="G96" s="124"/>
      <c r="H96" s="43">
        <v>0</v>
      </c>
      <c r="I96" s="124"/>
      <c r="J96" s="124"/>
      <c r="K96" s="109">
        <f t="shared" si="2"/>
        <v>0</v>
      </c>
    </row>
    <row r="97" spans="1:11" s="174" customFormat="1" ht="15">
      <c r="A97" s="174">
        <v>3</v>
      </c>
      <c r="B97" s="169" t="s">
        <v>659</v>
      </c>
      <c r="C97" s="62" t="s">
        <v>660</v>
      </c>
      <c r="D97" s="62">
        <v>1</v>
      </c>
      <c r="E97" s="111"/>
      <c r="F97" s="43">
        <v>0</v>
      </c>
      <c r="G97" s="109"/>
      <c r="H97" s="43">
        <v>0</v>
      </c>
      <c r="I97" s="109"/>
      <c r="J97" s="109"/>
      <c r="K97" s="109">
        <f t="shared" si="2"/>
        <v>0</v>
      </c>
    </row>
    <row r="98" spans="1:11" s="174" customFormat="1" ht="57">
      <c r="A98" s="174">
        <v>4</v>
      </c>
      <c r="B98" s="40" t="s">
        <v>661</v>
      </c>
      <c r="C98" s="23" t="s">
        <v>662</v>
      </c>
      <c r="D98" s="62">
        <v>1</v>
      </c>
      <c r="E98" s="178" t="s">
        <v>79</v>
      </c>
      <c r="F98" s="43">
        <v>0</v>
      </c>
      <c r="G98" s="238"/>
      <c r="H98" s="43">
        <v>0</v>
      </c>
      <c r="I98" s="238"/>
      <c r="J98" s="238"/>
      <c r="K98" s="109">
        <f t="shared" si="2"/>
        <v>0</v>
      </c>
    </row>
    <row r="99" spans="1:11" s="174" customFormat="1" ht="85.5">
      <c r="A99" s="174">
        <v>4</v>
      </c>
      <c r="B99" s="40" t="s">
        <v>663</v>
      </c>
      <c r="C99" s="147" t="s">
        <v>664</v>
      </c>
      <c r="D99" s="62">
        <v>1</v>
      </c>
      <c r="E99" s="178" t="s">
        <v>79</v>
      </c>
      <c r="F99" s="43">
        <v>0</v>
      </c>
      <c r="G99" s="238"/>
      <c r="H99" s="43">
        <v>0</v>
      </c>
      <c r="I99" s="238"/>
      <c r="J99" s="238"/>
      <c r="K99" s="109">
        <f t="shared" si="2"/>
        <v>0</v>
      </c>
    </row>
    <row r="100" spans="1:11" s="174" customFormat="1" ht="57">
      <c r="A100" s="174">
        <v>4</v>
      </c>
      <c r="B100" s="40" t="s">
        <v>665</v>
      </c>
      <c r="C100" s="147" t="s">
        <v>666</v>
      </c>
      <c r="D100" s="62">
        <v>1</v>
      </c>
      <c r="E100" s="178" t="s">
        <v>79</v>
      </c>
      <c r="F100" s="43">
        <v>0</v>
      </c>
      <c r="G100" s="238"/>
      <c r="H100" s="43">
        <v>0</v>
      </c>
      <c r="I100" s="238"/>
      <c r="J100" s="238"/>
      <c r="K100" s="109">
        <f t="shared" si="2"/>
        <v>0</v>
      </c>
    </row>
    <row r="101" spans="1:11" s="174" customFormat="1" ht="57">
      <c r="A101" s="174">
        <v>4</v>
      </c>
      <c r="B101" s="40" t="s">
        <v>667</v>
      </c>
      <c r="C101" s="23" t="s">
        <v>668</v>
      </c>
      <c r="D101" s="62">
        <v>1</v>
      </c>
      <c r="E101" s="178" t="s">
        <v>79</v>
      </c>
      <c r="F101" s="43">
        <v>0</v>
      </c>
      <c r="G101" s="238"/>
      <c r="H101" s="43">
        <v>0</v>
      </c>
      <c r="I101" s="238"/>
      <c r="J101" s="238"/>
      <c r="K101" s="109">
        <f t="shared" si="2"/>
        <v>0</v>
      </c>
    </row>
    <row r="102" spans="1:11" s="174" customFormat="1" ht="57">
      <c r="A102" s="174">
        <v>4</v>
      </c>
      <c r="B102" s="40" t="s">
        <v>669</v>
      </c>
      <c r="C102" s="23" t="s">
        <v>670</v>
      </c>
      <c r="D102" s="62">
        <v>1</v>
      </c>
      <c r="E102" s="178" t="s">
        <v>79</v>
      </c>
      <c r="F102" s="43">
        <v>0</v>
      </c>
      <c r="G102" s="238"/>
      <c r="H102" s="43">
        <v>0</v>
      </c>
      <c r="I102" s="238"/>
      <c r="J102" s="238"/>
      <c r="K102" s="109">
        <f t="shared" si="2"/>
        <v>0</v>
      </c>
    </row>
    <row r="103" spans="1:11" s="174" customFormat="1" ht="71.25">
      <c r="A103" s="174">
        <v>4</v>
      </c>
      <c r="B103" s="40" t="s">
        <v>671</v>
      </c>
      <c r="C103" s="23" t="s">
        <v>672</v>
      </c>
      <c r="D103" s="62">
        <v>1</v>
      </c>
      <c r="E103" s="178" t="s">
        <v>79</v>
      </c>
      <c r="F103" s="43">
        <v>0</v>
      </c>
      <c r="G103" s="238"/>
      <c r="H103" s="43">
        <v>0</v>
      </c>
      <c r="I103" s="238"/>
      <c r="J103" s="238"/>
      <c r="K103" s="109">
        <f t="shared" si="2"/>
        <v>0</v>
      </c>
    </row>
    <row r="104" spans="1:11" s="174" customFormat="1" ht="57">
      <c r="A104" s="174">
        <v>4</v>
      </c>
      <c r="B104" s="40" t="s">
        <v>673</v>
      </c>
      <c r="C104" s="23" t="s">
        <v>674</v>
      </c>
      <c r="D104" s="62">
        <v>1</v>
      </c>
      <c r="E104" s="178" t="s">
        <v>79</v>
      </c>
      <c r="F104" s="43">
        <v>0</v>
      </c>
      <c r="G104" s="238"/>
      <c r="H104" s="43">
        <v>0</v>
      </c>
      <c r="I104" s="238"/>
      <c r="J104" s="238"/>
      <c r="K104" s="109">
        <f t="shared" si="2"/>
        <v>0</v>
      </c>
    </row>
    <row r="105" spans="1:11" s="174" customFormat="1" ht="57">
      <c r="A105" s="174">
        <v>4</v>
      </c>
      <c r="B105" s="40" t="s">
        <v>675</v>
      </c>
      <c r="C105" s="23" t="s">
        <v>676</v>
      </c>
      <c r="D105" s="62">
        <v>1</v>
      </c>
      <c r="E105" s="178" t="s">
        <v>79</v>
      </c>
      <c r="F105" s="43">
        <v>0</v>
      </c>
      <c r="G105" s="238"/>
      <c r="H105" s="43">
        <v>0</v>
      </c>
      <c r="I105" s="238"/>
      <c r="J105" s="238"/>
      <c r="K105" s="109">
        <f t="shared" si="2"/>
        <v>0</v>
      </c>
    </row>
    <row r="106" spans="1:11" s="174" customFormat="1" ht="57">
      <c r="A106" s="174">
        <v>4</v>
      </c>
      <c r="B106" s="40" t="s">
        <v>677</v>
      </c>
      <c r="C106" s="23" t="s">
        <v>678</v>
      </c>
      <c r="D106" s="62">
        <v>1</v>
      </c>
      <c r="E106" s="178" t="s">
        <v>79</v>
      </c>
      <c r="F106" s="43">
        <v>0</v>
      </c>
      <c r="G106" s="238"/>
      <c r="H106" s="43">
        <v>0</v>
      </c>
      <c r="I106" s="238"/>
      <c r="J106" s="238"/>
      <c r="K106" s="109">
        <f t="shared" si="2"/>
        <v>0</v>
      </c>
    </row>
    <row r="107" spans="1:11" s="174" customFormat="1" ht="57">
      <c r="A107" s="174">
        <v>4</v>
      </c>
      <c r="B107" s="40" t="s">
        <v>679</v>
      </c>
      <c r="C107" s="23" t="s">
        <v>680</v>
      </c>
      <c r="D107" s="62">
        <v>1</v>
      </c>
      <c r="E107" s="178" t="s">
        <v>79</v>
      </c>
      <c r="F107" s="43">
        <v>0</v>
      </c>
      <c r="G107" s="238"/>
      <c r="H107" s="43">
        <v>0</v>
      </c>
      <c r="I107" s="238"/>
      <c r="J107" s="238"/>
      <c r="K107" s="109">
        <f t="shared" si="2"/>
        <v>0</v>
      </c>
    </row>
    <row r="108" spans="1:11" s="174" customFormat="1" ht="15">
      <c r="A108" s="174">
        <v>4</v>
      </c>
      <c r="B108" s="40" t="s">
        <v>681</v>
      </c>
      <c r="C108" s="189" t="s">
        <v>682</v>
      </c>
      <c r="D108" s="62">
        <v>1</v>
      </c>
      <c r="E108" s="178" t="s">
        <v>79</v>
      </c>
      <c r="F108" s="43">
        <v>0</v>
      </c>
      <c r="G108" s="238"/>
      <c r="H108" s="43">
        <v>0</v>
      </c>
      <c r="I108" s="238"/>
      <c r="J108" s="238"/>
      <c r="K108" s="109">
        <f t="shared" si="2"/>
        <v>0</v>
      </c>
    </row>
    <row r="109" spans="1:11" s="174" customFormat="1" ht="15">
      <c r="A109" s="174">
        <v>4</v>
      </c>
      <c r="B109" s="40" t="s">
        <v>683</v>
      </c>
      <c r="C109" s="189" t="s">
        <v>684</v>
      </c>
      <c r="D109" s="62">
        <v>1</v>
      </c>
      <c r="E109" s="178" t="s">
        <v>79</v>
      </c>
      <c r="F109" s="43">
        <v>0</v>
      </c>
      <c r="G109" s="238"/>
      <c r="H109" s="43">
        <v>0</v>
      </c>
      <c r="I109" s="238"/>
      <c r="J109" s="238"/>
      <c r="K109" s="109">
        <f t="shared" si="2"/>
        <v>0</v>
      </c>
    </row>
    <row r="110" spans="1:11" s="174" customFormat="1" ht="15">
      <c r="A110" s="174">
        <v>4</v>
      </c>
      <c r="B110" s="40" t="s">
        <v>685</v>
      </c>
      <c r="C110" s="189" t="s">
        <v>686</v>
      </c>
      <c r="D110" s="62">
        <v>1</v>
      </c>
      <c r="E110" s="178" t="s">
        <v>79</v>
      </c>
      <c r="F110" s="43">
        <v>0</v>
      </c>
      <c r="G110" s="238"/>
      <c r="H110" s="43">
        <v>0</v>
      </c>
      <c r="I110" s="238"/>
      <c r="J110" s="238"/>
      <c r="K110" s="109">
        <f t="shared" si="2"/>
        <v>0</v>
      </c>
    </row>
    <row r="111" spans="1:11" s="174" customFormat="1" ht="42.75">
      <c r="A111" s="174">
        <v>4</v>
      </c>
      <c r="B111" s="40" t="s">
        <v>687</v>
      </c>
      <c r="C111" s="23" t="s">
        <v>688</v>
      </c>
      <c r="D111" s="62">
        <v>1</v>
      </c>
      <c r="E111" s="178" t="s">
        <v>79</v>
      </c>
      <c r="F111" s="43">
        <v>0</v>
      </c>
      <c r="G111" s="238"/>
      <c r="H111" s="43">
        <v>0</v>
      </c>
      <c r="I111" s="238"/>
      <c r="J111" s="238"/>
      <c r="K111" s="109">
        <f t="shared" si="2"/>
        <v>0</v>
      </c>
    </row>
    <row r="112" spans="1:11" s="174" customFormat="1" ht="28.5">
      <c r="A112" s="174">
        <v>4</v>
      </c>
      <c r="B112" s="40" t="s">
        <v>689</v>
      </c>
      <c r="C112" s="189" t="s">
        <v>690</v>
      </c>
      <c r="D112" s="62">
        <v>1</v>
      </c>
      <c r="E112" s="178" t="s">
        <v>79</v>
      </c>
      <c r="F112" s="43">
        <v>0</v>
      </c>
      <c r="G112" s="238"/>
      <c r="H112" s="43">
        <v>0</v>
      </c>
      <c r="I112" s="238"/>
      <c r="J112" s="238"/>
      <c r="K112" s="109">
        <f t="shared" si="2"/>
        <v>0</v>
      </c>
    </row>
    <row r="113" spans="1:11" s="173" customFormat="1" ht="28.5">
      <c r="A113" s="173">
        <v>4</v>
      </c>
      <c r="B113" s="40" t="s">
        <v>691</v>
      </c>
      <c r="C113" s="189" t="s">
        <v>692</v>
      </c>
      <c r="D113" s="62">
        <v>1</v>
      </c>
      <c r="E113" s="178" t="s">
        <v>79</v>
      </c>
      <c r="F113" s="43">
        <v>0</v>
      </c>
      <c r="G113" s="238"/>
      <c r="H113" s="43">
        <v>0</v>
      </c>
      <c r="I113" s="245"/>
      <c r="J113" s="238"/>
      <c r="K113" s="109">
        <f t="shared" si="2"/>
        <v>0</v>
      </c>
    </row>
    <row r="114" spans="1:11" s="174" customFormat="1" ht="15">
      <c r="A114" s="174">
        <v>4</v>
      </c>
      <c r="B114" s="40" t="s">
        <v>693</v>
      </c>
      <c r="C114" s="189" t="s">
        <v>694</v>
      </c>
      <c r="D114" s="62">
        <v>1</v>
      </c>
      <c r="E114" s="178" t="s">
        <v>79</v>
      </c>
      <c r="F114" s="43">
        <v>0</v>
      </c>
      <c r="G114" s="238"/>
      <c r="H114" s="43">
        <v>0</v>
      </c>
      <c r="I114" s="238"/>
      <c r="J114" s="238"/>
      <c r="K114" s="109">
        <f t="shared" si="2"/>
        <v>0</v>
      </c>
    </row>
    <row r="115" spans="1:11" s="174" customFormat="1" ht="15">
      <c r="A115" s="174">
        <v>4</v>
      </c>
      <c r="B115" s="40" t="s">
        <v>695</v>
      </c>
      <c r="C115" s="189" t="s">
        <v>696</v>
      </c>
      <c r="D115" s="62">
        <v>1</v>
      </c>
      <c r="E115" s="178" t="s">
        <v>79</v>
      </c>
      <c r="F115" s="43">
        <v>0</v>
      </c>
      <c r="G115" s="238"/>
      <c r="H115" s="43">
        <v>0</v>
      </c>
      <c r="I115" s="238"/>
      <c r="J115" s="238"/>
      <c r="K115" s="109">
        <f t="shared" si="2"/>
        <v>0</v>
      </c>
    </row>
    <row r="116" spans="1:11" s="174" customFormat="1" ht="15">
      <c r="A116" s="174">
        <v>4</v>
      </c>
      <c r="B116" s="40" t="s">
        <v>697</v>
      </c>
      <c r="C116" s="189" t="s">
        <v>698</v>
      </c>
      <c r="D116" s="62">
        <v>1</v>
      </c>
      <c r="E116" s="178" t="s">
        <v>79</v>
      </c>
      <c r="F116" s="43">
        <v>0</v>
      </c>
      <c r="G116" s="238"/>
      <c r="H116" s="43">
        <v>0</v>
      </c>
      <c r="I116" s="238"/>
      <c r="J116" s="238"/>
      <c r="K116" s="109">
        <f t="shared" si="2"/>
        <v>0</v>
      </c>
    </row>
    <row r="117" spans="1:11" s="174" customFormat="1" ht="28.5">
      <c r="A117" s="174">
        <v>4</v>
      </c>
      <c r="B117" s="40" t="s">
        <v>699</v>
      </c>
      <c r="C117" s="23" t="s">
        <v>700</v>
      </c>
      <c r="D117" s="62">
        <v>1</v>
      </c>
      <c r="E117" s="178" t="s">
        <v>79</v>
      </c>
      <c r="F117" s="43">
        <v>0</v>
      </c>
      <c r="G117" s="238"/>
      <c r="H117" s="43">
        <v>0</v>
      </c>
      <c r="I117" s="238"/>
      <c r="J117" s="238"/>
      <c r="K117" s="109">
        <f t="shared" si="2"/>
        <v>0</v>
      </c>
    </row>
    <row r="118" spans="1:11" s="174" customFormat="1" ht="15">
      <c r="A118" s="174">
        <v>3</v>
      </c>
      <c r="B118" s="111" t="s">
        <v>701</v>
      </c>
      <c r="C118" s="190" t="s">
        <v>702</v>
      </c>
      <c r="D118" s="62">
        <v>1</v>
      </c>
      <c r="E118" s="178"/>
      <c r="F118" s="43">
        <v>0</v>
      </c>
      <c r="G118" s="109"/>
      <c r="H118" s="43">
        <v>0</v>
      </c>
      <c r="I118" s="109"/>
      <c r="J118" s="109"/>
      <c r="K118" s="109">
        <f t="shared" si="2"/>
        <v>0</v>
      </c>
    </row>
    <row r="119" spans="1:11" s="174" customFormat="1" ht="15">
      <c r="A119" s="174">
        <v>4</v>
      </c>
      <c r="B119" s="178" t="s">
        <v>703</v>
      </c>
      <c r="C119" s="191" t="s">
        <v>704</v>
      </c>
      <c r="D119" s="62">
        <v>1</v>
      </c>
      <c r="E119" s="178" t="s">
        <v>79</v>
      </c>
      <c r="F119" s="43">
        <v>0</v>
      </c>
      <c r="G119" s="238"/>
      <c r="H119" s="43">
        <v>0</v>
      </c>
      <c r="I119" s="238"/>
      <c r="J119" s="238"/>
      <c r="K119" s="109">
        <f t="shared" si="2"/>
        <v>0</v>
      </c>
    </row>
    <row r="120" spans="1:11" s="174" customFormat="1" ht="15">
      <c r="A120" s="174">
        <v>4</v>
      </c>
      <c r="B120" s="40" t="s">
        <v>705</v>
      </c>
      <c r="C120" s="23" t="s">
        <v>706</v>
      </c>
      <c r="D120" s="62">
        <v>1</v>
      </c>
      <c r="E120" s="178" t="s">
        <v>79</v>
      </c>
      <c r="F120" s="43">
        <v>0</v>
      </c>
      <c r="G120" s="238"/>
      <c r="H120" s="43">
        <v>0</v>
      </c>
      <c r="I120" s="238"/>
      <c r="J120" s="238"/>
      <c r="K120" s="109">
        <f t="shared" si="2"/>
        <v>0</v>
      </c>
    </row>
    <row r="121" spans="1:11" s="174" customFormat="1" ht="15">
      <c r="A121" s="174">
        <v>4</v>
      </c>
      <c r="B121" s="178" t="s">
        <v>707</v>
      </c>
      <c r="C121" s="23" t="s">
        <v>708</v>
      </c>
      <c r="D121" s="62">
        <v>1</v>
      </c>
      <c r="E121" s="178" t="s">
        <v>79</v>
      </c>
      <c r="F121" s="43">
        <v>0</v>
      </c>
      <c r="G121" s="238"/>
      <c r="H121" s="43">
        <v>0</v>
      </c>
      <c r="I121" s="238"/>
      <c r="J121" s="238"/>
      <c r="K121" s="109">
        <f t="shared" si="2"/>
        <v>0</v>
      </c>
    </row>
    <row r="122" spans="1:11" s="174" customFormat="1" ht="15">
      <c r="A122" s="174">
        <v>4</v>
      </c>
      <c r="B122" s="40" t="s">
        <v>709</v>
      </c>
      <c r="C122" s="23" t="s">
        <v>710</v>
      </c>
      <c r="D122" s="62">
        <v>1</v>
      </c>
      <c r="E122" s="178" t="s">
        <v>79</v>
      </c>
      <c r="F122" s="43">
        <v>0</v>
      </c>
      <c r="G122" s="238"/>
      <c r="H122" s="43">
        <v>0</v>
      </c>
      <c r="I122" s="238"/>
      <c r="J122" s="238"/>
      <c r="K122" s="109">
        <f t="shared" si="2"/>
        <v>0</v>
      </c>
    </row>
    <row r="123" spans="1:11" s="174" customFormat="1" ht="15">
      <c r="A123" s="174">
        <v>4</v>
      </c>
      <c r="B123" s="178" t="s">
        <v>711</v>
      </c>
      <c r="C123" s="23" t="s">
        <v>712</v>
      </c>
      <c r="D123" s="62">
        <v>1</v>
      </c>
      <c r="E123" s="178" t="s">
        <v>79</v>
      </c>
      <c r="F123" s="43">
        <v>0</v>
      </c>
      <c r="G123" s="238"/>
      <c r="H123" s="43">
        <v>0</v>
      </c>
      <c r="I123" s="238"/>
      <c r="J123" s="238"/>
      <c r="K123" s="109">
        <f t="shared" si="2"/>
        <v>0</v>
      </c>
    </row>
    <row r="124" spans="1:11" s="174" customFormat="1" ht="15">
      <c r="A124" s="174">
        <v>4</v>
      </c>
      <c r="B124" s="40" t="s">
        <v>713</v>
      </c>
      <c r="C124" s="23" t="s">
        <v>714</v>
      </c>
      <c r="D124" s="62">
        <v>1</v>
      </c>
      <c r="E124" s="178" t="s">
        <v>79</v>
      </c>
      <c r="F124" s="43">
        <v>0</v>
      </c>
      <c r="G124" s="238"/>
      <c r="H124" s="43">
        <v>0</v>
      </c>
      <c r="I124" s="238"/>
      <c r="J124" s="238"/>
      <c r="K124" s="109">
        <f t="shared" si="2"/>
        <v>0</v>
      </c>
    </row>
    <row r="125" spans="1:11" s="174" customFormat="1" ht="32.25" customHeight="1">
      <c r="A125" s="174">
        <v>3</v>
      </c>
      <c r="B125" s="111" t="s">
        <v>715</v>
      </c>
      <c r="C125" s="172" t="s">
        <v>716</v>
      </c>
      <c r="D125" s="62">
        <v>1</v>
      </c>
      <c r="E125" s="178"/>
      <c r="F125" s="43">
        <v>0</v>
      </c>
      <c r="G125" s="109"/>
      <c r="H125" s="43">
        <v>0</v>
      </c>
      <c r="I125" s="109"/>
      <c r="J125" s="109"/>
      <c r="K125" s="109">
        <f t="shared" si="2"/>
        <v>0</v>
      </c>
    </row>
    <row r="126" spans="1:11" s="174" customFormat="1" ht="15">
      <c r="A126" s="174">
        <v>4</v>
      </c>
      <c r="B126" s="178" t="s">
        <v>717</v>
      </c>
      <c r="C126" s="192" t="s">
        <v>718</v>
      </c>
      <c r="D126" s="62">
        <v>1</v>
      </c>
      <c r="E126" s="178" t="s">
        <v>79</v>
      </c>
      <c r="F126" s="43">
        <v>0</v>
      </c>
      <c r="G126" s="238"/>
      <c r="H126" s="43">
        <v>0</v>
      </c>
      <c r="I126" s="238"/>
      <c r="J126" s="238"/>
      <c r="K126" s="109">
        <f t="shared" si="2"/>
        <v>0</v>
      </c>
    </row>
    <row r="127" spans="1:11" s="174" customFormat="1" ht="57">
      <c r="A127" s="174">
        <v>4</v>
      </c>
      <c r="B127" s="178" t="s">
        <v>719</v>
      </c>
      <c r="C127" s="192" t="s">
        <v>720</v>
      </c>
      <c r="D127" s="62">
        <v>1</v>
      </c>
      <c r="E127" s="178" t="s">
        <v>79</v>
      </c>
      <c r="F127" s="43">
        <v>0</v>
      </c>
      <c r="G127" s="238"/>
      <c r="H127" s="43">
        <v>0</v>
      </c>
      <c r="I127" s="238"/>
      <c r="J127" s="238"/>
      <c r="K127" s="109">
        <f t="shared" si="2"/>
        <v>0</v>
      </c>
    </row>
    <row r="128" spans="1:11" s="174" customFormat="1" ht="26.25" customHeight="1">
      <c r="A128" s="174">
        <v>3</v>
      </c>
      <c r="B128" s="169" t="s">
        <v>721</v>
      </c>
      <c r="C128" s="62" t="s">
        <v>722</v>
      </c>
      <c r="D128" s="62">
        <v>1</v>
      </c>
      <c r="E128" s="178"/>
      <c r="F128" s="43">
        <v>0</v>
      </c>
      <c r="G128" s="109"/>
      <c r="H128" s="43">
        <v>0</v>
      </c>
      <c r="I128" s="109"/>
      <c r="J128" s="109"/>
      <c r="K128" s="109">
        <f t="shared" si="2"/>
        <v>0</v>
      </c>
    </row>
    <row r="129" spans="1:11" s="174" customFormat="1" ht="42.75">
      <c r="A129" s="174">
        <v>4</v>
      </c>
      <c r="B129" s="40" t="s">
        <v>723</v>
      </c>
      <c r="C129" s="23" t="s">
        <v>724</v>
      </c>
      <c r="D129" s="62">
        <v>1</v>
      </c>
      <c r="E129" s="178" t="s">
        <v>79</v>
      </c>
      <c r="F129" s="43">
        <v>0</v>
      </c>
      <c r="G129" s="238"/>
      <c r="H129" s="43">
        <v>0</v>
      </c>
      <c r="I129" s="238"/>
      <c r="J129" s="238"/>
      <c r="K129" s="109">
        <f t="shared" si="2"/>
        <v>0</v>
      </c>
    </row>
    <row r="130" spans="1:11" s="174" customFormat="1" ht="42.75">
      <c r="A130" s="174">
        <v>4</v>
      </c>
      <c r="B130" s="40" t="s">
        <v>725</v>
      </c>
      <c r="C130" s="23" t="s">
        <v>726</v>
      </c>
      <c r="D130" s="62">
        <v>1</v>
      </c>
      <c r="E130" s="178" t="s">
        <v>79</v>
      </c>
      <c r="F130" s="43">
        <v>0</v>
      </c>
      <c r="G130" s="238"/>
      <c r="H130" s="43">
        <v>0</v>
      </c>
      <c r="I130" s="238"/>
      <c r="J130" s="238"/>
      <c r="K130" s="109">
        <f t="shared" si="2"/>
        <v>0</v>
      </c>
    </row>
    <row r="131" spans="1:11" s="174" customFormat="1" ht="99.75">
      <c r="A131" s="174">
        <v>3</v>
      </c>
      <c r="B131" s="169" t="s">
        <v>727</v>
      </c>
      <c r="C131" s="23" t="s">
        <v>728</v>
      </c>
      <c r="D131" s="62">
        <v>1</v>
      </c>
      <c r="E131" s="178" t="s">
        <v>79</v>
      </c>
      <c r="F131" s="43">
        <v>0</v>
      </c>
      <c r="G131" s="238"/>
      <c r="H131" s="43">
        <v>0</v>
      </c>
      <c r="I131" s="238"/>
      <c r="J131" s="238"/>
      <c r="K131" s="109">
        <f t="shared" si="2"/>
        <v>0</v>
      </c>
    </row>
    <row r="132" spans="1:11" s="174" customFormat="1" ht="15">
      <c r="A132" s="174">
        <v>3</v>
      </c>
      <c r="B132" s="169" t="s">
        <v>729</v>
      </c>
      <c r="C132" s="193" t="s">
        <v>730</v>
      </c>
      <c r="D132" s="62">
        <v>1</v>
      </c>
      <c r="E132" s="178"/>
      <c r="F132" s="43">
        <v>0</v>
      </c>
      <c r="G132" s="109"/>
      <c r="H132" s="43">
        <v>0</v>
      </c>
      <c r="I132" s="109"/>
      <c r="J132" s="109"/>
      <c r="K132" s="109">
        <f t="shared" si="2"/>
        <v>0</v>
      </c>
    </row>
    <row r="133" spans="1:11" s="174" customFormat="1" ht="71.25">
      <c r="A133" s="174">
        <v>4</v>
      </c>
      <c r="B133" s="40" t="s">
        <v>731</v>
      </c>
      <c r="C133" s="189" t="s">
        <v>732</v>
      </c>
      <c r="D133" s="62">
        <v>1</v>
      </c>
      <c r="E133" s="178" t="s">
        <v>79</v>
      </c>
      <c r="F133" s="43">
        <v>0</v>
      </c>
      <c r="G133" s="238"/>
      <c r="H133" s="43">
        <v>0</v>
      </c>
      <c r="I133" s="238"/>
      <c r="J133" s="238"/>
      <c r="K133" s="109">
        <f t="shared" si="2"/>
        <v>0</v>
      </c>
    </row>
    <row r="134" spans="1:11" s="174" customFormat="1" ht="15">
      <c r="A134" s="174">
        <v>4</v>
      </c>
      <c r="B134" s="40" t="s">
        <v>733</v>
      </c>
      <c r="C134" s="189" t="s">
        <v>734</v>
      </c>
      <c r="D134" s="62">
        <v>1</v>
      </c>
      <c r="E134" s="178" t="s">
        <v>79</v>
      </c>
      <c r="F134" s="43">
        <v>0</v>
      </c>
      <c r="G134" s="238"/>
      <c r="H134" s="43">
        <v>0</v>
      </c>
      <c r="I134" s="238"/>
      <c r="J134" s="238"/>
      <c r="K134" s="109">
        <f t="shared" si="2"/>
        <v>0</v>
      </c>
    </row>
    <row r="135" spans="1:11" s="174" customFormat="1" ht="15">
      <c r="A135" s="174">
        <v>4</v>
      </c>
      <c r="B135" s="40" t="s">
        <v>735</v>
      </c>
      <c r="C135" s="189" t="s">
        <v>736</v>
      </c>
      <c r="D135" s="62">
        <v>1</v>
      </c>
      <c r="E135" s="178" t="s">
        <v>79</v>
      </c>
      <c r="F135" s="43">
        <v>0</v>
      </c>
      <c r="G135" s="238"/>
      <c r="H135" s="43">
        <v>0</v>
      </c>
      <c r="I135" s="238"/>
      <c r="J135" s="238"/>
      <c r="K135" s="109">
        <f t="shared" si="2"/>
        <v>0</v>
      </c>
    </row>
    <row r="136" spans="1:11" s="174" customFormat="1" ht="15">
      <c r="A136" s="174">
        <v>4</v>
      </c>
      <c r="B136" s="40" t="s">
        <v>737</v>
      </c>
      <c r="C136" s="189" t="s">
        <v>738</v>
      </c>
      <c r="D136" s="62">
        <v>1</v>
      </c>
      <c r="E136" s="178" t="s">
        <v>79</v>
      </c>
      <c r="F136" s="43">
        <v>0</v>
      </c>
      <c r="G136" s="238"/>
      <c r="H136" s="43">
        <v>0</v>
      </c>
      <c r="I136" s="238"/>
      <c r="J136" s="238"/>
      <c r="K136" s="109">
        <f t="shared" si="2"/>
        <v>0</v>
      </c>
    </row>
    <row r="137" spans="1:11" s="174" customFormat="1" ht="71.25">
      <c r="A137" s="174">
        <v>4</v>
      </c>
      <c r="B137" s="40" t="s">
        <v>739</v>
      </c>
      <c r="C137" s="189" t="s">
        <v>740</v>
      </c>
      <c r="D137" s="62">
        <v>1</v>
      </c>
      <c r="E137" s="178" t="s">
        <v>79</v>
      </c>
      <c r="F137" s="43">
        <v>0</v>
      </c>
      <c r="G137" s="238"/>
      <c r="H137" s="43">
        <v>0</v>
      </c>
      <c r="I137" s="238"/>
      <c r="J137" s="238"/>
      <c r="K137" s="109">
        <f t="shared" si="2"/>
        <v>0</v>
      </c>
    </row>
    <row r="138" spans="1:11" s="174" customFormat="1" ht="68.25" customHeight="1">
      <c r="A138" s="174">
        <v>4</v>
      </c>
      <c r="B138" s="40" t="s">
        <v>741</v>
      </c>
      <c r="C138" s="189" t="s">
        <v>742</v>
      </c>
      <c r="D138" s="62">
        <v>1</v>
      </c>
      <c r="E138" s="178" t="s">
        <v>79</v>
      </c>
      <c r="F138" s="43">
        <v>0</v>
      </c>
      <c r="G138" s="238"/>
      <c r="H138" s="43">
        <v>0</v>
      </c>
      <c r="I138" s="238"/>
      <c r="J138" s="238"/>
      <c r="K138" s="109">
        <f t="shared" ref="K138:K162" si="3">G138+J138+I138</f>
        <v>0</v>
      </c>
    </row>
    <row r="139" spans="1:11" s="174" customFormat="1" ht="28.5">
      <c r="A139" s="174">
        <v>4</v>
      </c>
      <c r="B139" s="40" t="s">
        <v>743</v>
      </c>
      <c r="C139" s="189" t="s">
        <v>744</v>
      </c>
      <c r="D139" s="62">
        <v>1</v>
      </c>
      <c r="E139" s="178" t="s">
        <v>79</v>
      </c>
      <c r="F139" s="43">
        <v>0</v>
      </c>
      <c r="G139" s="238"/>
      <c r="H139" s="43">
        <v>0</v>
      </c>
      <c r="I139" s="238"/>
      <c r="J139" s="238"/>
      <c r="K139" s="109">
        <f t="shared" si="3"/>
        <v>0</v>
      </c>
    </row>
    <row r="140" spans="1:11" s="174" customFormat="1" ht="28.5">
      <c r="A140" s="174">
        <v>4</v>
      </c>
      <c r="B140" s="40" t="s">
        <v>745</v>
      </c>
      <c r="C140" s="189" t="s">
        <v>746</v>
      </c>
      <c r="D140" s="62">
        <v>1</v>
      </c>
      <c r="E140" s="178" t="s">
        <v>79</v>
      </c>
      <c r="F140" s="43">
        <v>0</v>
      </c>
      <c r="G140" s="238"/>
      <c r="H140" s="43">
        <v>0</v>
      </c>
      <c r="I140" s="238"/>
      <c r="J140" s="238"/>
      <c r="K140" s="109">
        <f t="shared" si="3"/>
        <v>0</v>
      </c>
    </row>
    <row r="141" spans="1:11" s="174" customFormat="1" ht="28.5">
      <c r="A141" s="174">
        <v>4</v>
      </c>
      <c r="B141" s="40" t="s">
        <v>747</v>
      </c>
      <c r="C141" s="23" t="s">
        <v>748</v>
      </c>
      <c r="D141" s="62">
        <v>1</v>
      </c>
      <c r="E141" s="178" t="s">
        <v>79</v>
      </c>
      <c r="F141" s="43">
        <v>0</v>
      </c>
      <c r="G141" s="238"/>
      <c r="H141" s="43">
        <v>0</v>
      </c>
      <c r="I141" s="238"/>
      <c r="J141" s="238"/>
      <c r="K141" s="109">
        <f t="shared" si="3"/>
        <v>0</v>
      </c>
    </row>
    <row r="142" spans="1:11" s="174" customFormat="1" ht="28.5">
      <c r="A142" s="174">
        <v>4</v>
      </c>
      <c r="B142" s="40" t="s">
        <v>749</v>
      </c>
      <c r="C142" s="189" t="s">
        <v>750</v>
      </c>
      <c r="D142" s="62">
        <v>1</v>
      </c>
      <c r="E142" s="178" t="s">
        <v>79</v>
      </c>
      <c r="F142" s="43">
        <v>0</v>
      </c>
      <c r="G142" s="238"/>
      <c r="H142" s="43">
        <v>0</v>
      </c>
      <c r="I142" s="238"/>
      <c r="J142" s="238"/>
      <c r="K142" s="109">
        <f t="shared" si="3"/>
        <v>0</v>
      </c>
    </row>
    <row r="143" spans="1:11" s="174" customFormat="1" ht="15">
      <c r="A143" s="174">
        <v>3</v>
      </c>
      <c r="B143" s="169" t="s">
        <v>751</v>
      </c>
      <c r="C143" s="193" t="s">
        <v>752</v>
      </c>
      <c r="D143" s="62">
        <v>1</v>
      </c>
      <c r="E143" s="178"/>
      <c r="F143" s="43">
        <v>0</v>
      </c>
      <c r="G143" s="109"/>
      <c r="H143" s="43">
        <v>0</v>
      </c>
      <c r="I143" s="109"/>
      <c r="J143" s="109"/>
      <c r="K143" s="109">
        <f t="shared" si="3"/>
        <v>0</v>
      </c>
    </row>
    <row r="144" spans="1:11" s="174" customFormat="1" ht="42.75">
      <c r="A144" s="174">
        <v>4</v>
      </c>
      <c r="B144" s="40" t="s">
        <v>753</v>
      </c>
      <c r="C144" s="23" t="s">
        <v>754</v>
      </c>
      <c r="D144" s="62">
        <v>1</v>
      </c>
      <c r="E144" s="178" t="s">
        <v>79</v>
      </c>
      <c r="F144" s="43">
        <v>0</v>
      </c>
      <c r="G144" s="238"/>
      <c r="H144" s="43">
        <v>0</v>
      </c>
      <c r="I144" s="238"/>
      <c r="J144" s="238"/>
      <c r="K144" s="109">
        <f t="shared" si="3"/>
        <v>0</v>
      </c>
    </row>
    <row r="145" spans="1:11" s="174" customFormat="1" ht="42.75">
      <c r="A145" s="174">
        <v>4</v>
      </c>
      <c r="B145" s="40" t="s">
        <v>755</v>
      </c>
      <c r="C145" s="194" t="s">
        <v>756</v>
      </c>
      <c r="D145" s="62">
        <v>1</v>
      </c>
      <c r="E145" s="178" t="s">
        <v>79</v>
      </c>
      <c r="F145" s="43">
        <v>0</v>
      </c>
      <c r="G145" s="238"/>
      <c r="H145" s="43">
        <v>0</v>
      </c>
      <c r="I145" s="238"/>
      <c r="J145" s="238"/>
      <c r="K145" s="109">
        <f t="shared" si="3"/>
        <v>0</v>
      </c>
    </row>
    <row r="146" spans="1:11" s="174" customFormat="1" ht="15">
      <c r="A146" s="174">
        <v>3</v>
      </c>
      <c r="B146" s="169" t="s">
        <v>757</v>
      </c>
      <c r="C146" s="62" t="s">
        <v>758</v>
      </c>
      <c r="D146" s="62">
        <v>1</v>
      </c>
      <c r="E146" s="178"/>
      <c r="F146" s="43">
        <v>0</v>
      </c>
      <c r="G146" s="109"/>
      <c r="H146" s="43">
        <v>0</v>
      </c>
      <c r="I146" s="109"/>
      <c r="J146" s="109"/>
      <c r="K146" s="109">
        <f t="shared" si="3"/>
        <v>0</v>
      </c>
    </row>
    <row r="147" spans="1:11" s="174" customFormat="1" ht="116.25" customHeight="1">
      <c r="A147" s="174">
        <v>4</v>
      </c>
      <c r="B147" s="40" t="s">
        <v>759</v>
      </c>
      <c r="C147" s="194" t="s">
        <v>760</v>
      </c>
      <c r="D147" s="62">
        <v>1</v>
      </c>
      <c r="E147" s="178" t="s">
        <v>79</v>
      </c>
      <c r="F147" s="43">
        <v>0</v>
      </c>
      <c r="G147" s="238"/>
      <c r="H147" s="43">
        <v>0</v>
      </c>
      <c r="I147" s="238"/>
      <c r="J147" s="238"/>
      <c r="K147" s="109">
        <f t="shared" si="3"/>
        <v>0</v>
      </c>
    </row>
    <row r="148" spans="1:11" s="174" customFormat="1" ht="114">
      <c r="A148" s="174">
        <v>4</v>
      </c>
      <c r="B148" s="40" t="s">
        <v>761</v>
      </c>
      <c r="C148" s="195" t="s">
        <v>762</v>
      </c>
      <c r="D148" s="62">
        <v>1</v>
      </c>
      <c r="E148" s="178" t="s">
        <v>79</v>
      </c>
      <c r="F148" s="43">
        <v>0</v>
      </c>
      <c r="G148" s="238"/>
      <c r="H148" s="43">
        <v>0</v>
      </c>
      <c r="I148" s="238"/>
      <c r="J148" s="238"/>
      <c r="K148" s="109">
        <f t="shared" si="3"/>
        <v>0</v>
      </c>
    </row>
    <row r="149" spans="1:11" s="174" customFormat="1" ht="85.5">
      <c r="A149" s="174">
        <v>4</v>
      </c>
      <c r="B149" s="40" t="s">
        <v>763</v>
      </c>
      <c r="C149" s="196" t="s">
        <v>764</v>
      </c>
      <c r="D149" s="62">
        <v>1</v>
      </c>
      <c r="E149" s="178" t="s">
        <v>79</v>
      </c>
      <c r="F149" s="43">
        <v>0</v>
      </c>
      <c r="G149" s="238"/>
      <c r="H149" s="43">
        <v>0</v>
      </c>
      <c r="I149" s="238"/>
      <c r="J149" s="238"/>
      <c r="K149" s="109">
        <f t="shared" si="3"/>
        <v>0</v>
      </c>
    </row>
    <row r="150" spans="1:11" s="174" customFormat="1" ht="36" customHeight="1">
      <c r="A150" s="174">
        <v>3</v>
      </c>
      <c r="B150" s="169" t="s">
        <v>765</v>
      </c>
      <c r="C150" s="62" t="s">
        <v>519</v>
      </c>
      <c r="D150" s="62">
        <v>1</v>
      </c>
      <c r="E150" s="111"/>
      <c r="F150" s="43">
        <v>0</v>
      </c>
      <c r="G150" s="109"/>
      <c r="H150" s="43">
        <v>0</v>
      </c>
      <c r="I150" s="109"/>
      <c r="J150" s="109"/>
      <c r="K150" s="109">
        <f t="shared" si="3"/>
        <v>0</v>
      </c>
    </row>
    <row r="151" spans="1:11" s="174" customFormat="1" ht="15">
      <c r="B151" s="178" t="s">
        <v>766</v>
      </c>
      <c r="C151" s="85"/>
      <c r="D151" s="62">
        <v>1</v>
      </c>
      <c r="E151" s="178" t="s">
        <v>79</v>
      </c>
      <c r="F151" s="43">
        <v>0</v>
      </c>
      <c r="G151" s="238"/>
      <c r="H151" s="43">
        <v>0</v>
      </c>
      <c r="I151" s="238"/>
      <c r="J151" s="238"/>
      <c r="K151" s="109">
        <f t="shared" si="3"/>
        <v>0</v>
      </c>
    </row>
    <row r="152" spans="1:11" s="174" customFormat="1" ht="15">
      <c r="B152" s="178" t="s">
        <v>767</v>
      </c>
      <c r="C152" s="85"/>
      <c r="D152" s="62">
        <v>1</v>
      </c>
      <c r="E152" s="178" t="s">
        <v>79</v>
      </c>
      <c r="F152" s="43">
        <v>0</v>
      </c>
      <c r="G152" s="238"/>
      <c r="H152" s="43">
        <v>0</v>
      </c>
      <c r="I152" s="238"/>
      <c r="J152" s="238"/>
      <c r="K152" s="109">
        <f t="shared" si="3"/>
        <v>0</v>
      </c>
    </row>
    <row r="153" spans="1:11" s="174" customFormat="1" ht="15">
      <c r="B153" s="178" t="s">
        <v>768</v>
      </c>
      <c r="C153" s="85"/>
      <c r="D153" s="62">
        <v>1</v>
      </c>
      <c r="E153" s="178" t="s">
        <v>79</v>
      </c>
      <c r="F153" s="43">
        <v>0</v>
      </c>
      <c r="G153" s="238"/>
      <c r="H153" s="43">
        <v>0</v>
      </c>
      <c r="I153" s="238"/>
      <c r="J153" s="238"/>
      <c r="K153" s="109">
        <f t="shared" si="3"/>
        <v>0</v>
      </c>
    </row>
    <row r="154" spans="1:11" s="188" customFormat="1" ht="15.75" thickBot="1">
      <c r="B154" s="187"/>
      <c r="C154" s="179" t="s">
        <v>769</v>
      </c>
      <c r="D154" s="62">
        <v>1</v>
      </c>
      <c r="E154" s="136"/>
      <c r="F154" s="43">
        <v>0</v>
      </c>
      <c r="G154" s="240"/>
      <c r="H154" s="43">
        <v>0</v>
      </c>
      <c r="I154" s="240"/>
      <c r="J154" s="240"/>
      <c r="K154" s="109">
        <f t="shared" si="3"/>
        <v>0</v>
      </c>
    </row>
    <row r="155" spans="1:11" s="185" customFormat="1" ht="15">
      <c r="B155" s="182"/>
      <c r="C155" s="183"/>
      <c r="D155" s="62">
        <v>1</v>
      </c>
      <c r="E155" s="140"/>
      <c r="F155" s="43">
        <v>0</v>
      </c>
      <c r="G155" s="241"/>
      <c r="H155" s="43">
        <v>0</v>
      </c>
      <c r="I155" s="241"/>
      <c r="J155" s="241"/>
      <c r="K155" s="109">
        <f t="shared" si="3"/>
        <v>0</v>
      </c>
    </row>
    <row r="156" spans="1:11" s="174" customFormat="1" ht="15">
      <c r="A156" s="174">
        <v>2</v>
      </c>
      <c r="B156" s="120">
        <v>3.4</v>
      </c>
      <c r="C156" s="144" t="s">
        <v>526</v>
      </c>
      <c r="D156" s="62">
        <v>1</v>
      </c>
      <c r="E156" s="122"/>
      <c r="F156" s="43">
        <v>0</v>
      </c>
      <c r="G156" s="124"/>
      <c r="H156" s="43">
        <v>0</v>
      </c>
      <c r="I156" s="124"/>
      <c r="J156" s="124"/>
      <c r="K156" s="109">
        <f t="shared" si="3"/>
        <v>0</v>
      </c>
    </row>
    <row r="157" spans="1:11" s="174" customFormat="1" ht="28.5">
      <c r="A157" s="174">
        <v>3</v>
      </c>
      <c r="B157" s="40" t="s">
        <v>770</v>
      </c>
      <c r="C157" s="23" t="s">
        <v>528</v>
      </c>
      <c r="D157" s="62">
        <v>1</v>
      </c>
      <c r="E157" s="178" t="s">
        <v>79</v>
      </c>
      <c r="F157" s="43">
        <v>0</v>
      </c>
      <c r="G157" s="238"/>
      <c r="H157" s="43">
        <v>0</v>
      </c>
      <c r="I157" s="238"/>
      <c r="J157" s="238"/>
      <c r="K157" s="109">
        <f t="shared" si="3"/>
        <v>0</v>
      </c>
    </row>
    <row r="158" spans="1:11" s="174" customFormat="1" ht="15">
      <c r="B158" s="40" t="s">
        <v>771</v>
      </c>
      <c r="C158" s="85"/>
      <c r="D158" s="62">
        <v>1</v>
      </c>
      <c r="E158" s="178" t="s">
        <v>79</v>
      </c>
      <c r="F158" s="43">
        <v>0</v>
      </c>
      <c r="G158" s="238"/>
      <c r="H158" s="43">
        <v>0</v>
      </c>
      <c r="I158" s="238"/>
      <c r="J158" s="238"/>
      <c r="K158" s="109">
        <f t="shared" si="3"/>
        <v>0</v>
      </c>
    </row>
    <row r="159" spans="1:11" s="174" customFormat="1" ht="15">
      <c r="B159" s="40" t="s">
        <v>772</v>
      </c>
      <c r="C159" s="85"/>
      <c r="D159" s="62">
        <v>1</v>
      </c>
      <c r="E159" s="178" t="s">
        <v>79</v>
      </c>
      <c r="F159" s="43">
        <v>0</v>
      </c>
      <c r="G159" s="238"/>
      <c r="H159" s="43">
        <v>0</v>
      </c>
      <c r="I159" s="238"/>
      <c r="J159" s="238"/>
      <c r="K159" s="109">
        <f t="shared" si="3"/>
        <v>0</v>
      </c>
    </row>
    <row r="160" spans="1:11" s="188" customFormat="1" ht="15.75" thickBot="1">
      <c r="B160" s="187"/>
      <c r="C160" s="179" t="s">
        <v>773</v>
      </c>
      <c r="D160" s="211"/>
      <c r="E160" s="178"/>
      <c r="F160" s="180"/>
      <c r="G160" s="240"/>
      <c r="H160" s="180"/>
      <c r="I160" s="240"/>
      <c r="J160" s="240"/>
      <c r="K160" s="109">
        <f t="shared" si="3"/>
        <v>0</v>
      </c>
    </row>
    <row r="161" spans="2:11" s="185" customFormat="1" ht="15">
      <c r="B161" s="182"/>
      <c r="C161" s="183"/>
      <c r="D161" s="183"/>
      <c r="E161" s="140"/>
      <c r="F161" s="184"/>
      <c r="G161" s="241"/>
      <c r="H161" s="184"/>
      <c r="I161" s="241"/>
      <c r="J161" s="241"/>
      <c r="K161" s="109">
        <f t="shared" si="3"/>
        <v>0</v>
      </c>
    </row>
    <row r="162" spans="2:11" s="197" customFormat="1" ht="40.5" customHeight="1">
      <c r="B162" s="342" t="s">
        <v>774</v>
      </c>
      <c r="C162" s="343"/>
      <c r="D162" s="212"/>
      <c r="E162" s="122"/>
      <c r="F162" s="186"/>
      <c r="G162" s="124"/>
      <c r="H162" s="186"/>
      <c r="I162" s="124"/>
      <c r="J162" s="124"/>
      <c r="K162" s="109">
        <f t="shared" si="3"/>
        <v>0</v>
      </c>
    </row>
    <row r="163" spans="2:11" s="201" customFormat="1" ht="19.5" customHeight="1">
      <c r="B163" s="198"/>
      <c r="C163" s="157" t="s">
        <v>775</v>
      </c>
      <c r="D163" s="157"/>
      <c r="E163" s="199"/>
      <c r="F163" s="200"/>
      <c r="G163" s="242"/>
      <c r="H163" s="200"/>
      <c r="I163" s="242"/>
      <c r="J163" s="242"/>
      <c r="K163" s="242"/>
    </row>
    <row r="164" spans="2:11" s="201" customFormat="1" ht="20.25" customHeight="1">
      <c r="B164" s="202"/>
      <c r="C164" s="161" t="s">
        <v>272</v>
      </c>
      <c r="D164" s="161"/>
      <c r="E164" s="203"/>
      <c r="F164" s="204"/>
      <c r="G164" s="243"/>
      <c r="H164" s="204"/>
      <c r="I164" s="243"/>
      <c r="J164" s="243"/>
      <c r="K164" s="243"/>
    </row>
    <row r="165" spans="2:11" s="208" customFormat="1" ht="18" customHeight="1">
      <c r="B165" s="205"/>
      <c r="C165" s="206"/>
      <c r="D165" s="206"/>
      <c r="E165" s="206"/>
      <c r="F165" s="207"/>
      <c r="G165" s="244"/>
      <c r="H165" s="207"/>
      <c r="I165" s="244"/>
      <c r="J165" s="244"/>
      <c r="K165" s="244"/>
    </row>
    <row r="166" spans="2:11" s="208" customFormat="1" ht="18.75" customHeight="1">
      <c r="B166" s="205"/>
      <c r="C166" s="206" t="s">
        <v>62</v>
      </c>
      <c r="D166" s="206"/>
      <c r="E166" s="206"/>
      <c r="F166" s="207"/>
      <c r="G166" s="244"/>
      <c r="H166" s="207"/>
      <c r="I166" s="244"/>
      <c r="J166" s="244"/>
      <c r="K166" s="244"/>
    </row>
    <row r="167" spans="2:11" s="208" customFormat="1" ht="19.5" customHeight="1">
      <c r="B167" s="205"/>
      <c r="C167" s="206" t="s">
        <v>63</v>
      </c>
      <c r="D167" s="206"/>
      <c r="E167" s="206"/>
      <c r="F167" s="207"/>
      <c r="G167" s="244"/>
      <c r="H167" s="207"/>
      <c r="I167" s="244"/>
      <c r="J167" s="244"/>
      <c r="K167" s="244"/>
    </row>
    <row r="168" spans="2:11" s="208" customFormat="1" ht="18" customHeight="1">
      <c r="B168" s="205"/>
      <c r="C168" s="206" t="s">
        <v>64</v>
      </c>
      <c r="D168" s="206"/>
      <c r="E168" s="206"/>
      <c r="F168" s="207"/>
      <c r="G168" s="244"/>
      <c r="H168" s="207"/>
      <c r="I168" s="244"/>
      <c r="J168" s="244"/>
      <c r="K168" s="244"/>
    </row>
  </sheetData>
  <mergeCells count="5">
    <mergeCell ref="B5:C5"/>
    <mergeCell ref="B6:C6"/>
    <mergeCell ref="B1:K1"/>
    <mergeCell ref="E2:K2"/>
    <mergeCell ref="B162:C16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172"/>
  <sheetViews>
    <sheetView topLeftCell="D1" workbookViewId="0">
      <selection activeCell="B3" sqref="B3"/>
    </sheetView>
  </sheetViews>
  <sheetFormatPr defaultColWidth="8.7109375" defaultRowHeight="12.75"/>
  <cols>
    <col min="1" max="1" width="8.7109375" style="213"/>
    <col min="2" max="2" width="10.42578125" style="213" customWidth="1"/>
    <col min="3" max="3" width="99.7109375" style="213" customWidth="1"/>
    <col min="4" max="4" width="12.140625" style="213" customWidth="1"/>
    <col min="5" max="7" width="16.28515625" style="213" customWidth="1"/>
    <col min="8" max="8" width="17.28515625" style="254" customWidth="1"/>
    <col min="9" max="9" width="18" style="254" customWidth="1"/>
    <col min="10" max="10" width="16.7109375" style="254" customWidth="1"/>
    <col min="11" max="11" width="23.28515625" style="254" customWidth="1"/>
    <col min="12" max="16384" width="8.7109375" style="213"/>
  </cols>
  <sheetData>
    <row r="1" spans="1:11" s="33" customFormat="1" ht="27" customHeight="1">
      <c r="B1" s="334" t="s">
        <v>777</v>
      </c>
      <c r="C1" s="334"/>
      <c r="D1" s="334"/>
      <c r="E1" s="334"/>
      <c r="F1" s="334"/>
      <c r="G1" s="334"/>
      <c r="H1" s="334"/>
      <c r="I1" s="334"/>
      <c r="J1" s="334"/>
      <c r="K1" s="334"/>
    </row>
    <row r="2" spans="1:11" s="33" customFormat="1" ht="18.75" customHeight="1">
      <c r="B2" s="34"/>
      <c r="C2" s="215" t="s">
        <v>282</v>
      </c>
      <c r="D2" s="215"/>
      <c r="E2" s="219"/>
      <c r="F2" s="219"/>
      <c r="G2" s="219"/>
      <c r="H2" s="246"/>
      <c r="I2" s="246"/>
      <c r="J2" s="246"/>
      <c r="K2" s="255"/>
    </row>
    <row r="3" spans="1:11" s="33" customFormat="1" ht="51.75" customHeight="1">
      <c r="A3" s="33" t="s">
        <v>12</v>
      </c>
      <c r="B3" s="34" t="s">
        <v>2</v>
      </c>
      <c r="C3" s="33" t="s">
        <v>0</v>
      </c>
      <c r="D3" s="33" t="s">
        <v>816</v>
      </c>
      <c r="E3" s="33" t="s">
        <v>1</v>
      </c>
      <c r="F3" s="33" t="s">
        <v>776</v>
      </c>
      <c r="G3" s="33" t="s">
        <v>273</v>
      </c>
      <c r="H3" s="46" t="s">
        <v>778</v>
      </c>
      <c r="I3" s="46" t="s">
        <v>780</v>
      </c>
      <c r="J3" s="46" t="s">
        <v>779</v>
      </c>
      <c r="K3" s="46" t="s">
        <v>781</v>
      </c>
    </row>
    <row r="4" spans="1:11" s="63" customFormat="1" ht="22.5" customHeight="1">
      <c r="B4" s="34"/>
      <c r="C4" s="33"/>
      <c r="D4" s="33"/>
      <c r="E4" s="222" t="s">
        <v>287</v>
      </c>
      <c r="F4" s="222"/>
      <c r="G4" s="222"/>
      <c r="H4" s="247" t="s">
        <v>782</v>
      </c>
      <c r="I4" s="247" t="s">
        <v>784</v>
      </c>
      <c r="J4" s="247" t="s">
        <v>783</v>
      </c>
      <c r="K4" s="247" t="s">
        <v>785</v>
      </c>
    </row>
    <row r="5" spans="1:11" s="63" customFormat="1" ht="20.25" customHeight="1">
      <c r="B5" s="175"/>
      <c r="C5" s="108"/>
      <c r="D5" s="108"/>
      <c r="E5" s="223"/>
      <c r="F5" s="223"/>
      <c r="G5" s="223"/>
      <c r="H5" s="109"/>
      <c r="I5" s="109"/>
      <c r="J5" s="109"/>
      <c r="K5" s="109"/>
    </row>
    <row r="6" spans="1:11" s="63" customFormat="1" ht="20.25" customHeight="1">
      <c r="B6" s="344" t="s">
        <v>543</v>
      </c>
      <c r="C6" s="345"/>
      <c r="D6" s="223"/>
      <c r="E6" s="224"/>
      <c r="F6" s="224"/>
      <c r="G6" s="224"/>
      <c r="H6" s="248"/>
      <c r="I6" s="248"/>
      <c r="J6" s="248"/>
      <c r="K6" s="248"/>
    </row>
    <row r="7" spans="1:11" s="63" customFormat="1" ht="18" customHeight="1">
      <c r="B7" s="338" t="s">
        <v>544</v>
      </c>
      <c r="C7" s="339"/>
      <c r="D7" s="221"/>
      <c r="E7" s="33"/>
      <c r="F7" s="33"/>
      <c r="G7" s="33"/>
      <c r="H7" s="109"/>
      <c r="I7" s="109"/>
      <c r="J7" s="109"/>
      <c r="K7" s="109"/>
    </row>
    <row r="8" spans="1:11" s="63" customFormat="1" ht="30" customHeight="1">
      <c r="A8" s="63">
        <v>2</v>
      </c>
      <c r="B8" s="214">
        <v>3.1</v>
      </c>
      <c r="C8" s="220" t="s">
        <v>545</v>
      </c>
      <c r="D8" s="220">
        <v>1</v>
      </c>
      <c r="E8" s="33"/>
      <c r="F8" s="33">
        <v>0</v>
      </c>
      <c r="G8" s="33">
        <v>0</v>
      </c>
      <c r="H8" s="109"/>
      <c r="I8" s="109"/>
      <c r="J8" s="109"/>
      <c r="K8" s="109"/>
    </row>
    <row r="9" spans="1:11" s="63" customFormat="1" ht="19.5" customHeight="1">
      <c r="A9" s="63">
        <v>3</v>
      </c>
      <c r="B9" s="214" t="s">
        <v>546</v>
      </c>
      <c r="C9" s="126" t="s">
        <v>547</v>
      </c>
      <c r="D9" s="220">
        <v>1</v>
      </c>
      <c r="E9" s="33"/>
      <c r="F9" s="33">
        <v>0</v>
      </c>
      <c r="G9" s="33">
        <v>0</v>
      </c>
      <c r="H9" s="109"/>
      <c r="I9" s="109"/>
      <c r="J9" s="109"/>
      <c r="K9" s="109"/>
    </row>
    <row r="10" spans="1:11" s="63" customFormat="1" ht="31.5" customHeight="1">
      <c r="A10" s="63">
        <v>4</v>
      </c>
      <c r="B10" s="40" t="s">
        <v>548</v>
      </c>
      <c r="C10" s="75" t="s">
        <v>786</v>
      </c>
      <c r="D10" s="220">
        <v>1</v>
      </c>
      <c r="E10" s="63" t="s">
        <v>79</v>
      </c>
      <c r="F10" s="33">
        <v>0</v>
      </c>
      <c r="G10" s="33">
        <v>0</v>
      </c>
      <c r="H10" s="238">
        <v>3892367</v>
      </c>
      <c r="I10" s="238">
        <v>175157</v>
      </c>
      <c r="J10" s="238">
        <f t="shared" ref="J10:J12" si="0">ROUNDUP(H10*12%,0)</f>
        <v>467085</v>
      </c>
      <c r="K10" s="109">
        <f>H10+J10+I10</f>
        <v>4534609</v>
      </c>
    </row>
    <row r="11" spans="1:11" s="63" customFormat="1" ht="31.5" customHeight="1">
      <c r="A11" s="63">
        <v>4</v>
      </c>
      <c r="B11" s="40" t="s">
        <v>550</v>
      </c>
      <c r="C11" s="75" t="s">
        <v>343</v>
      </c>
      <c r="D11" s="220">
        <v>1</v>
      </c>
      <c r="E11" s="63" t="s">
        <v>79</v>
      </c>
      <c r="F11" s="33">
        <v>0</v>
      </c>
      <c r="G11" s="33">
        <v>0</v>
      </c>
      <c r="H11" s="238">
        <v>410640</v>
      </c>
      <c r="I11" s="238">
        <v>18479</v>
      </c>
      <c r="J11" s="238">
        <f t="shared" si="0"/>
        <v>49277</v>
      </c>
      <c r="K11" s="109">
        <f t="shared" ref="K11:K74" si="1">H11+J11+I11</f>
        <v>478396</v>
      </c>
    </row>
    <row r="12" spans="1:11" s="225" customFormat="1" ht="30" customHeight="1">
      <c r="A12" s="225">
        <v>4</v>
      </c>
      <c r="B12" s="40" t="s">
        <v>551</v>
      </c>
      <c r="C12" s="75" t="s">
        <v>787</v>
      </c>
      <c r="D12" s="220">
        <v>1</v>
      </c>
      <c r="E12" s="63" t="s">
        <v>79</v>
      </c>
      <c r="F12" s="33">
        <v>0</v>
      </c>
      <c r="G12" s="33">
        <v>0</v>
      </c>
      <c r="H12" s="238">
        <v>442540</v>
      </c>
      <c r="I12" s="238">
        <v>18244</v>
      </c>
      <c r="J12" s="238">
        <f t="shared" si="0"/>
        <v>53105</v>
      </c>
      <c r="K12" s="109">
        <f t="shared" si="1"/>
        <v>513889</v>
      </c>
    </row>
    <row r="13" spans="1:11" s="63" customFormat="1" ht="22.5" customHeight="1">
      <c r="B13" s="220"/>
      <c r="C13" s="52" t="s">
        <v>170</v>
      </c>
      <c r="D13" s="220">
        <v>1</v>
      </c>
      <c r="E13" s="33"/>
      <c r="F13" s="33">
        <v>0</v>
      </c>
      <c r="G13" s="33">
        <v>0</v>
      </c>
      <c r="H13" s="109"/>
      <c r="I13" s="109"/>
      <c r="J13" s="109"/>
      <c r="K13" s="109">
        <f t="shared" si="1"/>
        <v>0</v>
      </c>
    </row>
    <row r="14" spans="1:11" s="63" customFormat="1" ht="44.25" customHeight="1">
      <c r="A14" s="63">
        <v>4</v>
      </c>
      <c r="B14" s="40" t="s">
        <v>553</v>
      </c>
      <c r="C14" s="221" t="s">
        <v>788</v>
      </c>
      <c r="D14" s="220">
        <v>1</v>
      </c>
      <c r="E14" s="63" t="s">
        <v>79</v>
      </c>
      <c r="F14" s="33">
        <v>0</v>
      </c>
      <c r="G14" s="33">
        <v>0</v>
      </c>
      <c r="H14" s="238">
        <v>2780032</v>
      </c>
      <c r="I14" s="238">
        <v>124934</v>
      </c>
      <c r="J14" s="238">
        <f t="shared" ref="J14:J41" si="2">ROUNDUP(H14*12%,0)</f>
        <v>333604</v>
      </c>
      <c r="K14" s="109">
        <f t="shared" si="1"/>
        <v>3238570</v>
      </c>
    </row>
    <row r="15" spans="1:11" s="63" customFormat="1" ht="36" customHeight="1">
      <c r="A15" s="63">
        <v>4</v>
      </c>
      <c r="B15" s="40" t="s">
        <v>554</v>
      </c>
      <c r="C15" s="221" t="s">
        <v>789</v>
      </c>
      <c r="D15" s="220">
        <v>1</v>
      </c>
      <c r="E15" s="63" t="s">
        <v>79</v>
      </c>
      <c r="F15" s="33">
        <v>0</v>
      </c>
      <c r="G15" s="33">
        <v>0</v>
      </c>
      <c r="H15" s="238">
        <v>4863891</v>
      </c>
      <c r="I15" s="238">
        <v>199353</v>
      </c>
      <c r="J15" s="238">
        <f t="shared" si="2"/>
        <v>583667</v>
      </c>
      <c r="K15" s="109">
        <f t="shared" si="1"/>
        <v>5646911</v>
      </c>
    </row>
    <row r="16" spans="1:11" s="63" customFormat="1" ht="42.75" customHeight="1">
      <c r="A16" s="63">
        <v>4</v>
      </c>
      <c r="B16" s="40" t="s">
        <v>556</v>
      </c>
      <c r="C16" s="221" t="s">
        <v>790</v>
      </c>
      <c r="D16" s="220">
        <v>1</v>
      </c>
      <c r="E16" s="63" t="s">
        <v>79</v>
      </c>
      <c r="F16" s="33">
        <v>0</v>
      </c>
      <c r="G16" s="33">
        <v>0</v>
      </c>
      <c r="H16" s="238">
        <v>11422531</v>
      </c>
      <c r="I16" s="238">
        <v>514014</v>
      </c>
      <c r="J16" s="238">
        <f t="shared" si="2"/>
        <v>1370704</v>
      </c>
      <c r="K16" s="109">
        <f t="shared" si="1"/>
        <v>13307249</v>
      </c>
    </row>
    <row r="17" spans="1:11" s="63" customFormat="1" ht="30" customHeight="1">
      <c r="A17" s="63">
        <v>4</v>
      </c>
      <c r="B17" s="40" t="s">
        <v>557</v>
      </c>
      <c r="C17" s="221" t="s">
        <v>791</v>
      </c>
      <c r="D17" s="220">
        <v>1</v>
      </c>
      <c r="E17" s="63" t="s">
        <v>79</v>
      </c>
      <c r="F17" s="33">
        <v>0</v>
      </c>
      <c r="G17" s="33">
        <v>0</v>
      </c>
      <c r="H17" s="238">
        <v>2134673</v>
      </c>
      <c r="I17" s="238">
        <v>96061</v>
      </c>
      <c r="J17" s="238">
        <f t="shared" si="2"/>
        <v>256161</v>
      </c>
      <c r="K17" s="109">
        <f t="shared" si="1"/>
        <v>2486895</v>
      </c>
    </row>
    <row r="18" spans="1:11" s="63" customFormat="1" ht="30.75" customHeight="1">
      <c r="A18" s="63">
        <v>4</v>
      </c>
      <c r="B18" s="40" t="s">
        <v>559</v>
      </c>
      <c r="C18" s="221" t="s">
        <v>357</v>
      </c>
      <c r="D18" s="220">
        <v>1</v>
      </c>
      <c r="E18" s="63" t="s">
        <v>79</v>
      </c>
      <c r="F18" s="33">
        <v>0</v>
      </c>
      <c r="G18" s="33">
        <v>0</v>
      </c>
      <c r="H18" s="238">
        <v>0</v>
      </c>
      <c r="I18" s="238">
        <v>0</v>
      </c>
      <c r="J18" s="238">
        <f t="shared" si="2"/>
        <v>0</v>
      </c>
      <c r="K18" s="109">
        <f t="shared" si="1"/>
        <v>0</v>
      </c>
    </row>
    <row r="19" spans="1:11" s="63" customFormat="1" ht="42" customHeight="1">
      <c r="A19" s="63">
        <v>4</v>
      </c>
      <c r="B19" s="40" t="s">
        <v>560</v>
      </c>
      <c r="C19" s="221" t="s">
        <v>792</v>
      </c>
      <c r="D19" s="220">
        <v>1</v>
      </c>
      <c r="E19" s="63" t="s">
        <v>79</v>
      </c>
      <c r="F19" s="33">
        <v>0</v>
      </c>
      <c r="G19" s="33">
        <v>0</v>
      </c>
      <c r="H19" s="238">
        <v>0</v>
      </c>
      <c r="I19" s="238">
        <v>0</v>
      </c>
      <c r="J19" s="238">
        <f t="shared" si="2"/>
        <v>0</v>
      </c>
      <c r="K19" s="109">
        <f t="shared" si="1"/>
        <v>0</v>
      </c>
    </row>
    <row r="20" spans="1:11" s="63" customFormat="1" ht="41.25" customHeight="1">
      <c r="A20" s="63">
        <v>4</v>
      </c>
      <c r="B20" s="40" t="s">
        <v>562</v>
      </c>
      <c r="C20" s="221" t="s">
        <v>793</v>
      </c>
      <c r="D20" s="220">
        <v>1</v>
      </c>
      <c r="E20" s="63" t="s">
        <v>79</v>
      </c>
      <c r="F20" s="33">
        <v>0</v>
      </c>
      <c r="G20" s="33">
        <v>0</v>
      </c>
      <c r="H20" s="238">
        <v>0</v>
      </c>
      <c r="I20" s="238">
        <v>0</v>
      </c>
      <c r="J20" s="238">
        <f t="shared" si="2"/>
        <v>0</v>
      </c>
      <c r="K20" s="109">
        <f t="shared" si="1"/>
        <v>0</v>
      </c>
    </row>
    <row r="21" spans="1:11" s="63" customFormat="1" ht="57" customHeight="1">
      <c r="A21" s="63">
        <v>4</v>
      </c>
      <c r="B21" s="40" t="s">
        <v>564</v>
      </c>
      <c r="C21" s="221" t="s">
        <v>794</v>
      </c>
      <c r="D21" s="220">
        <v>1</v>
      </c>
      <c r="E21" s="63" t="s">
        <v>79</v>
      </c>
      <c r="F21" s="33">
        <v>0</v>
      </c>
      <c r="G21" s="33">
        <v>0</v>
      </c>
      <c r="H21" s="238">
        <v>40852188</v>
      </c>
      <c r="I21" s="238">
        <v>1949433</v>
      </c>
      <c r="J21" s="238">
        <f t="shared" si="2"/>
        <v>4902263</v>
      </c>
      <c r="K21" s="109">
        <f t="shared" si="1"/>
        <v>47703884</v>
      </c>
    </row>
    <row r="22" spans="1:11" s="225" customFormat="1" ht="43.5" customHeight="1">
      <c r="A22" s="225">
        <v>4</v>
      </c>
      <c r="B22" s="40" t="s">
        <v>566</v>
      </c>
      <c r="C22" s="221" t="s">
        <v>795</v>
      </c>
      <c r="D22" s="220">
        <v>1</v>
      </c>
      <c r="E22" s="63" t="s">
        <v>79</v>
      </c>
      <c r="F22" s="33">
        <v>0</v>
      </c>
      <c r="G22" s="33">
        <v>0</v>
      </c>
      <c r="H22" s="238">
        <v>5199990</v>
      </c>
      <c r="I22" s="238">
        <v>380321</v>
      </c>
      <c r="J22" s="238">
        <f t="shared" si="2"/>
        <v>623999</v>
      </c>
      <c r="K22" s="109">
        <f t="shared" si="1"/>
        <v>6204310</v>
      </c>
    </row>
    <row r="23" spans="1:11" s="225" customFormat="1" ht="48.75" customHeight="1">
      <c r="A23" s="225">
        <v>4</v>
      </c>
      <c r="B23" s="40" t="s">
        <v>568</v>
      </c>
      <c r="C23" s="221" t="s">
        <v>796</v>
      </c>
      <c r="D23" s="220">
        <v>1</v>
      </c>
      <c r="E23" s="63" t="s">
        <v>79</v>
      </c>
      <c r="F23" s="33">
        <v>0</v>
      </c>
      <c r="G23" s="33">
        <v>0</v>
      </c>
      <c r="H23" s="238">
        <v>1917496</v>
      </c>
      <c r="I23" s="238">
        <v>84617</v>
      </c>
      <c r="J23" s="238">
        <f t="shared" si="2"/>
        <v>230100</v>
      </c>
      <c r="K23" s="109">
        <f t="shared" si="1"/>
        <v>2232213</v>
      </c>
    </row>
    <row r="24" spans="1:11" s="63" customFormat="1" ht="45.75" customHeight="1">
      <c r="A24" s="63">
        <v>4</v>
      </c>
      <c r="B24" s="40" t="s">
        <v>570</v>
      </c>
      <c r="C24" s="221" t="s">
        <v>797</v>
      </c>
      <c r="D24" s="220">
        <v>1</v>
      </c>
      <c r="E24" s="63" t="s">
        <v>79</v>
      </c>
      <c r="F24" s="33">
        <v>0</v>
      </c>
      <c r="G24" s="33">
        <v>0</v>
      </c>
      <c r="H24" s="238">
        <v>0</v>
      </c>
      <c r="I24" s="238">
        <v>0</v>
      </c>
      <c r="J24" s="238">
        <f t="shared" si="2"/>
        <v>0</v>
      </c>
      <c r="K24" s="109">
        <f t="shared" si="1"/>
        <v>0</v>
      </c>
    </row>
    <row r="25" spans="1:11" s="63" customFormat="1" ht="45" customHeight="1">
      <c r="A25" s="63">
        <v>4</v>
      </c>
      <c r="B25" s="40" t="s">
        <v>571</v>
      </c>
      <c r="C25" s="147" t="s">
        <v>798</v>
      </c>
      <c r="D25" s="220">
        <v>1</v>
      </c>
      <c r="E25" s="63" t="s">
        <v>79</v>
      </c>
      <c r="F25" s="33">
        <v>0</v>
      </c>
      <c r="G25" s="33">
        <v>0</v>
      </c>
      <c r="H25" s="238">
        <v>0</v>
      </c>
      <c r="I25" s="238">
        <v>0</v>
      </c>
      <c r="J25" s="238">
        <f t="shared" si="2"/>
        <v>0</v>
      </c>
      <c r="K25" s="109">
        <f t="shared" si="1"/>
        <v>0</v>
      </c>
    </row>
    <row r="26" spans="1:11" s="63" customFormat="1" ht="33" customHeight="1">
      <c r="A26" s="63">
        <v>4</v>
      </c>
      <c r="B26" s="40" t="s">
        <v>573</v>
      </c>
      <c r="C26" s="221" t="s">
        <v>799</v>
      </c>
      <c r="D26" s="220">
        <v>1</v>
      </c>
      <c r="E26" s="63" t="s">
        <v>79</v>
      </c>
      <c r="F26" s="33">
        <v>0</v>
      </c>
      <c r="G26" s="33">
        <v>0</v>
      </c>
      <c r="H26" s="238">
        <v>13343160</v>
      </c>
      <c r="I26" s="238">
        <v>598773</v>
      </c>
      <c r="J26" s="238">
        <f t="shared" si="2"/>
        <v>1601180</v>
      </c>
      <c r="K26" s="109">
        <f t="shared" si="1"/>
        <v>15543113</v>
      </c>
    </row>
    <row r="27" spans="1:11" s="225" customFormat="1" ht="61.5" customHeight="1">
      <c r="A27" s="225">
        <v>4</v>
      </c>
      <c r="B27" s="40" t="s">
        <v>575</v>
      </c>
      <c r="C27" s="226" t="s">
        <v>800</v>
      </c>
      <c r="D27" s="220">
        <v>1</v>
      </c>
      <c r="E27" s="63" t="s">
        <v>79</v>
      </c>
      <c r="F27" s="33">
        <v>0</v>
      </c>
      <c r="G27" s="33">
        <v>0</v>
      </c>
      <c r="H27" s="238">
        <v>2457982</v>
      </c>
      <c r="I27" s="238">
        <v>137725</v>
      </c>
      <c r="J27" s="238">
        <f t="shared" si="2"/>
        <v>294958</v>
      </c>
      <c r="K27" s="109">
        <f t="shared" si="1"/>
        <v>2890665</v>
      </c>
    </row>
    <row r="28" spans="1:11" s="225" customFormat="1" ht="28.5">
      <c r="A28" s="225">
        <v>4</v>
      </c>
      <c r="B28" s="40" t="s">
        <v>577</v>
      </c>
      <c r="C28" s="221" t="s">
        <v>801</v>
      </c>
      <c r="D28" s="220">
        <v>1</v>
      </c>
      <c r="E28" s="63" t="s">
        <v>79</v>
      </c>
      <c r="F28" s="33">
        <v>0</v>
      </c>
      <c r="G28" s="33">
        <v>0</v>
      </c>
      <c r="H28" s="238">
        <v>7262787</v>
      </c>
      <c r="I28" s="238">
        <v>325155</v>
      </c>
      <c r="J28" s="238">
        <f t="shared" si="2"/>
        <v>871535</v>
      </c>
      <c r="K28" s="109">
        <f t="shared" si="1"/>
        <v>8459477</v>
      </c>
    </row>
    <row r="29" spans="1:11" s="227" customFormat="1" ht="32.25" customHeight="1">
      <c r="A29" s="227">
        <v>4</v>
      </c>
      <c r="B29" s="40" t="s">
        <v>579</v>
      </c>
      <c r="C29" s="221" t="s">
        <v>578</v>
      </c>
      <c r="D29" s="220">
        <v>1</v>
      </c>
      <c r="E29" s="63" t="s">
        <v>79</v>
      </c>
      <c r="F29" s="33">
        <v>0</v>
      </c>
      <c r="G29" s="33">
        <v>0</v>
      </c>
      <c r="H29" s="238">
        <v>599731</v>
      </c>
      <c r="I29" s="238">
        <v>26988</v>
      </c>
      <c r="J29" s="238">
        <f t="shared" si="2"/>
        <v>71968</v>
      </c>
      <c r="K29" s="109">
        <f t="shared" si="1"/>
        <v>698687</v>
      </c>
    </row>
    <row r="30" spans="1:11" s="63" customFormat="1" ht="46.5" customHeight="1">
      <c r="A30" s="63">
        <v>4</v>
      </c>
      <c r="B30" s="40" t="s">
        <v>581</v>
      </c>
      <c r="C30" s="221" t="s">
        <v>802</v>
      </c>
      <c r="D30" s="220">
        <v>1</v>
      </c>
      <c r="E30" s="63" t="s">
        <v>79</v>
      </c>
      <c r="F30" s="33">
        <v>0</v>
      </c>
      <c r="G30" s="33">
        <v>0</v>
      </c>
      <c r="H30" s="238">
        <v>2581374</v>
      </c>
      <c r="I30" s="238">
        <v>115661</v>
      </c>
      <c r="J30" s="238">
        <f t="shared" si="2"/>
        <v>309765</v>
      </c>
      <c r="K30" s="109">
        <f t="shared" si="1"/>
        <v>3006800</v>
      </c>
    </row>
    <row r="31" spans="1:11" s="63" customFormat="1" ht="44.25" customHeight="1">
      <c r="A31" s="63">
        <v>4</v>
      </c>
      <c r="B31" s="40" t="s">
        <v>583</v>
      </c>
      <c r="C31" s="221" t="s">
        <v>803</v>
      </c>
      <c r="D31" s="220">
        <v>1</v>
      </c>
      <c r="E31" s="63" t="s">
        <v>79</v>
      </c>
      <c r="F31" s="33">
        <v>0</v>
      </c>
      <c r="G31" s="33">
        <v>0</v>
      </c>
      <c r="H31" s="238">
        <v>3377293</v>
      </c>
      <c r="I31" s="238">
        <v>151477</v>
      </c>
      <c r="J31" s="238">
        <f t="shared" si="2"/>
        <v>405276</v>
      </c>
      <c r="K31" s="109">
        <f t="shared" si="1"/>
        <v>3934046</v>
      </c>
    </row>
    <row r="32" spans="1:11" s="63" customFormat="1" ht="42.75" customHeight="1">
      <c r="A32" s="63">
        <v>4</v>
      </c>
      <c r="B32" s="40" t="s">
        <v>585</v>
      </c>
      <c r="C32" s="221" t="s">
        <v>804</v>
      </c>
      <c r="D32" s="220">
        <v>1</v>
      </c>
      <c r="E32" s="63" t="s">
        <v>79</v>
      </c>
      <c r="F32" s="33">
        <v>0</v>
      </c>
      <c r="G32" s="33">
        <v>0</v>
      </c>
      <c r="H32" s="238">
        <v>6740718</v>
      </c>
      <c r="I32" s="238">
        <v>302832</v>
      </c>
      <c r="J32" s="238">
        <f t="shared" si="2"/>
        <v>808887</v>
      </c>
      <c r="K32" s="109">
        <f t="shared" si="1"/>
        <v>7852437</v>
      </c>
    </row>
    <row r="33" spans="1:11" s="225" customFormat="1" ht="30" customHeight="1">
      <c r="A33" s="225">
        <v>4</v>
      </c>
      <c r="B33" s="40" t="s">
        <v>587</v>
      </c>
      <c r="C33" s="221" t="s">
        <v>805</v>
      </c>
      <c r="D33" s="220">
        <v>1</v>
      </c>
      <c r="E33" s="63" t="s">
        <v>79</v>
      </c>
      <c r="F33" s="33">
        <v>0</v>
      </c>
      <c r="G33" s="33">
        <v>0</v>
      </c>
      <c r="H33" s="238">
        <v>1070382</v>
      </c>
      <c r="I33" s="238">
        <v>48167</v>
      </c>
      <c r="J33" s="238">
        <f t="shared" si="2"/>
        <v>128446</v>
      </c>
      <c r="K33" s="109">
        <f t="shared" si="1"/>
        <v>1246995</v>
      </c>
    </row>
    <row r="34" spans="1:11" s="225" customFormat="1" ht="30" customHeight="1">
      <c r="A34" s="225">
        <v>4</v>
      </c>
      <c r="B34" s="40" t="s">
        <v>589</v>
      </c>
      <c r="C34" s="221" t="s">
        <v>806</v>
      </c>
      <c r="D34" s="220">
        <v>1</v>
      </c>
      <c r="E34" s="63" t="s">
        <v>79</v>
      </c>
      <c r="F34" s="33">
        <v>0</v>
      </c>
      <c r="G34" s="33">
        <v>0</v>
      </c>
      <c r="H34" s="238">
        <v>1723207</v>
      </c>
      <c r="I34" s="238">
        <v>77545</v>
      </c>
      <c r="J34" s="238">
        <f t="shared" si="2"/>
        <v>206785</v>
      </c>
      <c r="K34" s="109">
        <f t="shared" si="1"/>
        <v>2007537</v>
      </c>
    </row>
    <row r="35" spans="1:11" s="225" customFormat="1" ht="36.75" customHeight="1">
      <c r="A35" s="225">
        <v>4</v>
      </c>
      <c r="B35" s="40" t="s">
        <v>591</v>
      </c>
      <c r="C35" s="221" t="s">
        <v>807</v>
      </c>
      <c r="D35" s="220">
        <v>1</v>
      </c>
      <c r="E35" s="63" t="s">
        <v>79</v>
      </c>
      <c r="F35" s="33">
        <v>0</v>
      </c>
      <c r="G35" s="33">
        <v>0</v>
      </c>
      <c r="H35" s="238">
        <v>1035327</v>
      </c>
      <c r="I35" s="238">
        <v>46591</v>
      </c>
      <c r="J35" s="238">
        <f t="shared" si="2"/>
        <v>124240</v>
      </c>
      <c r="K35" s="109">
        <f t="shared" si="1"/>
        <v>1206158</v>
      </c>
    </row>
    <row r="36" spans="1:11" s="63" customFormat="1" ht="30" customHeight="1">
      <c r="A36" s="63">
        <v>4</v>
      </c>
      <c r="B36" s="40" t="s">
        <v>592</v>
      </c>
      <c r="C36" s="221" t="s">
        <v>393</v>
      </c>
      <c r="D36" s="220">
        <v>1</v>
      </c>
      <c r="E36" s="63" t="s">
        <v>79</v>
      </c>
      <c r="F36" s="33">
        <v>0</v>
      </c>
      <c r="G36" s="33">
        <v>0</v>
      </c>
      <c r="H36" s="238">
        <v>2014356</v>
      </c>
      <c r="I36" s="238">
        <v>87306</v>
      </c>
      <c r="J36" s="238">
        <f t="shared" si="2"/>
        <v>241723</v>
      </c>
      <c r="K36" s="109">
        <f t="shared" si="1"/>
        <v>2343385</v>
      </c>
    </row>
    <row r="37" spans="1:11" s="63" customFormat="1" ht="30" customHeight="1">
      <c r="A37" s="63">
        <v>4</v>
      </c>
      <c r="B37" s="40" t="s">
        <v>593</v>
      </c>
      <c r="C37" s="220" t="s">
        <v>401</v>
      </c>
      <c r="D37" s="220">
        <v>1</v>
      </c>
      <c r="E37" s="33"/>
      <c r="F37" s="33">
        <v>0</v>
      </c>
      <c r="G37" s="33">
        <v>0</v>
      </c>
      <c r="H37" s="109"/>
      <c r="I37" s="109"/>
      <c r="J37" s="109"/>
      <c r="K37" s="109">
        <f t="shared" si="1"/>
        <v>0</v>
      </c>
    </row>
    <row r="38" spans="1:11" s="63" customFormat="1" ht="23.25" customHeight="1">
      <c r="B38" s="40" t="s">
        <v>594</v>
      </c>
      <c r="C38" s="148"/>
      <c r="D38" s="220">
        <v>1</v>
      </c>
      <c r="E38" s="63" t="s">
        <v>79</v>
      </c>
      <c r="F38" s="33">
        <v>0</v>
      </c>
      <c r="G38" s="33">
        <v>0</v>
      </c>
      <c r="H38" s="238">
        <v>0</v>
      </c>
      <c r="I38" s="238">
        <v>0</v>
      </c>
      <c r="J38" s="238">
        <f t="shared" si="2"/>
        <v>0</v>
      </c>
      <c r="K38" s="109">
        <f t="shared" si="1"/>
        <v>0</v>
      </c>
    </row>
    <row r="39" spans="1:11" s="63" customFormat="1" ht="24" customHeight="1">
      <c r="B39" s="40" t="s">
        <v>595</v>
      </c>
      <c r="C39" s="148"/>
      <c r="D39" s="220">
        <v>1</v>
      </c>
      <c r="E39" s="63" t="s">
        <v>79</v>
      </c>
      <c r="F39" s="33">
        <v>0</v>
      </c>
      <c r="G39" s="33">
        <v>0</v>
      </c>
      <c r="H39" s="238">
        <v>0</v>
      </c>
      <c r="I39" s="238">
        <v>0</v>
      </c>
      <c r="J39" s="238">
        <f t="shared" si="2"/>
        <v>0</v>
      </c>
      <c r="K39" s="109">
        <f t="shared" si="1"/>
        <v>0</v>
      </c>
    </row>
    <row r="40" spans="1:11" s="63" customFormat="1" ht="15.75" customHeight="1">
      <c r="B40" s="40" t="s">
        <v>596</v>
      </c>
      <c r="C40" s="148"/>
      <c r="D40" s="220">
        <v>1</v>
      </c>
      <c r="E40" s="63" t="s">
        <v>79</v>
      </c>
      <c r="F40" s="33">
        <v>0</v>
      </c>
      <c r="G40" s="33">
        <v>0</v>
      </c>
      <c r="H40" s="238">
        <v>0</v>
      </c>
      <c r="I40" s="238">
        <v>0</v>
      </c>
      <c r="J40" s="238">
        <f t="shared" si="2"/>
        <v>0</v>
      </c>
      <c r="K40" s="109">
        <f t="shared" si="1"/>
        <v>0</v>
      </c>
    </row>
    <row r="41" spans="1:11" s="63" customFormat="1" ht="21.75" customHeight="1">
      <c r="B41" s="40" t="s">
        <v>808</v>
      </c>
      <c r="C41" s="84"/>
      <c r="D41" s="220">
        <v>1</v>
      </c>
      <c r="E41" s="63" t="s">
        <v>79</v>
      </c>
      <c r="F41" s="33">
        <v>0</v>
      </c>
      <c r="G41" s="33">
        <v>0</v>
      </c>
      <c r="H41" s="238">
        <v>0</v>
      </c>
      <c r="I41" s="238">
        <v>0</v>
      </c>
      <c r="J41" s="238">
        <f t="shared" si="2"/>
        <v>0</v>
      </c>
      <c r="K41" s="109">
        <f t="shared" si="1"/>
        <v>0</v>
      </c>
    </row>
    <row r="42" spans="1:11" s="63" customFormat="1" ht="19.5" customHeight="1">
      <c r="B42" s="40"/>
      <c r="C42" s="217" t="s">
        <v>597</v>
      </c>
      <c r="D42" s="220">
        <v>1</v>
      </c>
      <c r="E42" s="33"/>
      <c r="F42" s="33">
        <v>0</v>
      </c>
      <c r="G42" s="33">
        <v>0</v>
      </c>
      <c r="H42" s="46">
        <f>SUM(H10:H41)</f>
        <v>116122665</v>
      </c>
      <c r="I42" s="46">
        <f>SUM(I10:I41)</f>
        <v>5478833</v>
      </c>
      <c r="J42" s="46">
        <f>SUM(J10:J41)</f>
        <v>13934728</v>
      </c>
      <c r="K42" s="109">
        <f t="shared" si="1"/>
        <v>135536226</v>
      </c>
    </row>
    <row r="43" spans="1:11" s="229" customFormat="1" ht="16.5" customHeight="1">
      <c r="B43" s="228"/>
      <c r="C43" s="67"/>
      <c r="D43" s="220">
        <v>1</v>
      </c>
      <c r="E43" s="33"/>
      <c r="F43" s="33">
        <v>0</v>
      </c>
      <c r="G43" s="33">
        <v>0</v>
      </c>
      <c r="H43" s="109"/>
      <c r="I43" s="109"/>
      <c r="J43" s="109"/>
      <c r="K43" s="109">
        <f t="shared" si="1"/>
        <v>0</v>
      </c>
    </row>
    <row r="44" spans="1:11" s="63" customFormat="1" ht="20.25" customHeight="1">
      <c r="A44" s="63">
        <v>2</v>
      </c>
      <c r="B44" s="214">
        <v>3.2</v>
      </c>
      <c r="C44" s="220" t="s">
        <v>598</v>
      </c>
      <c r="D44" s="220">
        <v>1</v>
      </c>
      <c r="E44" s="33"/>
      <c r="F44" s="33">
        <v>0</v>
      </c>
      <c r="G44" s="33">
        <v>0</v>
      </c>
      <c r="H44" s="109"/>
      <c r="I44" s="109"/>
      <c r="J44" s="109"/>
      <c r="K44" s="109">
        <f t="shared" si="1"/>
        <v>0</v>
      </c>
    </row>
    <row r="45" spans="1:11" s="63" customFormat="1" ht="30" customHeight="1">
      <c r="A45" s="63">
        <v>3</v>
      </c>
      <c r="B45" s="214" t="s">
        <v>599</v>
      </c>
      <c r="C45" s="220" t="s">
        <v>600</v>
      </c>
      <c r="D45" s="220">
        <v>1</v>
      </c>
      <c r="E45" s="33"/>
      <c r="F45" s="33">
        <v>0</v>
      </c>
      <c r="G45" s="33">
        <v>0</v>
      </c>
      <c r="H45" s="109"/>
      <c r="I45" s="109"/>
      <c r="J45" s="109"/>
      <c r="K45" s="109">
        <f t="shared" si="1"/>
        <v>0</v>
      </c>
    </row>
    <row r="46" spans="1:11" s="63" customFormat="1" ht="21" customHeight="1">
      <c r="A46" s="63">
        <v>4</v>
      </c>
      <c r="B46" s="40" t="s">
        <v>601</v>
      </c>
      <c r="C46" s="221" t="s">
        <v>409</v>
      </c>
      <c r="D46" s="220">
        <v>1</v>
      </c>
      <c r="E46" s="63" t="s">
        <v>79</v>
      </c>
      <c r="F46" s="33">
        <v>0</v>
      </c>
      <c r="G46" s="33">
        <v>0</v>
      </c>
      <c r="H46" s="238">
        <v>28963</v>
      </c>
      <c r="I46" s="238">
        <v>659</v>
      </c>
      <c r="J46" s="238">
        <v>3477</v>
      </c>
      <c r="K46" s="109">
        <f t="shared" si="1"/>
        <v>33099</v>
      </c>
    </row>
    <row r="47" spans="1:11" s="63" customFormat="1" ht="33" customHeight="1">
      <c r="A47" s="63">
        <v>4</v>
      </c>
      <c r="B47" s="40" t="s">
        <v>602</v>
      </c>
      <c r="C47" s="221" t="s">
        <v>411</v>
      </c>
      <c r="D47" s="220">
        <v>1</v>
      </c>
      <c r="E47" s="63" t="s">
        <v>79</v>
      </c>
      <c r="F47" s="33">
        <v>0</v>
      </c>
      <c r="G47" s="33">
        <v>0</v>
      </c>
      <c r="H47" s="238">
        <v>39824</v>
      </c>
      <c r="I47" s="238">
        <v>907</v>
      </c>
      <c r="J47" s="238">
        <v>4780</v>
      </c>
      <c r="K47" s="109">
        <f t="shared" si="1"/>
        <v>45511</v>
      </c>
    </row>
    <row r="48" spans="1:11" s="63" customFormat="1" ht="28.5" customHeight="1">
      <c r="A48" s="63">
        <v>4</v>
      </c>
      <c r="B48" s="40" t="s">
        <v>603</v>
      </c>
      <c r="C48" s="221" t="s">
        <v>413</v>
      </c>
      <c r="D48" s="220">
        <v>1</v>
      </c>
      <c r="E48" s="63" t="s">
        <v>79</v>
      </c>
      <c r="F48" s="33">
        <v>0</v>
      </c>
      <c r="G48" s="33">
        <v>0</v>
      </c>
      <c r="H48" s="238">
        <v>32583</v>
      </c>
      <c r="I48" s="238">
        <v>741</v>
      </c>
      <c r="J48" s="238">
        <f t="shared" ref="J48:J85" si="3">ROUNDUP(H48*12%,0)</f>
        <v>3910</v>
      </c>
      <c r="K48" s="109">
        <f t="shared" si="1"/>
        <v>37234</v>
      </c>
    </row>
    <row r="49" spans="1:11" s="63" customFormat="1" ht="27" customHeight="1">
      <c r="A49" s="63">
        <v>4</v>
      </c>
      <c r="B49" s="40" t="s">
        <v>604</v>
      </c>
      <c r="C49" s="221" t="s">
        <v>605</v>
      </c>
      <c r="D49" s="220">
        <v>1</v>
      </c>
      <c r="E49" s="63" t="s">
        <v>79</v>
      </c>
      <c r="F49" s="33">
        <v>0</v>
      </c>
      <c r="G49" s="33">
        <v>0</v>
      </c>
      <c r="H49" s="238">
        <v>144811</v>
      </c>
      <c r="I49" s="238">
        <v>3292</v>
      </c>
      <c r="J49" s="238">
        <f t="shared" si="3"/>
        <v>17378</v>
      </c>
      <c r="K49" s="109">
        <f t="shared" si="1"/>
        <v>165481</v>
      </c>
    </row>
    <row r="50" spans="1:11" s="63" customFormat="1" ht="30" customHeight="1">
      <c r="A50" s="63">
        <v>4</v>
      </c>
      <c r="B50" s="40" t="s">
        <v>606</v>
      </c>
      <c r="C50" s="221" t="s">
        <v>417</v>
      </c>
      <c r="D50" s="220">
        <v>1</v>
      </c>
      <c r="E50" s="63" t="s">
        <v>79</v>
      </c>
      <c r="F50" s="33">
        <v>0</v>
      </c>
      <c r="G50" s="33">
        <v>0</v>
      </c>
      <c r="H50" s="238">
        <v>108609</v>
      </c>
      <c r="I50" s="238">
        <v>2470</v>
      </c>
      <c r="J50" s="238">
        <v>13035</v>
      </c>
      <c r="K50" s="109">
        <f t="shared" si="1"/>
        <v>124114</v>
      </c>
    </row>
    <row r="51" spans="1:11" s="63" customFormat="1" ht="30" customHeight="1">
      <c r="A51" s="63">
        <v>4</v>
      </c>
      <c r="B51" s="40" t="s">
        <v>418</v>
      </c>
      <c r="C51" s="221" t="s">
        <v>419</v>
      </c>
      <c r="D51" s="220">
        <v>1</v>
      </c>
      <c r="E51" s="63" t="s">
        <v>79</v>
      </c>
      <c r="F51" s="33">
        <v>0</v>
      </c>
      <c r="G51" s="33">
        <v>0</v>
      </c>
      <c r="H51" s="238">
        <v>0</v>
      </c>
      <c r="I51" s="238">
        <v>0</v>
      </c>
      <c r="J51" s="238">
        <f t="shared" si="3"/>
        <v>0</v>
      </c>
      <c r="K51" s="109">
        <f t="shared" si="1"/>
        <v>0</v>
      </c>
    </row>
    <row r="52" spans="1:11" s="63" customFormat="1" ht="30" customHeight="1">
      <c r="A52" s="63">
        <v>4</v>
      </c>
      <c r="B52" s="40" t="s">
        <v>420</v>
      </c>
      <c r="C52" s="221" t="s">
        <v>421</v>
      </c>
      <c r="D52" s="220">
        <v>1</v>
      </c>
      <c r="E52" s="63" t="s">
        <v>79</v>
      </c>
      <c r="F52" s="33">
        <v>0</v>
      </c>
      <c r="G52" s="33">
        <v>0</v>
      </c>
      <c r="H52" s="238">
        <v>0</v>
      </c>
      <c r="I52" s="238">
        <v>0</v>
      </c>
      <c r="J52" s="238">
        <f t="shared" si="3"/>
        <v>0</v>
      </c>
      <c r="K52" s="109">
        <f t="shared" si="1"/>
        <v>0</v>
      </c>
    </row>
    <row r="53" spans="1:11" s="63" customFormat="1" ht="24" customHeight="1">
      <c r="A53" s="63">
        <v>4</v>
      </c>
      <c r="B53" s="40" t="s">
        <v>809</v>
      </c>
      <c r="C53" s="221" t="s">
        <v>423</v>
      </c>
      <c r="D53" s="220">
        <v>1</v>
      </c>
      <c r="E53" s="63" t="s">
        <v>79</v>
      </c>
      <c r="F53" s="33">
        <v>0</v>
      </c>
      <c r="G53" s="33">
        <v>0</v>
      </c>
      <c r="H53" s="238">
        <v>7242</v>
      </c>
      <c r="I53" s="238">
        <v>166</v>
      </c>
      <c r="J53" s="238">
        <f t="shared" si="3"/>
        <v>870</v>
      </c>
      <c r="K53" s="109">
        <f t="shared" si="1"/>
        <v>8278</v>
      </c>
    </row>
    <row r="54" spans="1:11" s="63" customFormat="1" ht="30" customHeight="1">
      <c r="A54" s="63">
        <v>3</v>
      </c>
      <c r="B54" s="214" t="s">
        <v>607</v>
      </c>
      <c r="C54" s="220" t="s">
        <v>608</v>
      </c>
      <c r="D54" s="220">
        <v>1</v>
      </c>
      <c r="E54" s="33"/>
      <c r="F54" s="33">
        <v>0</v>
      </c>
      <c r="G54" s="33">
        <v>0</v>
      </c>
      <c r="H54" s="109"/>
      <c r="I54" s="109"/>
      <c r="J54" s="109"/>
      <c r="K54" s="109">
        <f t="shared" si="1"/>
        <v>0</v>
      </c>
    </row>
    <row r="55" spans="1:11" s="63" customFormat="1" ht="21" customHeight="1">
      <c r="A55" s="63">
        <v>4</v>
      </c>
      <c r="B55" s="40" t="s">
        <v>609</v>
      </c>
      <c r="C55" s="221" t="s">
        <v>610</v>
      </c>
      <c r="D55" s="220">
        <v>1</v>
      </c>
      <c r="E55" s="63" t="s">
        <v>79</v>
      </c>
      <c r="F55" s="33">
        <v>0</v>
      </c>
      <c r="G55" s="33">
        <v>0</v>
      </c>
      <c r="H55" s="238">
        <v>733101</v>
      </c>
      <c r="I55" s="238">
        <v>36656</v>
      </c>
      <c r="J55" s="238">
        <f t="shared" si="3"/>
        <v>87973</v>
      </c>
      <c r="K55" s="109">
        <f t="shared" si="1"/>
        <v>857730</v>
      </c>
    </row>
    <row r="56" spans="1:11" s="63" customFormat="1" ht="24" customHeight="1">
      <c r="A56" s="63">
        <v>4</v>
      </c>
      <c r="B56" s="40" t="s">
        <v>611</v>
      </c>
      <c r="C56" s="221" t="s">
        <v>810</v>
      </c>
      <c r="D56" s="220">
        <v>1</v>
      </c>
      <c r="E56" s="63" t="s">
        <v>79</v>
      </c>
      <c r="F56" s="33">
        <v>0</v>
      </c>
      <c r="G56" s="33">
        <v>0</v>
      </c>
      <c r="H56" s="238">
        <v>3584048</v>
      </c>
      <c r="I56" s="238">
        <v>179204</v>
      </c>
      <c r="J56" s="238">
        <v>430087</v>
      </c>
      <c r="K56" s="109">
        <f t="shared" si="1"/>
        <v>4193339</v>
      </c>
    </row>
    <row r="57" spans="1:11" s="63" customFormat="1" ht="22.5" customHeight="1">
      <c r="A57" s="63">
        <v>4</v>
      </c>
      <c r="B57" s="40" t="s">
        <v>613</v>
      </c>
      <c r="C57" s="221" t="s">
        <v>811</v>
      </c>
      <c r="D57" s="220">
        <v>1</v>
      </c>
      <c r="E57" s="63" t="s">
        <v>79</v>
      </c>
      <c r="F57" s="33">
        <v>0</v>
      </c>
      <c r="G57" s="33">
        <v>0</v>
      </c>
      <c r="H57" s="238">
        <v>1221835</v>
      </c>
      <c r="I57" s="238">
        <v>61093</v>
      </c>
      <c r="J57" s="238">
        <f t="shared" si="3"/>
        <v>146621</v>
      </c>
      <c r="K57" s="109">
        <f t="shared" si="1"/>
        <v>1429549</v>
      </c>
    </row>
    <row r="58" spans="1:11" s="63" customFormat="1" ht="20.25" customHeight="1">
      <c r="A58" s="63">
        <v>4</v>
      </c>
      <c r="B58" s="40" t="s">
        <v>614</v>
      </c>
      <c r="C58" s="221" t="s">
        <v>433</v>
      </c>
      <c r="D58" s="220">
        <v>1</v>
      </c>
      <c r="E58" s="63" t="s">
        <v>79</v>
      </c>
      <c r="F58" s="33">
        <v>0</v>
      </c>
      <c r="G58" s="33">
        <v>0</v>
      </c>
      <c r="H58" s="238">
        <v>733101</v>
      </c>
      <c r="I58" s="238">
        <v>36656</v>
      </c>
      <c r="J58" s="238">
        <f t="shared" si="3"/>
        <v>87973</v>
      </c>
      <c r="K58" s="109">
        <f t="shared" si="1"/>
        <v>857730</v>
      </c>
    </row>
    <row r="59" spans="1:11" s="63" customFormat="1" ht="16.5" customHeight="1">
      <c r="A59" s="63">
        <v>4</v>
      </c>
      <c r="B59" s="40" t="s">
        <v>615</v>
      </c>
      <c r="C59" s="221" t="s">
        <v>435</v>
      </c>
      <c r="D59" s="220">
        <v>1</v>
      </c>
      <c r="E59" s="63" t="s">
        <v>79</v>
      </c>
      <c r="F59" s="33">
        <v>0</v>
      </c>
      <c r="G59" s="33">
        <v>0</v>
      </c>
      <c r="H59" s="238">
        <v>1466202</v>
      </c>
      <c r="I59" s="238">
        <v>73311</v>
      </c>
      <c r="J59" s="238">
        <f t="shared" si="3"/>
        <v>175945</v>
      </c>
      <c r="K59" s="109">
        <f t="shared" si="1"/>
        <v>1715458</v>
      </c>
    </row>
    <row r="60" spans="1:11" s="63" customFormat="1" ht="16.5" customHeight="1">
      <c r="A60" s="63">
        <v>4</v>
      </c>
      <c r="B60" s="40" t="s">
        <v>616</v>
      </c>
      <c r="C60" s="221" t="s">
        <v>437</v>
      </c>
      <c r="D60" s="220">
        <v>1</v>
      </c>
      <c r="E60" s="63" t="s">
        <v>79</v>
      </c>
      <c r="F60" s="33">
        <v>0</v>
      </c>
      <c r="G60" s="33">
        <v>0</v>
      </c>
      <c r="H60" s="238">
        <v>244367</v>
      </c>
      <c r="I60" s="238">
        <v>12219</v>
      </c>
      <c r="J60" s="238">
        <f t="shared" si="3"/>
        <v>29325</v>
      </c>
      <c r="K60" s="109">
        <f t="shared" si="1"/>
        <v>285911</v>
      </c>
    </row>
    <row r="61" spans="1:11" s="63" customFormat="1" ht="21.75" customHeight="1">
      <c r="A61" s="63">
        <v>4</v>
      </c>
      <c r="B61" s="40" t="s">
        <v>617</v>
      </c>
      <c r="C61" s="221" t="s">
        <v>439</v>
      </c>
      <c r="D61" s="220">
        <v>1</v>
      </c>
      <c r="E61" s="63" t="s">
        <v>79</v>
      </c>
      <c r="F61" s="33">
        <v>0</v>
      </c>
      <c r="G61" s="33">
        <v>0</v>
      </c>
      <c r="H61" s="238">
        <v>162912</v>
      </c>
      <c r="I61" s="238">
        <v>8147</v>
      </c>
      <c r="J61" s="238">
        <f t="shared" si="3"/>
        <v>19550</v>
      </c>
      <c r="K61" s="109">
        <f t="shared" si="1"/>
        <v>190609</v>
      </c>
    </row>
    <row r="62" spans="1:11" s="63" customFormat="1" ht="54.75" customHeight="1">
      <c r="A62" s="63">
        <v>3</v>
      </c>
      <c r="B62" s="214" t="s">
        <v>618</v>
      </c>
      <c r="C62" s="220" t="s">
        <v>619</v>
      </c>
      <c r="D62" s="220">
        <v>1</v>
      </c>
      <c r="E62" s="33"/>
      <c r="F62" s="33">
        <v>0</v>
      </c>
      <c r="G62" s="33">
        <v>0</v>
      </c>
      <c r="H62" s="109"/>
      <c r="I62" s="109"/>
      <c r="J62" s="109"/>
      <c r="K62" s="109">
        <f t="shared" si="1"/>
        <v>0</v>
      </c>
    </row>
    <row r="63" spans="1:11" s="230" customFormat="1" ht="16.5" customHeight="1">
      <c r="A63" s="230">
        <v>4</v>
      </c>
      <c r="B63" s="40" t="s">
        <v>620</v>
      </c>
      <c r="C63" s="221" t="s">
        <v>443</v>
      </c>
      <c r="D63" s="220">
        <v>1</v>
      </c>
      <c r="E63" s="63" t="s">
        <v>79</v>
      </c>
      <c r="F63" s="33">
        <v>0</v>
      </c>
      <c r="G63" s="33">
        <v>0</v>
      </c>
      <c r="H63" s="238">
        <v>532178</v>
      </c>
      <c r="I63" s="238">
        <v>26610</v>
      </c>
      <c r="J63" s="238">
        <f t="shared" si="3"/>
        <v>63862</v>
      </c>
      <c r="K63" s="109">
        <f t="shared" si="1"/>
        <v>622650</v>
      </c>
    </row>
    <row r="64" spans="1:11" s="230" customFormat="1" ht="13.5" customHeight="1">
      <c r="A64" s="230">
        <v>4</v>
      </c>
      <c r="B64" s="40" t="s">
        <v>621</v>
      </c>
      <c r="C64" s="221" t="s">
        <v>445</v>
      </c>
      <c r="D64" s="220">
        <v>1</v>
      </c>
      <c r="E64" s="63" t="s">
        <v>79</v>
      </c>
      <c r="F64" s="33">
        <v>0</v>
      </c>
      <c r="G64" s="33">
        <v>0</v>
      </c>
      <c r="H64" s="238">
        <v>456153</v>
      </c>
      <c r="I64" s="238">
        <v>22808</v>
      </c>
      <c r="J64" s="238">
        <f t="shared" si="3"/>
        <v>54739</v>
      </c>
      <c r="K64" s="109">
        <f t="shared" si="1"/>
        <v>533700</v>
      </c>
    </row>
    <row r="65" spans="1:11" s="230" customFormat="1" ht="13.5" customHeight="1">
      <c r="A65" s="230">
        <v>4</v>
      </c>
      <c r="B65" s="40" t="s">
        <v>622</v>
      </c>
      <c r="C65" s="221" t="s">
        <v>447</v>
      </c>
      <c r="D65" s="220">
        <v>1</v>
      </c>
      <c r="E65" s="63" t="s">
        <v>79</v>
      </c>
      <c r="F65" s="33">
        <v>0</v>
      </c>
      <c r="G65" s="33">
        <v>0</v>
      </c>
      <c r="H65" s="238">
        <v>380127</v>
      </c>
      <c r="I65" s="238">
        <v>19008</v>
      </c>
      <c r="J65" s="238">
        <f t="shared" si="3"/>
        <v>45616</v>
      </c>
      <c r="K65" s="109">
        <f t="shared" si="1"/>
        <v>444751</v>
      </c>
    </row>
    <row r="66" spans="1:11" s="230" customFormat="1" ht="15" customHeight="1">
      <c r="A66" s="230">
        <v>4</v>
      </c>
      <c r="B66" s="40" t="s">
        <v>623</v>
      </c>
      <c r="C66" s="221" t="s">
        <v>449</v>
      </c>
      <c r="D66" s="220">
        <v>1</v>
      </c>
      <c r="E66" s="63" t="s">
        <v>79</v>
      </c>
      <c r="F66" s="33">
        <v>0</v>
      </c>
      <c r="G66" s="33">
        <v>0</v>
      </c>
      <c r="H66" s="238">
        <v>418139</v>
      </c>
      <c r="I66" s="238">
        <v>20907</v>
      </c>
      <c r="J66" s="238">
        <f t="shared" si="3"/>
        <v>50177</v>
      </c>
      <c r="K66" s="109">
        <f t="shared" si="1"/>
        <v>489223</v>
      </c>
    </row>
    <row r="67" spans="1:11" s="230" customFormat="1" ht="13.5" customHeight="1">
      <c r="A67" s="230">
        <v>4</v>
      </c>
      <c r="B67" s="40" t="s">
        <v>624</v>
      </c>
      <c r="C67" s="221" t="s">
        <v>451</v>
      </c>
      <c r="D67" s="220">
        <v>1</v>
      </c>
      <c r="E67" s="63" t="s">
        <v>79</v>
      </c>
      <c r="F67" s="33">
        <v>0</v>
      </c>
      <c r="G67" s="33">
        <v>0</v>
      </c>
      <c r="H67" s="238">
        <v>342115</v>
      </c>
      <c r="I67" s="238">
        <v>17107</v>
      </c>
      <c r="J67" s="238">
        <f t="shared" si="3"/>
        <v>41054</v>
      </c>
      <c r="K67" s="109">
        <f t="shared" si="1"/>
        <v>400276</v>
      </c>
    </row>
    <row r="68" spans="1:11" s="230" customFormat="1" ht="17.25" customHeight="1">
      <c r="A68" s="230">
        <v>4</v>
      </c>
      <c r="B68" s="40" t="s">
        <v>625</v>
      </c>
      <c r="C68" s="221" t="s">
        <v>453</v>
      </c>
      <c r="D68" s="220">
        <v>1</v>
      </c>
      <c r="E68" s="63" t="s">
        <v>79</v>
      </c>
      <c r="F68" s="33">
        <v>0</v>
      </c>
      <c r="G68" s="33">
        <v>0</v>
      </c>
      <c r="H68" s="238">
        <v>304102</v>
      </c>
      <c r="I68" s="238">
        <v>15206</v>
      </c>
      <c r="J68" s="238">
        <f t="shared" si="3"/>
        <v>36493</v>
      </c>
      <c r="K68" s="109">
        <f t="shared" si="1"/>
        <v>355801</v>
      </c>
    </row>
    <row r="69" spans="1:11" s="230" customFormat="1" ht="14.25" customHeight="1">
      <c r="A69" s="230">
        <v>4</v>
      </c>
      <c r="B69" s="40" t="s">
        <v>626</v>
      </c>
      <c r="C69" s="221" t="s">
        <v>455</v>
      </c>
      <c r="D69" s="220">
        <v>1</v>
      </c>
      <c r="E69" s="63" t="s">
        <v>79</v>
      </c>
      <c r="F69" s="33">
        <v>0</v>
      </c>
      <c r="G69" s="33">
        <v>0</v>
      </c>
      <c r="H69" s="238">
        <v>114039</v>
      </c>
      <c r="I69" s="238">
        <v>5703</v>
      </c>
      <c r="J69" s="238">
        <f t="shared" si="3"/>
        <v>13685</v>
      </c>
      <c r="K69" s="109">
        <f t="shared" si="1"/>
        <v>133427</v>
      </c>
    </row>
    <row r="70" spans="1:11" s="230" customFormat="1" ht="16.5" customHeight="1">
      <c r="A70" s="230">
        <v>4</v>
      </c>
      <c r="B70" s="40" t="s">
        <v>627</v>
      </c>
      <c r="C70" s="221" t="s">
        <v>457</v>
      </c>
      <c r="D70" s="220">
        <v>1</v>
      </c>
      <c r="E70" s="63" t="s">
        <v>79</v>
      </c>
      <c r="F70" s="33">
        <v>0</v>
      </c>
      <c r="G70" s="33">
        <v>0</v>
      </c>
      <c r="H70" s="238">
        <v>1140380</v>
      </c>
      <c r="I70" s="238">
        <v>57020</v>
      </c>
      <c r="J70" s="238">
        <v>136847</v>
      </c>
      <c r="K70" s="109">
        <f t="shared" si="1"/>
        <v>1334247</v>
      </c>
    </row>
    <row r="71" spans="1:11" s="230" customFormat="1" ht="16.5" customHeight="1">
      <c r="A71" s="230">
        <v>4</v>
      </c>
      <c r="B71" s="22" t="s">
        <v>458</v>
      </c>
      <c r="C71" s="221" t="s">
        <v>459</v>
      </c>
      <c r="D71" s="220">
        <v>1</v>
      </c>
      <c r="E71" s="63" t="s">
        <v>79</v>
      </c>
      <c r="F71" s="33">
        <v>0</v>
      </c>
      <c r="G71" s="33">
        <v>0</v>
      </c>
      <c r="H71" s="238">
        <v>76026</v>
      </c>
      <c r="I71" s="238">
        <v>3802</v>
      </c>
      <c r="J71" s="238">
        <v>9125</v>
      </c>
      <c r="K71" s="109">
        <f t="shared" si="1"/>
        <v>88953</v>
      </c>
    </row>
    <row r="72" spans="1:11" s="230" customFormat="1" ht="14.25" customHeight="1">
      <c r="A72" s="230">
        <v>4</v>
      </c>
      <c r="B72" s="40" t="s">
        <v>629</v>
      </c>
      <c r="C72" s="221" t="s">
        <v>461</v>
      </c>
      <c r="D72" s="220">
        <v>1</v>
      </c>
      <c r="E72" s="63" t="s">
        <v>79</v>
      </c>
      <c r="F72" s="33">
        <v>0</v>
      </c>
      <c r="G72" s="33">
        <v>0</v>
      </c>
      <c r="H72" s="238">
        <v>38014</v>
      </c>
      <c r="I72" s="238">
        <v>1901</v>
      </c>
      <c r="J72" s="238">
        <v>4563</v>
      </c>
      <c r="K72" s="109">
        <f t="shared" si="1"/>
        <v>44478</v>
      </c>
    </row>
    <row r="73" spans="1:11" s="230" customFormat="1" ht="30" customHeight="1">
      <c r="A73" s="230">
        <v>3</v>
      </c>
      <c r="B73" s="214" t="s">
        <v>630</v>
      </c>
      <c r="C73" s="220" t="s">
        <v>631</v>
      </c>
      <c r="D73" s="220">
        <v>1</v>
      </c>
      <c r="E73" s="33"/>
      <c r="F73" s="33">
        <v>0</v>
      </c>
      <c r="G73" s="33">
        <v>0</v>
      </c>
      <c r="H73" s="109"/>
      <c r="I73" s="109"/>
      <c r="J73" s="109"/>
      <c r="K73" s="109">
        <f t="shared" si="1"/>
        <v>0</v>
      </c>
    </row>
    <row r="74" spans="1:11" s="230" customFormat="1" ht="17.25" customHeight="1">
      <c r="A74" s="230">
        <v>4</v>
      </c>
      <c r="B74" s="40" t="s">
        <v>632</v>
      </c>
      <c r="C74" s="221" t="s">
        <v>465</v>
      </c>
      <c r="D74" s="220">
        <v>1</v>
      </c>
      <c r="E74" s="63" t="s">
        <v>79</v>
      </c>
      <c r="F74" s="33">
        <v>0</v>
      </c>
      <c r="G74" s="33">
        <v>0</v>
      </c>
      <c r="H74" s="238">
        <v>304102</v>
      </c>
      <c r="I74" s="238">
        <v>15206</v>
      </c>
      <c r="J74" s="238">
        <f t="shared" si="3"/>
        <v>36493</v>
      </c>
      <c r="K74" s="109">
        <f t="shared" si="1"/>
        <v>355801</v>
      </c>
    </row>
    <row r="75" spans="1:11" s="230" customFormat="1" ht="17.25" customHeight="1">
      <c r="A75" s="230">
        <v>4</v>
      </c>
      <c r="B75" s="40" t="s">
        <v>633</v>
      </c>
      <c r="C75" s="221" t="s">
        <v>467</v>
      </c>
      <c r="D75" s="220">
        <v>1</v>
      </c>
      <c r="E75" s="63" t="s">
        <v>79</v>
      </c>
      <c r="F75" s="33">
        <v>0</v>
      </c>
      <c r="G75" s="33">
        <v>0</v>
      </c>
      <c r="H75" s="238">
        <v>173774</v>
      </c>
      <c r="I75" s="238">
        <v>8690</v>
      </c>
      <c r="J75" s="238">
        <f t="shared" si="3"/>
        <v>20853</v>
      </c>
      <c r="K75" s="109">
        <f t="shared" ref="K75:K138" si="4">H75+J75+I75</f>
        <v>203317</v>
      </c>
    </row>
    <row r="76" spans="1:11" s="230" customFormat="1" ht="21.75" customHeight="1">
      <c r="A76" s="230">
        <v>4</v>
      </c>
      <c r="B76" s="40" t="s">
        <v>634</v>
      </c>
      <c r="C76" s="221" t="s">
        <v>635</v>
      </c>
      <c r="D76" s="220">
        <v>1</v>
      </c>
      <c r="E76" s="63" t="s">
        <v>79</v>
      </c>
      <c r="F76" s="33">
        <v>0</v>
      </c>
      <c r="G76" s="33">
        <v>0</v>
      </c>
      <c r="H76" s="238">
        <v>130330</v>
      </c>
      <c r="I76" s="238">
        <v>6518</v>
      </c>
      <c r="J76" s="238">
        <f t="shared" si="3"/>
        <v>15640</v>
      </c>
      <c r="K76" s="109">
        <f t="shared" si="4"/>
        <v>152488</v>
      </c>
    </row>
    <row r="77" spans="1:11" s="230" customFormat="1" ht="15" customHeight="1">
      <c r="A77" s="230">
        <v>4</v>
      </c>
      <c r="B77" s="40" t="s">
        <v>636</v>
      </c>
      <c r="C77" s="221" t="s">
        <v>471</v>
      </c>
      <c r="D77" s="220">
        <v>1</v>
      </c>
      <c r="E77" s="63" t="s">
        <v>79</v>
      </c>
      <c r="F77" s="33">
        <v>0</v>
      </c>
      <c r="G77" s="33">
        <v>0</v>
      </c>
      <c r="H77" s="238">
        <v>144811</v>
      </c>
      <c r="I77" s="238">
        <v>7242</v>
      </c>
      <c r="J77" s="238">
        <f t="shared" si="3"/>
        <v>17378</v>
      </c>
      <c r="K77" s="109">
        <f t="shared" si="4"/>
        <v>169431</v>
      </c>
    </row>
    <row r="78" spans="1:11" s="230" customFormat="1" ht="15" customHeight="1">
      <c r="A78" s="230">
        <v>4</v>
      </c>
      <c r="B78" s="40" t="s">
        <v>637</v>
      </c>
      <c r="C78" s="221" t="s">
        <v>473</v>
      </c>
      <c r="D78" s="220">
        <v>1</v>
      </c>
      <c r="E78" s="63" t="s">
        <v>79</v>
      </c>
      <c r="F78" s="33">
        <v>0</v>
      </c>
      <c r="G78" s="33">
        <v>0</v>
      </c>
      <c r="H78" s="238">
        <v>695089</v>
      </c>
      <c r="I78" s="238">
        <v>34756</v>
      </c>
      <c r="J78" s="238">
        <f t="shared" si="3"/>
        <v>83411</v>
      </c>
      <c r="K78" s="109">
        <f t="shared" si="4"/>
        <v>813256</v>
      </c>
    </row>
    <row r="79" spans="1:11" s="230" customFormat="1" ht="49.5" customHeight="1">
      <c r="A79" s="230">
        <v>3</v>
      </c>
      <c r="B79" s="214" t="s">
        <v>638</v>
      </c>
      <c r="C79" s="220" t="s">
        <v>639</v>
      </c>
      <c r="D79" s="220">
        <v>1</v>
      </c>
      <c r="E79" s="33"/>
      <c r="F79" s="33">
        <v>0</v>
      </c>
      <c r="G79" s="33">
        <v>0</v>
      </c>
      <c r="H79" s="109"/>
      <c r="I79" s="109"/>
      <c r="J79" s="109"/>
      <c r="K79" s="109">
        <f t="shared" si="4"/>
        <v>0</v>
      </c>
    </row>
    <row r="80" spans="1:11" s="230" customFormat="1" ht="18.75" customHeight="1">
      <c r="A80" s="230">
        <v>4</v>
      </c>
      <c r="B80" s="40" t="s">
        <v>640</v>
      </c>
      <c r="C80" s="221" t="s">
        <v>812</v>
      </c>
      <c r="D80" s="220">
        <v>1</v>
      </c>
      <c r="E80" s="63" t="s">
        <v>79</v>
      </c>
      <c r="F80" s="33">
        <v>0</v>
      </c>
      <c r="G80" s="33">
        <v>0</v>
      </c>
      <c r="H80" s="238">
        <v>2470821</v>
      </c>
      <c r="I80" s="238">
        <v>123542</v>
      </c>
      <c r="J80" s="238">
        <f t="shared" si="3"/>
        <v>296499</v>
      </c>
      <c r="K80" s="109">
        <f t="shared" si="4"/>
        <v>2890862</v>
      </c>
    </row>
    <row r="81" spans="1:11" s="230" customFormat="1" ht="15.75" customHeight="1">
      <c r="A81" s="230">
        <v>4</v>
      </c>
      <c r="B81" s="40" t="s">
        <v>641</v>
      </c>
      <c r="C81" s="221" t="s">
        <v>813</v>
      </c>
      <c r="D81" s="220">
        <v>1</v>
      </c>
      <c r="E81" s="63" t="s">
        <v>79</v>
      </c>
      <c r="F81" s="33">
        <v>0</v>
      </c>
      <c r="G81" s="33">
        <v>0</v>
      </c>
      <c r="H81" s="238">
        <v>532178</v>
      </c>
      <c r="I81" s="238">
        <v>26610</v>
      </c>
      <c r="J81" s="238">
        <f t="shared" si="3"/>
        <v>63862</v>
      </c>
      <c r="K81" s="109">
        <f t="shared" si="4"/>
        <v>622650</v>
      </c>
    </row>
    <row r="82" spans="1:11" s="230" customFormat="1" ht="17.25" customHeight="1">
      <c r="A82" s="230">
        <v>4</v>
      </c>
      <c r="B82" s="40" t="s">
        <v>642</v>
      </c>
      <c r="C82" s="221" t="s">
        <v>481</v>
      </c>
      <c r="D82" s="220">
        <v>1</v>
      </c>
      <c r="E82" s="63" t="s">
        <v>79</v>
      </c>
      <c r="F82" s="33">
        <v>0</v>
      </c>
      <c r="G82" s="33">
        <v>0</v>
      </c>
      <c r="H82" s="238">
        <v>608203</v>
      </c>
      <c r="I82" s="238">
        <v>30411</v>
      </c>
      <c r="J82" s="238">
        <f t="shared" si="3"/>
        <v>72985</v>
      </c>
      <c r="K82" s="109">
        <f t="shared" si="4"/>
        <v>711599</v>
      </c>
    </row>
    <row r="83" spans="1:11" s="230" customFormat="1" ht="16.5" customHeight="1">
      <c r="A83" s="230">
        <v>4</v>
      </c>
      <c r="B83" s="40" t="s">
        <v>643</v>
      </c>
      <c r="C83" s="221" t="s">
        <v>483</v>
      </c>
      <c r="D83" s="220">
        <v>1</v>
      </c>
      <c r="E83" s="63" t="s">
        <v>79</v>
      </c>
      <c r="F83" s="33">
        <v>0</v>
      </c>
      <c r="G83" s="33">
        <v>0</v>
      </c>
      <c r="H83" s="238">
        <v>190064</v>
      </c>
      <c r="I83" s="238">
        <v>9504</v>
      </c>
      <c r="J83" s="238">
        <f t="shared" si="3"/>
        <v>22808</v>
      </c>
      <c r="K83" s="109">
        <f t="shared" si="4"/>
        <v>222376</v>
      </c>
    </row>
    <row r="84" spans="1:11" s="230" customFormat="1" ht="48" customHeight="1">
      <c r="A84" s="230">
        <v>3</v>
      </c>
      <c r="B84" s="214" t="s">
        <v>644</v>
      </c>
      <c r="C84" s="220" t="s">
        <v>645</v>
      </c>
      <c r="D84" s="220">
        <v>1</v>
      </c>
      <c r="E84" s="33"/>
      <c r="F84" s="33">
        <v>0</v>
      </c>
      <c r="G84" s="33">
        <v>0</v>
      </c>
      <c r="H84" s="109"/>
      <c r="I84" s="109"/>
      <c r="J84" s="109"/>
      <c r="K84" s="109">
        <f t="shared" si="4"/>
        <v>0</v>
      </c>
    </row>
    <row r="85" spans="1:11" s="230" customFormat="1" ht="15.75" customHeight="1">
      <c r="A85" s="230">
        <v>4</v>
      </c>
      <c r="B85" s="40" t="s">
        <v>646</v>
      </c>
      <c r="C85" s="221" t="s">
        <v>487</v>
      </c>
      <c r="D85" s="220">
        <v>1</v>
      </c>
      <c r="E85" s="63" t="s">
        <v>79</v>
      </c>
      <c r="F85" s="33">
        <v>0</v>
      </c>
      <c r="G85" s="33">
        <v>0</v>
      </c>
      <c r="H85" s="238">
        <v>81456</v>
      </c>
      <c r="I85" s="238">
        <v>4074</v>
      </c>
      <c r="J85" s="238">
        <f t="shared" si="3"/>
        <v>9775</v>
      </c>
      <c r="K85" s="109">
        <f t="shared" si="4"/>
        <v>95305</v>
      </c>
    </row>
    <row r="86" spans="1:11" s="230" customFormat="1" ht="14.25" customHeight="1">
      <c r="A86" s="230">
        <v>4</v>
      </c>
      <c r="B86" s="40" t="s">
        <v>647</v>
      </c>
      <c r="C86" s="221" t="s">
        <v>489</v>
      </c>
      <c r="D86" s="220">
        <v>1</v>
      </c>
      <c r="E86" s="63" t="s">
        <v>79</v>
      </c>
      <c r="F86" s="33">
        <v>0</v>
      </c>
      <c r="G86" s="33">
        <v>0</v>
      </c>
      <c r="H86" s="238">
        <v>135760</v>
      </c>
      <c r="I86" s="238">
        <v>6789</v>
      </c>
      <c r="J86" s="238">
        <v>16293</v>
      </c>
      <c r="K86" s="109">
        <f t="shared" si="4"/>
        <v>158842</v>
      </c>
    </row>
    <row r="87" spans="1:11" s="230" customFormat="1" ht="18" customHeight="1">
      <c r="A87" s="230">
        <v>4</v>
      </c>
      <c r="B87" s="40" t="s">
        <v>648</v>
      </c>
      <c r="C87" s="221" t="s">
        <v>814</v>
      </c>
      <c r="D87" s="220">
        <v>1</v>
      </c>
      <c r="E87" s="63" t="s">
        <v>79</v>
      </c>
      <c r="F87" s="33">
        <v>0</v>
      </c>
      <c r="G87" s="33">
        <v>0</v>
      </c>
      <c r="H87" s="238">
        <v>86888</v>
      </c>
      <c r="I87" s="238">
        <v>4345</v>
      </c>
      <c r="J87" s="238">
        <v>10428</v>
      </c>
      <c r="K87" s="109">
        <f t="shared" si="4"/>
        <v>101661</v>
      </c>
    </row>
    <row r="88" spans="1:11" s="230" customFormat="1" ht="15.75" customHeight="1">
      <c r="A88" s="230">
        <v>4</v>
      </c>
      <c r="B88" s="40" t="s">
        <v>649</v>
      </c>
      <c r="C88" s="221" t="s">
        <v>493</v>
      </c>
      <c r="D88" s="220">
        <v>1</v>
      </c>
      <c r="E88" s="63" t="s">
        <v>79</v>
      </c>
      <c r="F88" s="33">
        <v>0</v>
      </c>
      <c r="G88" s="33">
        <v>0</v>
      </c>
      <c r="H88" s="238">
        <v>54305</v>
      </c>
      <c r="I88" s="238">
        <v>2717</v>
      </c>
      <c r="J88" s="238">
        <v>6518</v>
      </c>
      <c r="K88" s="109">
        <f t="shared" si="4"/>
        <v>63540</v>
      </c>
    </row>
    <row r="89" spans="1:11" s="230" customFormat="1" ht="16.5" customHeight="1">
      <c r="A89" s="230">
        <v>4</v>
      </c>
      <c r="B89" s="40" t="s">
        <v>650</v>
      </c>
      <c r="C89" s="221" t="s">
        <v>495</v>
      </c>
      <c r="D89" s="220">
        <v>1</v>
      </c>
      <c r="E89" s="63" t="s">
        <v>79</v>
      </c>
      <c r="F89" s="33">
        <v>0</v>
      </c>
      <c r="G89" s="33">
        <v>0</v>
      </c>
      <c r="H89" s="238">
        <v>76026</v>
      </c>
      <c r="I89" s="238">
        <v>3802</v>
      </c>
      <c r="J89" s="238">
        <v>9125</v>
      </c>
      <c r="K89" s="109">
        <f t="shared" si="4"/>
        <v>88953</v>
      </c>
    </row>
    <row r="90" spans="1:11" s="230" customFormat="1" ht="17.25" customHeight="1">
      <c r="A90" s="230">
        <v>4</v>
      </c>
      <c r="B90" s="40" t="s">
        <v>651</v>
      </c>
      <c r="C90" s="221" t="s">
        <v>497</v>
      </c>
      <c r="D90" s="220">
        <v>1</v>
      </c>
      <c r="E90" s="63" t="s">
        <v>79</v>
      </c>
      <c r="F90" s="33">
        <v>0</v>
      </c>
      <c r="G90" s="33">
        <v>0</v>
      </c>
      <c r="H90" s="238">
        <v>108609</v>
      </c>
      <c r="I90" s="238">
        <v>5432</v>
      </c>
      <c r="J90" s="238">
        <v>13035</v>
      </c>
      <c r="K90" s="109">
        <f t="shared" si="4"/>
        <v>127076</v>
      </c>
    </row>
    <row r="91" spans="1:11" s="230" customFormat="1" ht="38.25" customHeight="1">
      <c r="A91" s="230">
        <v>3</v>
      </c>
      <c r="B91" s="214" t="s">
        <v>652</v>
      </c>
      <c r="C91" s="220" t="s">
        <v>653</v>
      </c>
      <c r="D91" s="220">
        <v>1</v>
      </c>
      <c r="E91" s="33" t="s">
        <v>79</v>
      </c>
      <c r="F91" s="33">
        <v>0</v>
      </c>
      <c r="G91" s="33">
        <v>0</v>
      </c>
      <c r="H91" s="109">
        <v>230000</v>
      </c>
      <c r="I91" s="109">
        <v>0</v>
      </c>
      <c r="J91" s="109">
        <v>197469</v>
      </c>
      <c r="K91" s="109">
        <f t="shared" si="4"/>
        <v>427469</v>
      </c>
    </row>
    <row r="92" spans="1:11" s="230" customFormat="1" ht="23.25" customHeight="1">
      <c r="A92" s="230">
        <v>3</v>
      </c>
      <c r="B92" s="214" t="s">
        <v>654</v>
      </c>
      <c r="C92" s="220" t="s">
        <v>501</v>
      </c>
      <c r="D92" s="220">
        <v>1</v>
      </c>
      <c r="E92" s="33"/>
      <c r="F92" s="33">
        <v>0</v>
      </c>
      <c r="G92" s="33">
        <v>0</v>
      </c>
      <c r="H92" s="109"/>
      <c r="I92" s="109"/>
      <c r="J92" s="109"/>
      <c r="K92" s="109">
        <f t="shared" si="4"/>
        <v>0</v>
      </c>
    </row>
    <row r="93" spans="1:11" s="230" customFormat="1" ht="24" customHeight="1">
      <c r="B93" s="40" t="s">
        <v>655</v>
      </c>
      <c r="C93" s="148"/>
      <c r="D93" s="220">
        <v>1</v>
      </c>
      <c r="E93" s="63" t="s">
        <v>79</v>
      </c>
      <c r="F93" s="33">
        <v>0</v>
      </c>
      <c r="G93" s="33">
        <v>0</v>
      </c>
      <c r="H93" s="238">
        <v>0</v>
      </c>
      <c r="I93" s="238">
        <v>0</v>
      </c>
      <c r="J93" s="238">
        <f t="shared" ref="J93:J95" si="5">ROUNDUP(H93*12%,0)</f>
        <v>0</v>
      </c>
      <c r="K93" s="109">
        <f t="shared" si="4"/>
        <v>0</v>
      </c>
    </row>
    <row r="94" spans="1:11" s="230" customFormat="1" ht="15" customHeight="1">
      <c r="B94" s="40" t="s">
        <v>656</v>
      </c>
      <c r="C94" s="148"/>
      <c r="D94" s="220">
        <v>1</v>
      </c>
      <c r="E94" s="63" t="s">
        <v>79</v>
      </c>
      <c r="F94" s="33">
        <v>0</v>
      </c>
      <c r="G94" s="33">
        <v>0</v>
      </c>
      <c r="H94" s="238">
        <v>0</v>
      </c>
      <c r="I94" s="238">
        <v>0</v>
      </c>
      <c r="J94" s="238">
        <f t="shared" si="5"/>
        <v>0</v>
      </c>
      <c r="K94" s="109">
        <f t="shared" si="4"/>
        <v>0</v>
      </c>
    </row>
    <row r="95" spans="1:11" s="230" customFormat="1" ht="15.75" customHeight="1">
      <c r="B95" s="178" t="s">
        <v>657</v>
      </c>
      <c r="C95" s="85"/>
      <c r="D95" s="220">
        <v>1</v>
      </c>
      <c r="E95" s="63" t="s">
        <v>79</v>
      </c>
      <c r="F95" s="33">
        <v>0</v>
      </c>
      <c r="G95" s="33">
        <v>0</v>
      </c>
      <c r="H95" s="238">
        <v>0</v>
      </c>
      <c r="I95" s="238">
        <v>0</v>
      </c>
      <c r="J95" s="238">
        <f t="shared" si="5"/>
        <v>0</v>
      </c>
      <c r="K95" s="109">
        <f t="shared" si="4"/>
        <v>0</v>
      </c>
    </row>
    <row r="96" spans="1:11" s="40" customFormat="1" ht="18" customHeight="1">
      <c r="C96" s="217" t="s">
        <v>658</v>
      </c>
      <c r="D96" s="220">
        <v>1</v>
      </c>
      <c r="E96" s="33"/>
      <c r="F96" s="33">
        <v>0</v>
      </c>
      <c r="G96" s="33">
        <v>0</v>
      </c>
      <c r="H96" s="46">
        <f>SUM(H46:H95)</f>
        <v>18331287</v>
      </c>
      <c r="I96" s="46">
        <f>SUM(I46:I95)</f>
        <v>895231</v>
      </c>
      <c r="J96" s="46">
        <f>SUM(J46:J95)</f>
        <v>2369657</v>
      </c>
      <c r="K96" s="109">
        <f t="shared" si="4"/>
        <v>21596175</v>
      </c>
    </row>
    <row r="97" spans="1:11" s="228" customFormat="1" ht="13.5" customHeight="1">
      <c r="C97" s="67"/>
      <c r="D97" s="220">
        <v>1</v>
      </c>
      <c r="E97" s="33"/>
      <c r="F97" s="33">
        <v>0</v>
      </c>
      <c r="G97" s="33">
        <v>0</v>
      </c>
      <c r="H97" s="109"/>
      <c r="I97" s="109"/>
      <c r="J97" s="109"/>
      <c r="K97" s="109">
        <f t="shared" si="4"/>
        <v>0</v>
      </c>
    </row>
    <row r="98" spans="1:11" s="230" customFormat="1" ht="26.25" customHeight="1">
      <c r="A98" s="230">
        <v>2</v>
      </c>
      <c r="B98" s="214">
        <v>3.3</v>
      </c>
      <c r="C98" s="220" t="s">
        <v>506</v>
      </c>
      <c r="D98" s="220">
        <v>1</v>
      </c>
      <c r="E98" s="33"/>
      <c r="F98" s="33">
        <v>0</v>
      </c>
      <c r="G98" s="33">
        <v>0</v>
      </c>
      <c r="H98" s="109"/>
      <c r="I98" s="109"/>
      <c r="J98" s="109"/>
      <c r="K98" s="109">
        <f t="shared" si="4"/>
        <v>0</v>
      </c>
    </row>
    <row r="99" spans="1:11" s="230" customFormat="1" ht="28.5" customHeight="1">
      <c r="A99" s="230">
        <v>3</v>
      </c>
      <c r="B99" s="214" t="s">
        <v>659</v>
      </c>
      <c r="C99" s="220" t="s">
        <v>660</v>
      </c>
      <c r="D99" s="220">
        <v>1</v>
      </c>
      <c r="E99" s="33"/>
      <c r="F99" s="33">
        <v>0</v>
      </c>
      <c r="G99" s="33">
        <v>0</v>
      </c>
      <c r="H99" s="109"/>
      <c r="I99" s="109"/>
      <c r="J99" s="109"/>
      <c r="K99" s="109">
        <f t="shared" si="4"/>
        <v>0</v>
      </c>
    </row>
    <row r="100" spans="1:11" s="230" customFormat="1" ht="60.75" customHeight="1">
      <c r="A100" s="230">
        <v>4</v>
      </c>
      <c r="B100" s="40" t="s">
        <v>661</v>
      </c>
      <c r="C100" s="221" t="s">
        <v>662</v>
      </c>
      <c r="D100" s="220">
        <v>1</v>
      </c>
      <c r="E100" s="63" t="s">
        <v>79</v>
      </c>
      <c r="F100" s="33">
        <v>0</v>
      </c>
      <c r="G100" s="33">
        <v>0</v>
      </c>
      <c r="H100" s="238">
        <v>1079905</v>
      </c>
      <c r="I100" s="238">
        <v>21599</v>
      </c>
      <c r="J100" s="238">
        <f t="shared" ref="J100:J115" si="6">ROUNDUP(H100*12%,0)</f>
        <v>129589</v>
      </c>
      <c r="K100" s="109">
        <f t="shared" si="4"/>
        <v>1231093</v>
      </c>
    </row>
    <row r="101" spans="1:11" s="230" customFormat="1" ht="84.75" customHeight="1">
      <c r="A101" s="230">
        <v>4</v>
      </c>
      <c r="B101" s="40" t="s">
        <v>663</v>
      </c>
      <c r="C101" s="147" t="s">
        <v>664</v>
      </c>
      <c r="D101" s="220">
        <v>1</v>
      </c>
      <c r="E101" s="63" t="s">
        <v>79</v>
      </c>
      <c r="F101" s="33">
        <v>0</v>
      </c>
      <c r="G101" s="33">
        <v>0</v>
      </c>
      <c r="H101" s="238">
        <v>359969</v>
      </c>
      <c r="I101" s="238">
        <v>7201</v>
      </c>
      <c r="J101" s="238">
        <f t="shared" si="6"/>
        <v>43197</v>
      </c>
      <c r="K101" s="109">
        <f t="shared" si="4"/>
        <v>410367</v>
      </c>
    </row>
    <row r="102" spans="1:11" s="230" customFormat="1" ht="66.75" customHeight="1">
      <c r="A102" s="230">
        <v>4</v>
      </c>
      <c r="B102" s="40" t="s">
        <v>665</v>
      </c>
      <c r="C102" s="147" t="s">
        <v>666</v>
      </c>
      <c r="D102" s="220">
        <v>1</v>
      </c>
      <c r="E102" s="63" t="s">
        <v>79</v>
      </c>
      <c r="F102" s="33">
        <v>0</v>
      </c>
      <c r="G102" s="33">
        <v>0</v>
      </c>
      <c r="H102" s="238">
        <v>1439873</v>
      </c>
      <c r="I102" s="238">
        <v>28799</v>
      </c>
      <c r="J102" s="238">
        <v>172786</v>
      </c>
      <c r="K102" s="109">
        <f t="shared" si="4"/>
        <v>1641458</v>
      </c>
    </row>
    <row r="103" spans="1:11" s="230" customFormat="1" ht="69.75" customHeight="1">
      <c r="A103" s="230">
        <v>4</v>
      </c>
      <c r="B103" s="40" t="s">
        <v>667</v>
      </c>
      <c r="C103" s="221" t="s">
        <v>668</v>
      </c>
      <c r="D103" s="220">
        <v>1</v>
      </c>
      <c r="E103" s="63" t="s">
        <v>79</v>
      </c>
      <c r="F103" s="33">
        <v>0</v>
      </c>
      <c r="G103" s="33">
        <v>0</v>
      </c>
      <c r="H103" s="238">
        <v>431962</v>
      </c>
      <c r="I103" s="238">
        <v>8640</v>
      </c>
      <c r="J103" s="238">
        <v>51837</v>
      </c>
      <c r="K103" s="109">
        <f t="shared" si="4"/>
        <v>492439</v>
      </c>
    </row>
    <row r="104" spans="1:11" s="230" customFormat="1" ht="58.5" customHeight="1">
      <c r="A104" s="230">
        <v>4</v>
      </c>
      <c r="B104" s="40" t="s">
        <v>669</v>
      </c>
      <c r="C104" s="221" t="s">
        <v>670</v>
      </c>
      <c r="D104" s="220">
        <v>1</v>
      </c>
      <c r="E104" s="63" t="s">
        <v>79</v>
      </c>
      <c r="F104" s="33">
        <v>0</v>
      </c>
      <c r="G104" s="33">
        <v>0</v>
      </c>
      <c r="H104" s="238">
        <v>503956</v>
      </c>
      <c r="I104" s="238">
        <v>10080</v>
      </c>
      <c r="J104" s="238">
        <v>60476</v>
      </c>
      <c r="K104" s="109">
        <f t="shared" si="4"/>
        <v>574512</v>
      </c>
    </row>
    <row r="105" spans="1:11" s="230" customFormat="1" ht="69" customHeight="1">
      <c r="A105" s="230">
        <v>4</v>
      </c>
      <c r="B105" s="40" t="s">
        <v>671</v>
      </c>
      <c r="C105" s="221" t="s">
        <v>672</v>
      </c>
      <c r="D105" s="220">
        <v>1</v>
      </c>
      <c r="E105" s="63" t="s">
        <v>79</v>
      </c>
      <c r="F105" s="33">
        <v>0</v>
      </c>
      <c r="G105" s="33">
        <v>0</v>
      </c>
      <c r="H105" s="238">
        <v>215982</v>
      </c>
      <c r="I105" s="238">
        <v>4321</v>
      </c>
      <c r="J105" s="238">
        <v>25919</v>
      </c>
      <c r="K105" s="109">
        <f t="shared" si="4"/>
        <v>246222</v>
      </c>
    </row>
    <row r="106" spans="1:11" s="230" customFormat="1" ht="54.75" customHeight="1">
      <c r="A106" s="230">
        <v>4</v>
      </c>
      <c r="B106" s="40" t="s">
        <v>673</v>
      </c>
      <c r="C106" s="221" t="s">
        <v>674</v>
      </c>
      <c r="D106" s="220">
        <v>1</v>
      </c>
      <c r="E106" s="63" t="s">
        <v>79</v>
      </c>
      <c r="F106" s="33">
        <v>0</v>
      </c>
      <c r="G106" s="33">
        <v>0</v>
      </c>
      <c r="H106" s="238">
        <v>71995</v>
      </c>
      <c r="I106" s="238">
        <v>1441</v>
      </c>
      <c r="J106" s="238">
        <f t="shared" si="6"/>
        <v>8640</v>
      </c>
      <c r="K106" s="109">
        <f t="shared" si="4"/>
        <v>82076</v>
      </c>
    </row>
    <row r="107" spans="1:11" s="230" customFormat="1" ht="60.75" customHeight="1">
      <c r="A107" s="230">
        <v>4</v>
      </c>
      <c r="B107" s="40" t="s">
        <v>675</v>
      </c>
      <c r="C107" s="221" t="s">
        <v>676</v>
      </c>
      <c r="D107" s="220">
        <v>1</v>
      </c>
      <c r="E107" s="63" t="s">
        <v>79</v>
      </c>
      <c r="F107" s="33">
        <v>0</v>
      </c>
      <c r="G107" s="33">
        <v>0</v>
      </c>
      <c r="H107" s="238">
        <v>359969</v>
      </c>
      <c r="I107" s="238">
        <v>7201</v>
      </c>
      <c r="J107" s="238">
        <f t="shared" si="6"/>
        <v>43197</v>
      </c>
      <c r="K107" s="109">
        <f t="shared" si="4"/>
        <v>410367</v>
      </c>
    </row>
    <row r="108" spans="1:11" s="230" customFormat="1" ht="60.75" customHeight="1">
      <c r="A108" s="230">
        <v>4</v>
      </c>
      <c r="B108" s="40" t="s">
        <v>677</v>
      </c>
      <c r="C108" s="221" t="s">
        <v>678</v>
      </c>
      <c r="D108" s="220">
        <v>1</v>
      </c>
      <c r="E108" s="63" t="s">
        <v>79</v>
      </c>
      <c r="F108" s="33">
        <v>0</v>
      </c>
      <c r="G108" s="33">
        <v>0</v>
      </c>
      <c r="H108" s="238">
        <v>287975</v>
      </c>
      <c r="I108" s="238">
        <v>5761</v>
      </c>
      <c r="J108" s="238">
        <v>34558</v>
      </c>
      <c r="K108" s="109">
        <f t="shared" si="4"/>
        <v>328294</v>
      </c>
    </row>
    <row r="109" spans="1:11" s="230" customFormat="1" ht="58.5" customHeight="1">
      <c r="A109" s="230">
        <v>4</v>
      </c>
      <c r="B109" s="40" t="s">
        <v>679</v>
      </c>
      <c r="C109" s="221" t="s">
        <v>680</v>
      </c>
      <c r="D109" s="220">
        <v>1</v>
      </c>
      <c r="E109" s="63" t="s">
        <v>79</v>
      </c>
      <c r="F109" s="33">
        <v>0</v>
      </c>
      <c r="G109" s="33">
        <v>0</v>
      </c>
      <c r="H109" s="238">
        <v>71995</v>
      </c>
      <c r="I109" s="238">
        <v>1441</v>
      </c>
      <c r="J109" s="238">
        <f t="shared" si="6"/>
        <v>8640</v>
      </c>
      <c r="K109" s="109">
        <f t="shared" si="4"/>
        <v>82076</v>
      </c>
    </row>
    <row r="110" spans="1:11" s="230" customFormat="1" ht="21.75" customHeight="1">
      <c r="A110" s="230">
        <v>4</v>
      </c>
      <c r="B110" s="40" t="s">
        <v>681</v>
      </c>
      <c r="C110" s="189" t="s">
        <v>682</v>
      </c>
      <c r="D110" s="220">
        <v>1</v>
      </c>
      <c r="E110" s="63" t="s">
        <v>79</v>
      </c>
      <c r="F110" s="33">
        <v>0</v>
      </c>
      <c r="G110" s="33">
        <v>0</v>
      </c>
      <c r="H110" s="238">
        <v>143989</v>
      </c>
      <c r="I110" s="238">
        <v>2881</v>
      </c>
      <c r="J110" s="238">
        <f t="shared" si="6"/>
        <v>17279</v>
      </c>
      <c r="K110" s="109">
        <f t="shared" si="4"/>
        <v>164149</v>
      </c>
    </row>
    <row r="111" spans="1:11" s="230" customFormat="1" ht="18.75" customHeight="1">
      <c r="A111" s="230">
        <v>4</v>
      </c>
      <c r="B111" s="40" t="s">
        <v>683</v>
      </c>
      <c r="C111" s="189" t="s">
        <v>684</v>
      </c>
      <c r="D111" s="220">
        <v>1</v>
      </c>
      <c r="E111" s="63" t="s">
        <v>79</v>
      </c>
      <c r="F111" s="33">
        <v>0</v>
      </c>
      <c r="G111" s="33">
        <v>0</v>
      </c>
      <c r="H111" s="238">
        <v>215982</v>
      </c>
      <c r="I111" s="238">
        <v>4321</v>
      </c>
      <c r="J111" s="238">
        <v>25919</v>
      </c>
      <c r="K111" s="109">
        <f t="shared" si="4"/>
        <v>246222</v>
      </c>
    </row>
    <row r="112" spans="1:11" s="230" customFormat="1" ht="16.5" customHeight="1">
      <c r="A112" s="230">
        <v>4</v>
      </c>
      <c r="B112" s="40" t="s">
        <v>685</v>
      </c>
      <c r="C112" s="189" t="s">
        <v>686</v>
      </c>
      <c r="D112" s="220">
        <v>1</v>
      </c>
      <c r="E112" s="63" t="s">
        <v>79</v>
      </c>
      <c r="F112" s="33">
        <v>0</v>
      </c>
      <c r="G112" s="33">
        <v>0</v>
      </c>
      <c r="H112" s="238">
        <v>719937</v>
      </c>
      <c r="I112" s="238">
        <v>14400</v>
      </c>
      <c r="J112" s="238">
        <f>ROUNDUP(H112*12%,0)</f>
        <v>86393</v>
      </c>
      <c r="K112" s="109">
        <f t="shared" si="4"/>
        <v>820730</v>
      </c>
    </row>
    <row r="113" spans="1:11" s="230" customFormat="1" ht="44.25" customHeight="1">
      <c r="A113" s="230">
        <v>4</v>
      </c>
      <c r="B113" s="40" t="s">
        <v>687</v>
      </c>
      <c r="C113" s="221" t="s">
        <v>688</v>
      </c>
      <c r="D113" s="220">
        <v>1</v>
      </c>
      <c r="E113" s="63" t="s">
        <v>79</v>
      </c>
      <c r="F113" s="33">
        <v>0</v>
      </c>
      <c r="G113" s="33">
        <v>0</v>
      </c>
      <c r="H113" s="238">
        <v>575950</v>
      </c>
      <c r="I113" s="238">
        <v>11520</v>
      </c>
      <c r="J113" s="238">
        <v>69115</v>
      </c>
      <c r="K113" s="109">
        <f t="shared" si="4"/>
        <v>656585</v>
      </c>
    </row>
    <row r="114" spans="1:11" s="230" customFormat="1" ht="36.75" customHeight="1">
      <c r="A114" s="230">
        <v>4</v>
      </c>
      <c r="B114" s="40" t="s">
        <v>689</v>
      </c>
      <c r="C114" s="189" t="s">
        <v>690</v>
      </c>
      <c r="D114" s="220">
        <v>1</v>
      </c>
      <c r="E114" s="63" t="s">
        <v>79</v>
      </c>
      <c r="F114" s="33">
        <v>0</v>
      </c>
      <c r="G114" s="33">
        <v>0</v>
      </c>
      <c r="H114" s="238">
        <v>179985</v>
      </c>
      <c r="I114" s="238">
        <v>3601</v>
      </c>
      <c r="J114" s="238">
        <f>ROUNDUP(H114*12%,0)</f>
        <v>21599</v>
      </c>
      <c r="K114" s="109">
        <f t="shared" si="4"/>
        <v>205185</v>
      </c>
    </row>
    <row r="115" spans="1:11" s="230" customFormat="1" ht="28.5" customHeight="1">
      <c r="A115" s="230">
        <v>4</v>
      </c>
      <c r="B115" s="40" t="s">
        <v>691</v>
      </c>
      <c r="C115" s="189" t="s">
        <v>692</v>
      </c>
      <c r="D115" s="220">
        <v>1</v>
      </c>
      <c r="E115" s="63" t="s">
        <v>79</v>
      </c>
      <c r="F115" s="33">
        <v>0</v>
      </c>
      <c r="G115" s="33">
        <v>0</v>
      </c>
      <c r="H115" s="238">
        <v>71995</v>
      </c>
      <c r="I115" s="238">
        <v>1441</v>
      </c>
      <c r="J115" s="238">
        <f t="shared" si="6"/>
        <v>8640</v>
      </c>
      <c r="K115" s="109">
        <f t="shared" si="4"/>
        <v>82076</v>
      </c>
    </row>
    <row r="116" spans="1:11" s="230" customFormat="1" ht="17.25" customHeight="1">
      <c r="A116" s="230">
        <v>4</v>
      </c>
      <c r="B116" s="40" t="s">
        <v>693</v>
      </c>
      <c r="C116" s="189" t="s">
        <v>694</v>
      </c>
      <c r="D116" s="220">
        <v>1</v>
      </c>
      <c r="E116" s="63" t="s">
        <v>79</v>
      </c>
      <c r="F116" s="33">
        <v>0</v>
      </c>
      <c r="G116" s="33">
        <v>0</v>
      </c>
      <c r="H116" s="238">
        <v>107991</v>
      </c>
      <c r="I116" s="238">
        <v>2161</v>
      </c>
      <c r="J116" s="238">
        <v>12960</v>
      </c>
      <c r="K116" s="109">
        <f t="shared" si="4"/>
        <v>123112</v>
      </c>
    </row>
    <row r="117" spans="1:11" s="230" customFormat="1" ht="18.75" customHeight="1">
      <c r="A117" s="230">
        <v>4</v>
      </c>
      <c r="B117" s="40" t="s">
        <v>695</v>
      </c>
      <c r="C117" s="189" t="s">
        <v>696</v>
      </c>
      <c r="D117" s="220">
        <v>1</v>
      </c>
      <c r="E117" s="63" t="s">
        <v>79</v>
      </c>
      <c r="F117" s="33">
        <v>0</v>
      </c>
      <c r="G117" s="33">
        <v>0</v>
      </c>
      <c r="H117" s="238">
        <v>179985</v>
      </c>
      <c r="I117" s="238">
        <v>3601</v>
      </c>
      <c r="J117" s="238">
        <f>ROUNDUP(H117*12%,0)</f>
        <v>21599</v>
      </c>
      <c r="K117" s="109">
        <f t="shared" si="4"/>
        <v>205185</v>
      </c>
    </row>
    <row r="118" spans="1:11" s="230" customFormat="1" ht="14.25" customHeight="1">
      <c r="A118" s="230">
        <v>4</v>
      </c>
      <c r="B118" s="40" t="s">
        <v>697</v>
      </c>
      <c r="C118" s="189" t="s">
        <v>698</v>
      </c>
      <c r="D118" s="220">
        <v>1</v>
      </c>
      <c r="E118" s="63" t="s">
        <v>79</v>
      </c>
      <c r="F118" s="33">
        <v>0</v>
      </c>
      <c r="G118" s="33">
        <v>0</v>
      </c>
      <c r="H118" s="109">
        <v>35998</v>
      </c>
      <c r="I118" s="109">
        <v>722</v>
      </c>
      <c r="J118" s="109">
        <v>4321</v>
      </c>
      <c r="K118" s="109">
        <f t="shared" si="4"/>
        <v>41041</v>
      </c>
    </row>
    <row r="119" spans="1:11" s="230" customFormat="1" ht="28.5" customHeight="1">
      <c r="A119" s="230">
        <v>4</v>
      </c>
      <c r="B119" s="40" t="s">
        <v>699</v>
      </c>
      <c r="C119" s="221" t="s">
        <v>700</v>
      </c>
      <c r="D119" s="220">
        <v>1</v>
      </c>
      <c r="E119" s="63" t="s">
        <v>79</v>
      </c>
      <c r="F119" s="33">
        <v>0</v>
      </c>
      <c r="G119" s="33">
        <v>0</v>
      </c>
      <c r="H119" s="238">
        <v>143989</v>
      </c>
      <c r="I119" s="238">
        <v>2881</v>
      </c>
      <c r="J119" s="238">
        <f>ROUNDUP(H119*12%,0)</f>
        <v>17279</v>
      </c>
      <c r="K119" s="109">
        <f t="shared" si="4"/>
        <v>164149</v>
      </c>
    </row>
    <row r="120" spans="1:11" s="230" customFormat="1" ht="17.25" customHeight="1">
      <c r="A120" s="230">
        <v>3</v>
      </c>
      <c r="B120" s="111" t="s">
        <v>701</v>
      </c>
      <c r="C120" s="190" t="s">
        <v>702</v>
      </c>
      <c r="D120" s="220">
        <v>1</v>
      </c>
      <c r="E120" s="63"/>
      <c r="F120" s="33">
        <v>0</v>
      </c>
      <c r="G120" s="33">
        <v>0</v>
      </c>
      <c r="H120" s="249"/>
      <c r="I120" s="249"/>
      <c r="J120" s="249"/>
      <c r="K120" s="109">
        <f t="shared" si="4"/>
        <v>0</v>
      </c>
    </row>
    <row r="121" spans="1:11" s="230" customFormat="1" ht="18" customHeight="1">
      <c r="A121" s="230">
        <v>4</v>
      </c>
      <c r="B121" s="178" t="s">
        <v>703</v>
      </c>
      <c r="C121" s="191" t="s">
        <v>704</v>
      </c>
      <c r="D121" s="220">
        <v>1</v>
      </c>
      <c r="E121" s="63" t="s">
        <v>79</v>
      </c>
      <c r="F121" s="33">
        <v>0</v>
      </c>
      <c r="G121" s="33">
        <v>0</v>
      </c>
      <c r="H121" s="250">
        <v>331172</v>
      </c>
      <c r="I121" s="250">
        <v>6624</v>
      </c>
      <c r="J121" s="238">
        <f>ROUNDUP(H121*12%,0)</f>
        <v>39741</v>
      </c>
      <c r="K121" s="109">
        <f t="shared" si="4"/>
        <v>377537</v>
      </c>
    </row>
    <row r="122" spans="1:11" s="230" customFormat="1" ht="16.5" customHeight="1">
      <c r="A122" s="230">
        <v>4</v>
      </c>
      <c r="B122" s="40" t="s">
        <v>705</v>
      </c>
      <c r="C122" s="221" t="s">
        <v>706</v>
      </c>
      <c r="D122" s="220">
        <v>1</v>
      </c>
      <c r="E122" s="63" t="s">
        <v>79</v>
      </c>
      <c r="F122" s="33">
        <v>0</v>
      </c>
      <c r="G122" s="33">
        <v>0</v>
      </c>
      <c r="H122" s="238">
        <v>143989</v>
      </c>
      <c r="I122" s="238">
        <v>2881</v>
      </c>
      <c r="J122" s="238">
        <f t="shared" ref="J122:J151" si="7">ROUNDUP(H122*12%,0)</f>
        <v>17279</v>
      </c>
      <c r="K122" s="109">
        <f t="shared" si="4"/>
        <v>164149</v>
      </c>
    </row>
    <row r="123" spans="1:11" s="230" customFormat="1" ht="15.75" customHeight="1">
      <c r="A123" s="230">
        <v>4</v>
      </c>
      <c r="B123" s="178" t="s">
        <v>707</v>
      </c>
      <c r="C123" s="221" t="s">
        <v>708</v>
      </c>
      <c r="D123" s="220">
        <v>1</v>
      </c>
      <c r="E123" s="63" t="s">
        <v>79</v>
      </c>
      <c r="F123" s="33">
        <v>0</v>
      </c>
      <c r="G123" s="33">
        <v>0</v>
      </c>
      <c r="H123" s="238">
        <v>129589</v>
      </c>
      <c r="I123" s="238">
        <v>2593</v>
      </c>
      <c r="J123" s="238">
        <v>15552</v>
      </c>
      <c r="K123" s="109">
        <f t="shared" si="4"/>
        <v>147734</v>
      </c>
    </row>
    <row r="124" spans="1:11" s="230" customFormat="1" ht="17.25" customHeight="1">
      <c r="A124" s="230">
        <v>4</v>
      </c>
      <c r="B124" s="40" t="s">
        <v>709</v>
      </c>
      <c r="C124" s="221" t="s">
        <v>710</v>
      </c>
      <c r="D124" s="220">
        <v>1</v>
      </c>
      <c r="E124" s="63" t="s">
        <v>79</v>
      </c>
      <c r="F124" s="33">
        <v>0</v>
      </c>
      <c r="G124" s="33">
        <v>0</v>
      </c>
      <c r="H124" s="238">
        <v>215982</v>
      </c>
      <c r="I124" s="238">
        <v>4321</v>
      </c>
      <c r="J124" s="238">
        <v>25919</v>
      </c>
      <c r="K124" s="109">
        <f t="shared" si="4"/>
        <v>246222</v>
      </c>
    </row>
    <row r="125" spans="1:11" s="230" customFormat="1" ht="16.5" customHeight="1">
      <c r="A125" s="230">
        <v>4</v>
      </c>
      <c r="B125" s="178" t="s">
        <v>711</v>
      </c>
      <c r="C125" s="221" t="s">
        <v>712</v>
      </c>
      <c r="D125" s="220">
        <v>1</v>
      </c>
      <c r="E125" s="63" t="s">
        <v>79</v>
      </c>
      <c r="F125" s="33">
        <v>0</v>
      </c>
      <c r="G125" s="33">
        <v>0</v>
      </c>
      <c r="H125" s="238">
        <v>259178</v>
      </c>
      <c r="I125" s="238">
        <v>5185</v>
      </c>
      <c r="J125" s="238">
        <f t="shared" si="7"/>
        <v>31102</v>
      </c>
      <c r="K125" s="109">
        <f t="shared" si="4"/>
        <v>295465</v>
      </c>
    </row>
    <row r="126" spans="1:11" s="230" customFormat="1" ht="13.5" customHeight="1">
      <c r="A126" s="230">
        <v>4</v>
      </c>
      <c r="B126" s="40" t="s">
        <v>713</v>
      </c>
      <c r="C126" s="221" t="s">
        <v>714</v>
      </c>
      <c r="D126" s="220">
        <v>1</v>
      </c>
      <c r="E126" s="63" t="s">
        <v>79</v>
      </c>
      <c r="F126" s="33">
        <v>0</v>
      </c>
      <c r="G126" s="33">
        <v>0</v>
      </c>
      <c r="H126" s="238">
        <v>359969</v>
      </c>
      <c r="I126" s="238">
        <v>7201</v>
      </c>
      <c r="J126" s="238">
        <f t="shared" si="7"/>
        <v>43197</v>
      </c>
      <c r="K126" s="109">
        <f t="shared" si="4"/>
        <v>410367</v>
      </c>
    </row>
    <row r="127" spans="1:11" s="230" customFormat="1" ht="34.5" customHeight="1">
      <c r="A127" s="230">
        <v>3</v>
      </c>
      <c r="B127" s="111" t="s">
        <v>715</v>
      </c>
      <c r="C127" s="231" t="s">
        <v>716</v>
      </c>
      <c r="D127" s="220">
        <v>1</v>
      </c>
      <c r="E127" s="63"/>
      <c r="F127" s="33">
        <v>0</v>
      </c>
      <c r="G127" s="33">
        <v>0</v>
      </c>
      <c r="H127" s="251"/>
      <c r="I127" s="251"/>
      <c r="J127" s="251"/>
      <c r="K127" s="109">
        <f t="shared" si="4"/>
        <v>0</v>
      </c>
    </row>
    <row r="128" spans="1:11" s="230" customFormat="1" ht="19.5" customHeight="1">
      <c r="A128" s="230">
        <v>4</v>
      </c>
      <c r="B128" s="178" t="s">
        <v>717</v>
      </c>
      <c r="C128" s="232" t="s">
        <v>718</v>
      </c>
      <c r="D128" s="220">
        <v>1</v>
      </c>
      <c r="E128" s="63" t="s">
        <v>79</v>
      </c>
      <c r="F128" s="33">
        <v>0</v>
      </c>
      <c r="G128" s="33">
        <v>0</v>
      </c>
      <c r="H128" s="250">
        <v>308545</v>
      </c>
      <c r="I128" s="250">
        <v>6171</v>
      </c>
      <c r="J128" s="238">
        <f t="shared" si="7"/>
        <v>37026</v>
      </c>
      <c r="K128" s="109">
        <f t="shared" si="4"/>
        <v>351742</v>
      </c>
    </row>
    <row r="129" spans="1:11" s="230" customFormat="1" ht="60.75" customHeight="1">
      <c r="A129" s="230">
        <v>4</v>
      </c>
      <c r="B129" s="178" t="s">
        <v>719</v>
      </c>
      <c r="C129" s="192" t="s">
        <v>720</v>
      </c>
      <c r="D129" s="220">
        <v>1</v>
      </c>
      <c r="E129" s="63" t="s">
        <v>79</v>
      </c>
      <c r="F129" s="33">
        <v>0</v>
      </c>
      <c r="G129" s="33">
        <v>0</v>
      </c>
      <c r="H129" s="250">
        <v>1234177</v>
      </c>
      <c r="I129" s="250">
        <v>24684</v>
      </c>
      <c r="J129" s="238">
        <f t="shared" si="7"/>
        <v>148102</v>
      </c>
      <c r="K129" s="109">
        <f t="shared" si="4"/>
        <v>1406963</v>
      </c>
    </row>
    <row r="130" spans="1:11" s="230" customFormat="1" ht="18.75" customHeight="1">
      <c r="A130" s="230">
        <v>3</v>
      </c>
      <c r="B130" s="214" t="s">
        <v>721</v>
      </c>
      <c r="C130" s="220" t="s">
        <v>722</v>
      </c>
      <c r="D130" s="220">
        <v>1</v>
      </c>
      <c r="E130" s="63"/>
      <c r="F130" s="33">
        <v>0</v>
      </c>
      <c r="G130" s="33">
        <v>0</v>
      </c>
      <c r="H130" s="251"/>
      <c r="I130" s="251"/>
      <c r="J130" s="251"/>
      <c r="K130" s="109">
        <f t="shared" si="4"/>
        <v>0</v>
      </c>
    </row>
    <row r="131" spans="1:11" s="230" customFormat="1" ht="48" customHeight="1">
      <c r="A131" s="230">
        <v>4</v>
      </c>
      <c r="B131" s="40" t="s">
        <v>723</v>
      </c>
      <c r="C131" s="221" t="s">
        <v>724</v>
      </c>
      <c r="D131" s="220">
        <v>1</v>
      </c>
      <c r="E131" s="63" t="s">
        <v>79</v>
      </c>
      <c r="F131" s="33">
        <v>0</v>
      </c>
      <c r="G131" s="33">
        <v>0</v>
      </c>
      <c r="H131" s="250">
        <v>1193038</v>
      </c>
      <c r="I131" s="250">
        <v>23862</v>
      </c>
      <c r="J131" s="238">
        <f t="shared" si="7"/>
        <v>143165</v>
      </c>
      <c r="K131" s="109">
        <f t="shared" si="4"/>
        <v>1360065</v>
      </c>
    </row>
    <row r="132" spans="1:11" s="230" customFormat="1" ht="44.25" customHeight="1">
      <c r="A132" s="230">
        <v>4</v>
      </c>
      <c r="B132" s="40" t="s">
        <v>725</v>
      </c>
      <c r="C132" s="221" t="s">
        <v>726</v>
      </c>
      <c r="D132" s="220">
        <v>1</v>
      </c>
      <c r="E132" s="63" t="s">
        <v>79</v>
      </c>
      <c r="F132" s="33">
        <v>0</v>
      </c>
      <c r="G132" s="33">
        <v>0</v>
      </c>
      <c r="H132" s="250">
        <v>863924</v>
      </c>
      <c r="I132" s="250">
        <v>17279</v>
      </c>
      <c r="J132" s="238">
        <v>103672</v>
      </c>
      <c r="K132" s="109">
        <f t="shared" si="4"/>
        <v>984875</v>
      </c>
    </row>
    <row r="133" spans="1:11" s="230" customFormat="1" ht="108.75" customHeight="1">
      <c r="A133" s="230">
        <v>3</v>
      </c>
      <c r="B133" s="214" t="s">
        <v>727</v>
      </c>
      <c r="C133" s="221" t="s">
        <v>728</v>
      </c>
      <c r="D133" s="220">
        <v>1</v>
      </c>
      <c r="E133" s="63" t="s">
        <v>79</v>
      </c>
      <c r="F133" s="33">
        <v>0</v>
      </c>
      <c r="G133" s="33">
        <v>0</v>
      </c>
      <c r="H133" s="250">
        <v>0</v>
      </c>
      <c r="I133" s="250">
        <v>0</v>
      </c>
      <c r="J133" s="238">
        <f t="shared" si="7"/>
        <v>0</v>
      </c>
      <c r="K133" s="109">
        <f t="shared" si="4"/>
        <v>0</v>
      </c>
    </row>
    <row r="134" spans="1:11" s="230" customFormat="1" ht="20.25" customHeight="1">
      <c r="A134" s="230">
        <v>3</v>
      </c>
      <c r="B134" s="214" t="s">
        <v>729</v>
      </c>
      <c r="C134" s="233" t="s">
        <v>730</v>
      </c>
      <c r="D134" s="220">
        <v>1</v>
      </c>
      <c r="E134" s="63"/>
      <c r="F134" s="33">
        <v>0</v>
      </c>
      <c r="G134" s="33">
        <v>0</v>
      </c>
      <c r="H134" s="109"/>
      <c r="I134" s="109"/>
      <c r="J134" s="109"/>
      <c r="K134" s="109">
        <f t="shared" si="4"/>
        <v>0</v>
      </c>
    </row>
    <row r="135" spans="1:11" s="230" customFormat="1" ht="72" customHeight="1">
      <c r="A135" s="230">
        <v>4</v>
      </c>
      <c r="B135" s="40" t="s">
        <v>731</v>
      </c>
      <c r="C135" s="189" t="s">
        <v>732</v>
      </c>
      <c r="D135" s="220">
        <v>1</v>
      </c>
      <c r="E135" s="63" t="s">
        <v>79</v>
      </c>
      <c r="F135" s="33">
        <v>0</v>
      </c>
      <c r="G135" s="33">
        <v>0</v>
      </c>
      <c r="H135" s="250">
        <v>3221200</v>
      </c>
      <c r="I135" s="250">
        <v>64425</v>
      </c>
      <c r="J135" s="238">
        <v>386545</v>
      </c>
      <c r="K135" s="109">
        <f t="shared" si="4"/>
        <v>3672170</v>
      </c>
    </row>
    <row r="136" spans="1:11" s="230" customFormat="1" ht="18.75" customHeight="1">
      <c r="A136" s="230">
        <v>4</v>
      </c>
      <c r="B136" s="40" t="s">
        <v>733</v>
      </c>
      <c r="C136" s="189" t="s">
        <v>734</v>
      </c>
      <c r="D136" s="220">
        <v>1</v>
      </c>
      <c r="E136" s="63" t="s">
        <v>79</v>
      </c>
      <c r="F136" s="33">
        <v>0</v>
      </c>
      <c r="G136" s="33">
        <v>0</v>
      </c>
      <c r="H136" s="249">
        <v>715823</v>
      </c>
      <c r="I136" s="249">
        <v>14318</v>
      </c>
      <c r="J136" s="238">
        <v>85900</v>
      </c>
      <c r="K136" s="109">
        <f t="shared" si="4"/>
        <v>816041</v>
      </c>
    </row>
    <row r="137" spans="1:11" s="230" customFormat="1" ht="16.5" customHeight="1">
      <c r="A137" s="230">
        <v>4</v>
      </c>
      <c r="B137" s="40" t="s">
        <v>735</v>
      </c>
      <c r="C137" s="189" t="s">
        <v>736</v>
      </c>
      <c r="D137" s="220">
        <v>1</v>
      </c>
      <c r="E137" s="63" t="s">
        <v>79</v>
      </c>
      <c r="F137" s="33">
        <v>0</v>
      </c>
      <c r="G137" s="33">
        <v>0</v>
      </c>
      <c r="H137" s="238">
        <v>477216</v>
      </c>
      <c r="I137" s="238">
        <v>9545</v>
      </c>
      <c r="J137" s="238">
        <v>57267</v>
      </c>
      <c r="K137" s="109">
        <f t="shared" si="4"/>
        <v>544028</v>
      </c>
    </row>
    <row r="138" spans="1:11" s="230" customFormat="1" ht="18" customHeight="1">
      <c r="B138" s="40" t="s">
        <v>737</v>
      </c>
      <c r="C138" s="189" t="s">
        <v>738</v>
      </c>
      <c r="D138" s="220">
        <v>1</v>
      </c>
      <c r="E138" s="63" t="s">
        <v>79</v>
      </c>
      <c r="F138" s="33">
        <v>0</v>
      </c>
      <c r="G138" s="33">
        <v>0</v>
      </c>
      <c r="H138" s="238">
        <v>298260</v>
      </c>
      <c r="I138" s="238">
        <v>5967</v>
      </c>
      <c r="J138" s="238">
        <f t="shared" si="7"/>
        <v>35792</v>
      </c>
      <c r="K138" s="109">
        <f t="shared" si="4"/>
        <v>340019</v>
      </c>
    </row>
    <row r="139" spans="1:11" s="230" customFormat="1" ht="77.25" customHeight="1">
      <c r="A139" s="230">
        <v>4</v>
      </c>
      <c r="B139" s="40" t="s">
        <v>739</v>
      </c>
      <c r="C139" s="189" t="s">
        <v>740</v>
      </c>
      <c r="D139" s="220">
        <v>1</v>
      </c>
      <c r="E139" s="63" t="s">
        <v>79</v>
      </c>
      <c r="F139" s="33">
        <v>0</v>
      </c>
      <c r="G139" s="33">
        <v>0</v>
      </c>
      <c r="H139" s="238">
        <v>298260</v>
      </c>
      <c r="I139" s="238">
        <v>5967</v>
      </c>
      <c r="J139" s="238">
        <v>35792</v>
      </c>
      <c r="K139" s="109">
        <f t="shared" ref="K139:K162" si="8">H139+J139+I139</f>
        <v>340019</v>
      </c>
    </row>
    <row r="140" spans="1:11" s="230" customFormat="1" ht="69" customHeight="1">
      <c r="A140" s="230">
        <v>4</v>
      </c>
      <c r="B140" s="40" t="s">
        <v>741</v>
      </c>
      <c r="C140" s="189" t="s">
        <v>742</v>
      </c>
      <c r="D140" s="220">
        <v>1</v>
      </c>
      <c r="E140" s="63" t="s">
        <v>79</v>
      </c>
      <c r="F140" s="33">
        <v>0</v>
      </c>
      <c r="G140" s="33">
        <v>0</v>
      </c>
      <c r="H140" s="238">
        <v>178957</v>
      </c>
      <c r="I140" s="238">
        <v>3580</v>
      </c>
      <c r="J140" s="238">
        <v>21476</v>
      </c>
      <c r="K140" s="109">
        <f t="shared" si="8"/>
        <v>204013</v>
      </c>
    </row>
    <row r="141" spans="1:11" s="230" customFormat="1" ht="35.25" customHeight="1">
      <c r="A141" s="230">
        <v>4</v>
      </c>
      <c r="B141" s="40" t="s">
        <v>743</v>
      </c>
      <c r="C141" s="189" t="s">
        <v>744</v>
      </c>
      <c r="D141" s="220">
        <v>1</v>
      </c>
      <c r="E141" s="63" t="s">
        <v>79</v>
      </c>
      <c r="F141" s="33">
        <v>0</v>
      </c>
      <c r="G141" s="33">
        <v>0</v>
      </c>
      <c r="H141" s="238">
        <v>119305</v>
      </c>
      <c r="I141" s="238">
        <v>2387</v>
      </c>
      <c r="J141" s="238">
        <v>14318</v>
      </c>
      <c r="K141" s="109">
        <f t="shared" si="8"/>
        <v>136010</v>
      </c>
    </row>
    <row r="142" spans="1:11" s="230" customFormat="1" ht="38.25" customHeight="1">
      <c r="A142" s="230">
        <v>4</v>
      </c>
      <c r="B142" s="40" t="s">
        <v>745</v>
      </c>
      <c r="C142" s="189" t="s">
        <v>746</v>
      </c>
      <c r="D142" s="220">
        <v>1</v>
      </c>
      <c r="E142" s="63" t="s">
        <v>79</v>
      </c>
      <c r="F142" s="33">
        <v>0</v>
      </c>
      <c r="G142" s="33">
        <v>0</v>
      </c>
      <c r="H142" s="238">
        <v>238608</v>
      </c>
      <c r="I142" s="238">
        <v>4773</v>
      </c>
      <c r="J142" s="238">
        <v>28634</v>
      </c>
      <c r="K142" s="109">
        <f t="shared" si="8"/>
        <v>272015</v>
      </c>
    </row>
    <row r="143" spans="1:11" s="230" customFormat="1" ht="36" customHeight="1">
      <c r="A143" s="230">
        <v>4</v>
      </c>
      <c r="B143" s="40" t="s">
        <v>747</v>
      </c>
      <c r="C143" s="221" t="s">
        <v>748</v>
      </c>
      <c r="D143" s="220">
        <v>1</v>
      </c>
      <c r="E143" s="63" t="s">
        <v>79</v>
      </c>
      <c r="F143" s="33">
        <v>0</v>
      </c>
      <c r="G143" s="33">
        <v>0</v>
      </c>
      <c r="H143" s="238">
        <v>298260</v>
      </c>
      <c r="I143" s="238">
        <v>5967</v>
      </c>
      <c r="J143" s="238">
        <f t="shared" si="7"/>
        <v>35792</v>
      </c>
      <c r="K143" s="109">
        <f t="shared" si="8"/>
        <v>340019</v>
      </c>
    </row>
    <row r="144" spans="1:11" s="230" customFormat="1" ht="35.25" customHeight="1">
      <c r="A144" s="230">
        <v>4</v>
      </c>
      <c r="B144" s="40" t="s">
        <v>749</v>
      </c>
      <c r="C144" s="189" t="s">
        <v>750</v>
      </c>
      <c r="D144" s="220">
        <v>1</v>
      </c>
      <c r="E144" s="63" t="s">
        <v>79</v>
      </c>
      <c r="F144" s="33">
        <v>0</v>
      </c>
      <c r="G144" s="33">
        <v>0</v>
      </c>
      <c r="H144" s="238">
        <v>119305</v>
      </c>
      <c r="I144" s="238">
        <v>2387</v>
      </c>
      <c r="J144" s="238">
        <v>14318</v>
      </c>
      <c r="K144" s="109">
        <f t="shared" si="8"/>
        <v>136010</v>
      </c>
    </row>
    <row r="145" spans="1:11" s="230" customFormat="1" ht="18" customHeight="1">
      <c r="A145" s="230">
        <v>3</v>
      </c>
      <c r="B145" s="214" t="s">
        <v>751</v>
      </c>
      <c r="C145" s="233" t="s">
        <v>752</v>
      </c>
      <c r="D145" s="220">
        <v>1</v>
      </c>
      <c r="E145" s="63"/>
      <c r="F145" s="33">
        <v>0</v>
      </c>
      <c r="G145" s="33">
        <v>0</v>
      </c>
      <c r="H145" s="109"/>
      <c r="I145" s="109"/>
      <c r="J145" s="238"/>
      <c r="K145" s="109">
        <f t="shared" si="8"/>
        <v>0</v>
      </c>
    </row>
    <row r="146" spans="1:11" s="230" customFormat="1" ht="54" customHeight="1">
      <c r="A146" s="230">
        <v>4</v>
      </c>
      <c r="B146" s="40" t="s">
        <v>753</v>
      </c>
      <c r="C146" s="221" t="s">
        <v>754</v>
      </c>
      <c r="D146" s="220">
        <v>1</v>
      </c>
      <c r="E146" s="63" t="s">
        <v>79</v>
      </c>
      <c r="F146" s="33">
        <v>0</v>
      </c>
      <c r="G146" s="33">
        <v>0</v>
      </c>
      <c r="H146" s="238">
        <v>835127</v>
      </c>
      <c r="I146" s="238">
        <v>16703</v>
      </c>
      <c r="J146" s="238">
        <f t="shared" si="7"/>
        <v>100216</v>
      </c>
      <c r="K146" s="109">
        <f t="shared" si="8"/>
        <v>952046</v>
      </c>
    </row>
    <row r="147" spans="1:11" s="230" customFormat="1" ht="45.75" customHeight="1">
      <c r="A147" s="230">
        <v>4</v>
      </c>
      <c r="B147" s="40" t="s">
        <v>755</v>
      </c>
      <c r="C147" s="194" t="s">
        <v>756</v>
      </c>
      <c r="D147" s="220">
        <v>1</v>
      </c>
      <c r="E147" s="63" t="s">
        <v>79</v>
      </c>
      <c r="F147" s="33">
        <v>0</v>
      </c>
      <c r="G147" s="33">
        <v>0</v>
      </c>
      <c r="H147" s="238">
        <v>604748</v>
      </c>
      <c r="I147" s="238">
        <v>12096</v>
      </c>
      <c r="J147" s="238">
        <v>72571</v>
      </c>
      <c r="K147" s="109">
        <f t="shared" si="8"/>
        <v>689415</v>
      </c>
    </row>
    <row r="148" spans="1:11" s="230" customFormat="1" ht="18" customHeight="1">
      <c r="A148" s="230">
        <v>3</v>
      </c>
      <c r="B148" s="214" t="s">
        <v>757</v>
      </c>
      <c r="C148" s="220" t="s">
        <v>758</v>
      </c>
      <c r="D148" s="220">
        <v>1</v>
      </c>
      <c r="E148" s="63"/>
      <c r="F148" s="33">
        <v>0</v>
      </c>
      <c r="G148" s="33">
        <v>0</v>
      </c>
      <c r="H148" s="109"/>
      <c r="I148" s="109"/>
      <c r="J148" s="109"/>
      <c r="K148" s="109">
        <f t="shared" si="8"/>
        <v>0</v>
      </c>
    </row>
    <row r="149" spans="1:11" s="230" customFormat="1" ht="113.25" customHeight="1">
      <c r="A149" s="230">
        <v>4</v>
      </c>
      <c r="B149" s="40" t="s">
        <v>759</v>
      </c>
      <c r="C149" s="194" t="s">
        <v>760</v>
      </c>
      <c r="D149" s="220">
        <v>1</v>
      </c>
      <c r="E149" s="63" t="s">
        <v>79</v>
      </c>
      <c r="F149" s="33">
        <v>0</v>
      </c>
      <c r="G149" s="33">
        <v>0</v>
      </c>
      <c r="H149" s="238">
        <v>555380</v>
      </c>
      <c r="I149" s="238">
        <v>11108</v>
      </c>
      <c r="J149" s="238">
        <f t="shared" si="7"/>
        <v>66646</v>
      </c>
      <c r="K149" s="109">
        <f t="shared" si="8"/>
        <v>633134</v>
      </c>
    </row>
    <row r="150" spans="1:11" s="230" customFormat="1" ht="112.5" customHeight="1">
      <c r="A150" s="230">
        <v>4</v>
      </c>
      <c r="B150" s="40" t="s">
        <v>761</v>
      </c>
      <c r="C150" s="195" t="s">
        <v>762</v>
      </c>
      <c r="D150" s="220">
        <v>1</v>
      </c>
      <c r="E150" s="63" t="s">
        <v>79</v>
      </c>
      <c r="F150" s="33">
        <v>0</v>
      </c>
      <c r="G150" s="33">
        <v>0</v>
      </c>
      <c r="H150" s="238">
        <v>370253</v>
      </c>
      <c r="I150" s="238">
        <v>7406</v>
      </c>
      <c r="J150" s="238">
        <v>44432</v>
      </c>
      <c r="K150" s="109">
        <f t="shared" si="8"/>
        <v>422091</v>
      </c>
    </row>
    <row r="151" spans="1:11" s="230" customFormat="1" ht="87.75" customHeight="1">
      <c r="A151" s="230">
        <v>4</v>
      </c>
      <c r="B151" s="40" t="s">
        <v>763</v>
      </c>
      <c r="C151" s="196" t="s">
        <v>764</v>
      </c>
      <c r="D151" s="220">
        <v>1</v>
      </c>
      <c r="E151" s="63" t="s">
        <v>79</v>
      </c>
      <c r="F151" s="33">
        <v>0</v>
      </c>
      <c r="G151" s="33">
        <v>0</v>
      </c>
      <c r="H151" s="238">
        <v>0</v>
      </c>
      <c r="I151" s="238">
        <v>0</v>
      </c>
      <c r="J151" s="238">
        <f t="shared" si="7"/>
        <v>0</v>
      </c>
      <c r="K151" s="109">
        <f t="shared" si="8"/>
        <v>0</v>
      </c>
    </row>
    <row r="152" spans="1:11" s="230" customFormat="1" ht="33.75" customHeight="1">
      <c r="A152" s="230">
        <v>3</v>
      </c>
      <c r="B152" s="214" t="s">
        <v>765</v>
      </c>
      <c r="C152" s="220" t="s">
        <v>519</v>
      </c>
      <c r="D152" s="220">
        <v>1</v>
      </c>
      <c r="E152" s="33"/>
      <c r="F152" s="33">
        <v>0</v>
      </c>
      <c r="G152" s="33">
        <v>0</v>
      </c>
      <c r="H152" s="109"/>
      <c r="I152" s="109"/>
      <c r="J152" s="109"/>
      <c r="K152" s="109">
        <f t="shared" si="8"/>
        <v>0</v>
      </c>
    </row>
    <row r="153" spans="1:11" s="230" customFormat="1" ht="20.25" customHeight="1">
      <c r="B153" s="178" t="s">
        <v>766</v>
      </c>
      <c r="C153" s="43"/>
      <c r="D153" s="220">
        <v>1</v>
      </c>
      <c r="E153" s="63" t="s">
        <v>79</v>
      </c>
      <c r="F153" s="33">
        <v>0</v>
      </c>
      <c r="G153" s="33">
        <v>0</v>
      </c>
      <c r="H153" s="238">
        <v>0</v>
      </c>
      <c r="I153" s="238">
        <v>0</v>
      </c>
      <c r="J153" s="238">
        <v>0</v>
      </c>
      <c r="K153" s="109">
        <f t="shared" si="8"/>
        <v>0</v>
      </c>
    </row>
    <row r="154" spans="1:11" s="230" customFormat="1" ht="15" customHeight="1">
      <c r="B154" s="178" t="s">
        <v>767</v>
      </c>
      <c r="C154" s="43"/>
      <c r="D154" s="220">
        <v>1</v>
      </c>
      <c r="E154" s="63" t="s">
        <v>79</v>
      </c>
      <c r="F154" s="33">
        <v>0</v>
      </c>
      <c r="G154" s="33">
        <v>0</v>
      </c>
      <c r="H154" s="238">
        <v>0</v>
      </c>
      <c r="I154" s="238">
        <v>0</v>
      </c>
      <c r="J154" s="238">
        <v>0</v>
      </c>
      <c r="K154" s="109">
        <f t="shared" si="8"/>
        <v>0</v>
      </c>
    </row>
    <row r="155" spans="1:11" s="230" customFormat="1" ht="15.75" customHeight="1">
      <c r="B155" s="178" t="s">
        <v>768</v>
      </c>
      <c r="C155" s="43"/>
      <c r="D155" s="220">
        <v>1</v>
      </c>
      <c r="E155" s="63" t="s">
        <v>79</v>
      </c>
      <c r="F155" s="33">
        <v>0</v>
      </c>
      <c r="G155" s="33">
        <v>0</v>
      </c>
      <c r="H155" s="238">
        <v>0</v>
      </c>
      <c r="I155" s="238">
        <v>0</v>
      </c>
      <c r="J155" s="238">
        <v>0</v>
      </c>
      <c r="K155" s="109">
        <f t="shared" si="8"/>
        <v>0</v>
      </c>
    </row>
    <row r="156" spans="1:11" s="40" customFormat="1" ht="15.75" customHeight="1">
      <c r="C156" s="217" t="s">
        <v>769</v>
      </c>
      <c r="D156" s="220">
        <v>1</v>
      </c>
      <c r="E156" s="33"/>
      <c r="F156" s="33">
        <v>0</v>
      </c>
      <c r="G156" s="33">
        <v>0</v>
      </c>
      <c r="H156" s="46">
        <f>SUM(H100:H155)</f>
        <v>20569647</v>
      </c>
      <c r="I156" s="46">
        <f>SUM(I100:I155)</f>
        <v>411443</v>
      </c>
      <c r="J156" s="46">
        <f>SUM(J100:J155)</f>
        <v>2468397</v>
      </c>
      <c r="K156" s="109">
        <f t="shared" si="8"/>
        <v>23449487</v>
      </c>
    </row>
    <row r="157" spans="1:11" s="228" customFormat="1" ht="15.75" customHeight="1">
      <c r="C157" s="67"/>
      <c r="D157" s="220">
        <v>1</v>
      </c>
      <c r="E157" s="33"/>
      <c r="F157" s="33">
        <v>0</v>
      </c>
      <c r="G157" s="33">
        <v>0</v>
      </c>
      <c r="H157" s="109"/>
      <c r="I157" s="109"/>
      <c r="J157" s="109"/>
      <c r="K157" s="109">
        <f t="shared" si="8"/>
        <v>0</v>
      </c>
    </row>
    <row r="158" spans="1:11" s="230" customFormat="1" ht="23.25" customHeight="1">
      <c r="A158" s="230">
        <v>2</v>
      </c>
      <c r="B158" s="214">
        <v>3.4</v>
      </c>
      <c r="C158" s="220" t="s">
        <v>526</v>
      </c>
      <c r="D158" s="220">
        <v>1</v>
      </c>
      <c r="E158" s="33"/>
      <c r="F158" s="33">
        <v>0</v>
      </c>
      <c r="G158" s="33">
        <v>0</v>
      </c>
      <c r="H158" s="109"/>
      <c r="I158" s="109"/>
      <c r="J158" s="109"/>
      <c r="K158" s="109">
        <f t="shared" si="8"/>
        <v>0</v>
      </c>
    </row>
    <row r="159" spans="1:11" s="230" customFormat="1" ht="27.75" customHeight="1">
      <c r="A159" s="230">
        <v>3</v>
      </c>
      <c r="B159" s="40" t="s">
        <v>770</v>
      </c>
      <c r="C159" s="221" t="s">
        <v>528</v>
      </c>
      <c r="D159" s="220">
        <v>1</v>
      </c>
      <c r="E159" s="63" t="s">
        <v>79</v>
      </c>
      <c r="F159" s="33">
        <v>0</v>
      </c>
      <c r="G159" s="33">
        <v>0</v>
      </c>
      <c r="H159" s="238">
        <v>0</v>
      </c>
      <c r="I159" s="238">
        <v>0</v>
      </c>
      <c r="J159" s="238">
        <v>0</v>
      </c>
      <c r="K159" s="109">
        <f t="shared" si="8"/>
        <v>0</v>
      </c>
    </row>
    <row r="160" spans="1:11" s="230" customFormat="1" ht="18" customHeight="1">
      <c r="B160" s="40" t="s">
        <v>771</v>
      </c>
      <c r="C160" s="85"/>
      <c r="D160" s="220">
        <v>1</v>
      </c>
      <c r="E160" s="63" t="s">
        <v>79</v>
      </c>
      <c r="F160" s="33">
        <v>0</v>
      </c>
      <c r="G160" s="33">
        <v>0</v>
      </c>
      <c r="H160" s="238">
        <v>0</v>
      </c>
      <c r="I160" s="238">
        <v>0</v>
      </c>
      <c r="J160" s="238">
        <v>0</v>
      </c>
      <c r="K160" s="109">
        <f t="shared" si="8"/>
        <v>0</v>
      </c>
    </row>
    <row r="161" spans="2:11" s="230" customFormat="1" ht="19.5" customHeight="1">
      <c r="B161" s="40" t="s">
        <v>772</v>
      </c>
      <c r="C161" s="85"/>
      <c r="D161" s="220">
        <v>1</v>
      </c>
      <c r="E161" s="63" t="s">
        <v>79</v>
      </c>
      <c r="F161" s="33">
        <v>0</v>
      </c>
      <c r="G161" s="33">
        <v>0</v>
      </c>
      <c r="H161" s="238">
        <v>0</v>
      </c>
      <c r="I161" s="238">
        <v>0</v>
      </c>
      <c r="J161" s="238">
        <v>0</v>
      </c>
      <c r="K161" s="109">
        <f t="shared" si="8"/>
        <v>0</v>
      </c>
    </row>
    <row r="162" spans="2:11" s="230" customFormat="1" ht="21" customHeight="1">
      <c r="B162" s="40"/>
      <c r="C162" s="217" t="s">
        <v>773</v>
      </c>
      <c r="D162" s="217"/>
      <c r="E162" s="33"/>
      <c r="F162" s="33">
        <v>0</v>
      </c>
      <c r="G162" s="33">
        <v>0</v>
      </c>
      <c r="H162" s="46">
        <f>SUM(H159:H161)</f>
        <v>0</v>
      </c>
      <c r="I162" s="46">
        <f>SUM(I159:I161)</f>
        <v>0</v>
      </c>
      <c r="J162" s="46">
        <f>SUM(J159:J161)</f>
        <v>0</v>
      </c>
      <c r="K162" s="109">
        <f t="shared" si="8"/>
        <v>0</v>
      </c>
    </row>
    <row r="163" spans="2:11" s="228" customFormat="1" ht="16.5" customHeight="1">
      <c r="C163" s="67"/>
      <c r="D163" s="67"/>
      <c r="E163" s="33"/>
      <c r="F163" s="33">
        <v>0</v>
      </c>
      <c r="G163" s="33">
        <v>0</v>
      </c>
      <c r="H163" s="109"/>
      <c r="I163" s="109"/>
      <c r="J163" s="109"/>
      <c r="K163" s="46"/>
    </row>
    <row r="164" spans="2:11" s="230" customFormat="1" ht="30" customHeight="1">
      <c r="B164" s="321" t="s">
        <v>815</v>
      </c>
      <c r="C164" s="346"/>
      <c r="D164" s="22"/>
      <c r="E164" s="33"/>
      <c r="F164" s="33">
        <v>0</v>
      </c>
      <c r="G164" s="33">
        <v>0</v>
      </c>
      <c r="H164" s="46">
        <f>H42+H96+H156+H162</f>
        <v>155023599</v>
      </c>
      <c r="I164" s="46">
        <f>I42+I96+I156+I162</f>
        <v>6785507</v>
      </c>
      <c r="J164" s="46">
        <f>J42+J96+J156+J162</f>
        <v>18772782</v>
      </c>
      <c r="K164" s="46">
        <f>SUM(K42+K96+K156+K162)</f>
        <v>180581888</v>
      </c>
    </row>
    <row r="165" spans="2:11" s="40" customFormat="1" ht="17.25" customHeight="1">
      <c r="B165" s="234"/>
      <c r="C165" s="218" t="s">
        <v>775</v>
      </c>
      <c r="D165" s="218"/>
      <c r="E165" s="216"/>
      <c r="F165" s="216"/>
      <c r="G165" s="216"/>
      <c r="H165" s="252"/>
      <c r="I165" s="109"/>
      <c r="J165" s="109"/>
      <c r="K165" s="109"/>
    </row>
    <row r="166" spans="2:11" s="40" customFormat="1" ht="21" customHeight="1">
      <c r="B166" s="88"/>
      <c r="C166" s="88" t="s">
        <v>272</v>
      </c>
      <c r="D166" s="88"/>
      <c r="E166" s="84"/>
      <c r="F166" s="84"/>
      <c r="G166" s="84"/>
      <c r="H166" s="253"/>
      <c r="I166" s="238"/>
      <c r="J166" s="238"/>
      <c r="K166" s="238"/>
    </row>
    <row r="167" spans="2:11" s="230" customFormat="1" ht="19.5" customHeight="1">
      <c r="B167" s="235"/>
      <c r="C167" s="236"/>
      <c r="D167" s="236"/>
      <c r="E167" s="216"/>
      <c r="F167" s="216"/>
      <c r="G167" s="216"/>
      <c r="H167" s="252"/>
      <c r="I167" s="109"/>
      <c r="J167" s="109"/>
      <c r="K167" s="109"/>
    </row>
    <row r="168" spans="2:11" s="230" customFormat="1" ht="17.25" customHeight="1">
      <c r="B168" s="88"/>
      <c r="C168" s="237" t="s">
        <v>62</v>
      </c>
      <c r="D168" s="237"/>
      <c r="E168" s="84"/>
      <c r="F168" s="84"/>
      <c r="G168" s="84"/>
      <c r="H168" s="253"/>
      <c r="I168" s="238"/>
      <c r="J168" s="238"/>
      <c r="K168" s="238"/>
    </row>
    <row r="169" spans="2:11" s="230" customFormat="1" ht="18" customHeight="1">
      <c r="B169" s="88"/>
      <c r="C169" s="237" t="s">
        <v>63</v>
      </c>
      <c r="D169" s="237"/>
      <c r="E169" s="84"/>
      <c r="F169" s="84"/>
      <c r="G169" s="84"/>
      <c r="H169" s="253"/>
      <c r="I169" s="238"/>
      <c r="J169" s="238"/>
      <c r="K169" s="238"/>
    </row>
    <row r="170" spans="2:11" s="230" customFormat="1" ht="20.25" customHeight="1">
      <c r="B170" s="88"/>
      <c r="C170" s="237" t="s">
        <v>64</v>
      </c>
      <c r="D170" s="237"/>
      <c r="E170" s="84"/>
      <c r="F170" s="84"/>
      <c r="G170" s="84"/>
      <c r="H170" s="253"/>
      <c r="I170" s="238"/>
      <c r="J170" s="238"/>
      <c r="K170" s="238"/>
    </row>
    <row r="171" spans="2:11" s="63" customFormat="1" ht="14.25">
      <c r="B171" s="213"/>
      <c r="C171" s="213"/>
      <c r="D171" s="213"/>
      <c r="H171" s="109"/>
      <c r="I171" s="109"/>
      <c r="J171" s="109"/>
      <c r="K171" s="109"/>
    </row>
    <row r="172" spans="2:11" s="63" customFormat="1" ht="43.15" customHeight="1">
      <c r="B172" s="213"/>
      <c r="C172" s="213"/>
      <c r="D172" s="213"/>
      <c r="H172" s="109"/>
      <c r="I172" s="109"/>
      <c r="J172" s="109"/>
      <c r="K172" s="109"/>
    </row>
  </sheetData>
  <mergeCells count="4">
    <mergeCell ref="B1:K1"/>
    <mergeCell ref="B6:C6"/>
    <mergeCell ref="B7:C7"/>
    <mergeCell ref="B164:C164"/>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K24"/>
  <sheetViews>
    <sheetView topLeftCell="D1" workbookViewId="0">
      <selection activeCell="D1" sqref="A1:XFD1048576"/>
    </sheetView>
  </sheetViews>
  <sheetFormatPr defaultColWidth="8.7109375" defaultRowHeight="12.75"/>
  <cols>
    <col min="1" max="1" width="8.7109375" style="269"/>
    <col min="2" max="2" width="16.28515625" style="269" customWidth="1"/>
    <col min="3" max="3" width="99.28515625" style="269" customWidth="1"/>
    <col min="4" max="4" width="13.7109375" style="269" customWidth="1"/>
    <col min="5" max="5" width="21.7109375" style="269" customWidth="1"/>
    <col min="6" max="9" width="23.7109375" style="269" customWidth="1"/>
    <col min="10" max="10" width="18.28515625" style="269" customWidth="1"/>
    <col min="11" max="11" width="34.5703125" style="270" customWidth="1"/>
    <col min="12" max="16384" width="8.7109375" style="269"/>
  </cols>
  <sheetData>
    <row r="1" spans="1:11" s="110" customFormat="1" ht="25.5" customHeight="1">
      <c r="B1" s="334" t="s">
        <v>817</v>
      </c>
      <c r="C1" s="334"/>
      <c r="D1" s="334"/>
      <c r="E1" s="334"/>
      <c r="F1" s="334"/>
      <c r="G1" s="334"/>
      <c r="H1" s="334"/>
      <c r="I1" s="334"/>
      <c r="J1" s="334"/>
      <c r="K1" s="334"/>
    </row>
    <row r="2" spans="1:11" s="106" customFormat="1" ht="30" customHeight="1">
      <c r="B2" s="257"/>
      <c r="C2" s="257" t="s">
        <v>282</v>
      </c>
      <c r="D2" s="261"/>
      <c r="E2" s="327"/>
      <c r="F2" s="327"/>
      <c r="G2" s="327"/>
      <c r="H2" s="327"/>
      <c r="I2" s="327"/>
      <c r="J2" s="327"/>
      <c r="K2" s="327"/>
    </row>
    <row r="3" spans="1:11" s="110" customFormat="1" ht="40.5" customHeight="1">
      <c r="A3" s="110" t="s">
        <v>12</v>
      </c>
      <c r="B3" s="271" t="s">
        <v>2</v>
      </c>
      <c r="C3" s="256" t="s">
        <v>0</v>
      </c>
      <c r="D3" s="262" t="s">
        <v>3</v>
      </c>
      <c r="E3" s="256" t="s">
        <v>1</v>
      </c>
      <c r="F3" s="33" t="s">
        <v>818</v>
      </c>
      <c r="G3" s="33" t="s">
        <v>273</v>
      </c>
      <c r="H3" s="33" t="s">
        <v>274</v>
      </c>
      <c r="I3" s="33" t="s">
        <v>275</v>
      </c>
      <c r="J3" s="33" t="s">
        <v>779</v>
      </c>
      <c r="K3" s="46" t="s">
        <v>781</v>
      </c>
    </row>
    <row r="4" spans="1:11" s="110" customFormat="1" ht="51" customHeight="1">
      <c r="A4" s="110">
        <v>2</v>
      </c>
      <c r="B4" s="256">
        <v>4.0999999999999996</v>
      </c>
      <c r="C4" s="263" t="s">
        <v>845</v>
      </c>
      <c r="D4" s="262"/>
      <c r="E4" s="256"/>
      <c r="F4" s="63"/>
      <c r="G4" s="63"/>
      <c r="H4" s="63"/>
      <c r="I4" s="63"/>
      <c r="J4" s="63"/>
      <c r="K4" s="109"/>
    </row>
    <row r="5" spans="1:11" s="110" customFormat="1" ht="27.6" customHeight="1">
      <c r="B5" s="260"/>
      <c r="C5" s="258"/>
      <c r="D5" s="264"/>
      <c r="E5" s="260"/>
      <c r="F5" s="63"/>
      <c r="G5" s="63"/>
      <c r="H5" s="63"/>
      <c r="I5" s="63"/>
      <c r="J5" s="63"/>
      <c r="K5" s="109"/>
    </row>
    <row r="6" spans="1:11" s="110" customFormat="1" ht="27.6" customHeight="1">
      <c r="A6" s="110">
        <v>3</v>
      </c>
      <c r="B6" s="260" t="s">
        <v>819</v>
      </c>
      <c r="C6" s="259" t="s">
        <v>820</v>
      </c>
      <c r="D6" s="264">
        <v>1</v>
      </c>
      <c r="E6" s="256" t="s">
        <v>821</v>
      </c>
      <c r="F6" s="41">
        <v>50000</v>
      </c>
      <c r="G6" s="41">
        <v>0</v>
      </c>
      <c r="H6" s="41">
        <v>0</v>
      </c>
      <c r="I6" s="41">
        <v>0</v>
      </c>
      <c r="J6" s="41">
        <f>ROUNDUP(F6*12%,0)</f>
        <v>6000</v>
      </c>
      <c r="K6" s="109">
        <f xml:space="preserve"> (D6*F6)+J6</f>
        <v>56000</v>
      </c>
    </row>
    <row r="7" spans="1:11" s="110" customFormat="1" ht="27.6" customHeight="1">
      <c r="A7" s="110">
        <v>3</v>
      </c>
      <c r="B7" s="260" t="s">
        <v>822</v>
      </c>
      <c r="C7" s="259" t="s">
        <v>823</v>
      </c>
      <c r="D7" s="264">
        <v>1</v>
      </c>
      <c r="E7" s="256" t="s">
        <v>821</v>
      </c>
      <c r="F7" s="41">
        <v>10000</v>
      </c>
      <c r="G7" s="41">
        <v>0</v>
      </c>
      <c r="H7" s="41">
        <v>0</v>
      </c>
      <c r="I7" s="41">
        <v>0</v>
      </c>
      <c r="J7" s="41">
        <f t="shared" ref="J7:J16" si="0">ROUNDUP(F7*12%,0)</f>
        <v>1200</v>
      </c>
      <c r="K7" s="109">
        <f t="shared" ref="K7:K17" si="1" xml:space="preserve"> (D7*F7)+J7</f>
        <v>11200</v>
      </c>
    </row>
    <row r="8" spans="1:11" s="110" customFormat="1" ht="27.6" customHeight="1">
      <c r="A8" s="110">
        <v>3</v>
      </c>
      <c r="B8" s="260" t="s">
        <v>824</v>
      </c>
      <c r="C8" s="259" t="s">
        <v>825</v>
      </c>
      <c r="D8" s="264">
        <v>1</v>
      </c>
      <c r="E8" s="256" t="s">
        <v>821</v>
      </c>
      <c r="F8" s="41">
        <v>20000</v>
      </c>
      <c r="G8" s="41">
        <v>0</v>
      </c>
      <c r="H8" s="41">
        <v>0</v>
      </c>
      <c r="I8" s="41">
        <v>0</v>
      </c>
      <c r="J8" s="41">
        <f t="shared" si="0"/>
        <v>2400</v>
      </c>
      <c r="K8" s="109">
        <f t="shared" si="1"/>
        <v>22400</v>
      </c>
    </row>
    <row r="9" spans="1:11" s="110" customFormat="1" ht="27.6" customHeight="1">
      <c r="A9" s="110">
        <v>3</v>
      </c>
      <c r="B9" s="260" t="s">
        <v>826</v>
      </c>
      <c r="C9" s="259" t="s">
        <v>827</v>
      </c>
      <c r="D9" s="264">
        <v>1</v>
      </c>
      <c r="E9" s="256" t="s">
        <v>821</v>
      </c>
      <c r="F9" s="41">
        <v>20000</v>
      </c>
      <c r="G9" s="41">
        <v>0</v>
      </c>
      <c r="H9" s="41">
        <v>0</v>
      </c>
      <c r="I9" s="41">
        <v>0</v>
      </c>
      <c r="J9" s="41">
        <f t="shared" si="0"/>
        <v>2400</v>
      </c>
      <c r="K9" s="109">
        <f t="shared" si="1"/>
        <v>22400</v>
      </c>
    </row>
    <row r="10" spans="1:11" s="110" customFormat="1" ht="27.6" customHeight="1">
      <c r="A10" s="110">
        <v>3</v>
      </c>
      <c r="B10" s="260" t="s">
        <v>828</v>
      </c>
      <c r="C10" s="259" t="s">
        <v>829</v>
      </c>
      <c r="D10" s="264">
        <v>1</v>
      </c>
      <c r="E10" s="256" t="s">
        <v>821</v>
      </c>
      <c r="F10" s="41">
        <v>30000</v>
      </c>
      <c r="G10" s="41">
        <v>0</v>
      </c>
      <c r="H10" s="41">
        <v>0</v>
      </c>
      <c r="I10" s="41">
        <v>0</v>
      </c>
      <c r="J10" s="41">
        <f t="shared" si="0"/>
        <v>3600</v>
      </c>
      <c r="K10" s="109">
        <f t="shared" si="1"/>
        <v>33600</v>
      </c>
    </row>
    <row r="11" spans="1:11" s="110" customFormat="1" ht="27.6" customHeight="1">
      <c r="A11" s="110">
        <v>3</v>
      </c>
      <c r="B11" s="260" t="s">
        <v>830</v>
      </c>
      <c r="C11" s="259" t="s">
        <v>831</v>
      </c>
      <c r="D11" s="264">
        <v>1</v>
      </c>
      <c r="E11" s="256" t="s">
        <v>821</v>
      </c>
      <c r="F11" s="41">
        <v>7500</v>
      </c>
      <c r="G11" s="41">
        <v>0</v>
      </c>
      <c r="H11" s="41">
        <v>0</v>
      </c>
      <c r="I11" s="41">
        <v>0</v>
      </c>
      <c r="J11" s="41">
        <f t="shared" si="0"/>
        <v>900</v>
      </c>
      <c r="K11" s="109">
        <f t="shared" si="1"/>
        <v>8400</v>
      </c>
    </row>
    <row r="12" spans="1:11" s="110" customFormat="1" ht="28.5" customHeight="1">
      <c r="A12" s="110">
        <v>3</v>
      </c>
      <c r="B12" s="260" t="s">
        <v>832</v>
      </c>
      <c r="C12" s="259" t="s">
        <v>833</v>
      </c>
      <c r="D12" s="264">
        <v>1</v>
      </c>
      <c r="E12" s="256" t="s">
        <v>821</v>
      </c>
      <c r="F12" s="41">
        <v>8000</v>
      </c>
      <c r="G12" s="41">
        <v>0</v>
      </c>
      <c r="H12" s="41">
        <v>0</v>
      </c>
      <c r="I12" s="41">
        <v>0</v>
      </c>
      <c r="J12" s="41">
        <f t="shared" si="0"/>
        <v>960</v>
      </c>
      <c r="K12" s="109">
        <f t="shared" si="1"/>
        <v>8960</v>
      </c>
    </row>
    <row r="13" spans="1:11" s="110" customFormat="1" ht="114.75" customHeight="1">
      <c r="A13" s="110">
        <v>3</v>
      </c>
      <c r="B13" s="260" t="s">
        <v>834</v>
      </c>
      <c r="C13" s="265" t="s">
        <v>835</v>
      </c>
      <c r="D13" s="264">
        <v>1</v>
      </c>
      <c r="E13" s="256" t="s">
        <v>836</v>
      </c>
      <c r="F13" s="41">
        <v>100000</v>
      </c>
      <c r="G13" s="41">
        <v>0</v>
      </c>
      <c r="H13" s="41">
        <v>0</v>
      </c>
      <c r="I13" s="41">
        <v>0</v>
      </c>
      <c r="J13" s="41">
        <f t="shared" si="0"/>
        <v>12000</v>
      </c>
      <c r="K13" s="109">
        <f t="shared" si="1"/>
        <v>112000</v>
      </c>
    </row>
    <row r="14" spans="1:11" s="110" customFormat="1" ht="27.6" customHeight="1">
      <c r="A14" s="110">
        <v>3</v>
      </c>
      <c r="B14" s="260" t="s">
        <v>837</v>
      </c>
      <c r="C14" s="259" t="s">
        <v>838</v>
      </c>
      <c r="D14" s="264">
        <v>1</v>
      </c>
      <c r="E14" s="256" t="s">
        <v>821</v>
      </c>
      <c r="F14" s="41">
        <v>8000</v>
      </c>
      <c r="G14" s="41">
        <v>0</v>
      </c>
      <c r="H14" s="41">
        <v>0</v>
      </c>
      <c r="I14" s="41">
        <v>0</v>
      </c>
      <c r="J14" s="41">
        <f t="shared" si="0"/>
        <v>960</v>
      </c>
      <c r="K14" s="109">
        <f t="shared" si="1"/>
        <v>8960</v>
      </c>
    </row>
    <row r="15" spans="1:11" s="110" customFormat="1" ht="55.5" customHeight="1">
      <c r="A15" s="110">
        <v>3</v>
      </c>
      <c r="B15" s="260" t="s">
        <v>839</v>
      </c>
      <c r="C15" s="259" t="s">
        <v>840</v>
      </c>
      <c r="D15" s="264">
        <v>1</v>
      </c>
      <c r="E15" s="256" t="s">
        <v>821</v>
      </c>
      <c r="F15" s="41">
        <v>12000</v>
      </c>
      <c r="G15" s="41">
        <v>0</v>
      </c>
      <c r="H15" s="41">
        <v>0</v>
      </c>
      <c r="I15" s="41">
        <v>0</v>
      </c>
      <c r="J15" s="41">
        <f t="shared" si="0"/>
        <v>1440</v>
      </c>
      <c r="K15" s="109">
        <f t="shared" si="1"/>
        <v>13440</v>
      </c>
    </row>
    <row r="16" spans="1:11" s="113" customFormat="1" ht="55.5" customHeight="1" thickBot="1">
      <c r="A16" s="44">
        <v>3</v>
      </c>
      <c r="B16" s="260" t="s">
        <v>841</v>
      </c>
      <c r="C16" s="259" t="s">
        <v>842</v>
      </c>
      <c r="D16" s="266">
        <v>1</v>
      </c>
      <c r="E16" s="256" t="s">
        <v>843</v>
      </c>
      <c r="F16" s="245">
        <v>35000</v>
      </c>
      <c r="G16" s="41">
        <v>0</v>
      </c>
      <c r="H16" s="41">
        <v>0</v>
      </c>
      <c r="I16" s="41">
        <v>0</v>
      </c>
      <c r="J16" s="41">
        <f t="shared" si="0"/>
        <v>4200</v>
      </c>
      <c r="K16" s="109">
        <f t="shared" si="1"/>
        <v>39200</v>
      </c>
    </row>
    <row r="17" spans="2:11" s="44" customFormat="1" ht="55.5" customHeight="1">
      <c r="B17" s="321" t="s">
        <v>844</v>
      </c>
      <c r="C17" s="346"/>
      <c r="D17" s="111"/>
      <c r="E17" s="256"/>
      <c r="F17" s="46">
        <f>SUM(F6:F16)</f>
        <v>300500</v>
      </c>
      <c r="G17" s="41">
        <v>0</v>
      </c>
      <c r="H17" s="41">
        <v>0</v>
      </c>
      <c r="I17" s="41">
        <v>0</v>
      </c>
      <c r="J17" s="46">
        <f>SUM(J6:J16)</f>
        <v>36060</v>
      </c>
      <c r="K17" s="109">
        <f t="shared" si="1"/>
        <v>36060</v>
      </c>
    </row>
    <row r="18" spans="2:11" s="44" customFormat="1" ht="22.5" customHeight="1">
      <c r="B18" s="30"/>
      <c r="C18" s="31"/>
      <c r="D18" s="30"/>
      <c r="E18" s="30"/>
      <c r="F18" s="30"/>
      <c r="G18" s="30"/>
      <c r="H18" s="30"/>
      <c r="I18" s="30"/>
      <c r="J18" s="30"/>
      <c r="K18" s="162"/>
    </row>
    <row r="19" spans="2:11" s="44" customFormat="1" ht="20.25" customHeight="1">
      <c r="B19" s="161"/>
      <c r="C19" s="161" t="s">
        <v>272</v>
      </c>
      <c r="D19" s="30"/>
      <c r="E19" s="30"/>
      <c r="F19" s="30"/>
      <c r="G19" s="30"/>
      <c r="H19" s="30"/>
      <c r="I19" s="30"/>
      <c r="J19" s="30"/>
      <c r="K19" s="162"/>
    </row>
    <row r="20" spans="2:11" s="110" customFormat="1" ht="21" customHeight="1">
      <c r="B20" s="30"/>
      <c r="C20" s="30"/>
      <c r="D20" s="30"/>
      <c r="E20" s="30"/>
      <c r="F20" s="30"/>
      <c r="G20" s="30"/>
      <c r="H20" s="30"/>
      <c r="I20" s="30"/>
      <c r="J20" s="30"/>
      <c r="K20" s="162"/>
    </row>
    <row r="21" spans="2:11" s="110" customFormat="1" ht="23.25" customHeight="1">
      <c r="B21" s="30"/>
      <c r="C21" s="31" t="s">
        <v>62</v>
      </c>
      <c r="D21" s="160"/>
      <c r="E21" s="160"/>
      <c r="F21" s="30"/>
      <c r="G21" s="30"/>
      <c r="H21" s="30"/>
      <c r="I21" s="30"/>
      <c r="J21" s="30"/>
      <c r="K21" s="162"/>
    </row>
    <row r="22" spans="2:11" s="110" customFormat="1" ht="15.75" customHeight="1">
      <c r="B22" s="30"/>
      <c r="C22" s="31" t="s">
        <v>63</v>
      </c>
      <c r="D22" s="160"/>
      <c r="E22" s="160"/>
      <c r="F22" s="30"/>
      <c r="G22" s="30"/>
      <c r="H22" s="30"/>
      <c r="I22" s="30"/>
      <c r="J22" s="30"/>
      <c r="K22" s="162"/>
    </row>
    <row r="23" spans="2:11" s="110" customFormat="1" ht="20.25" customHeight="1">
      <c r="B23" s="30"/>
      <c r="C23" s="31" t="s">
        <v>64</v>
      </c>
      <c r="D23" s="160"/>
      <c r="E23" s="160"/>
      <c r="F23" s="30"/>
      <c r="G23" s="30"/>
      <c r="H23" s="30"/>
      <c r="I23" s="30"/>
      <c r="J23" s="30"/>
      <c r="K23" s="162"/>
    </row>
    <row r="24" spans="2:11" s="110" customFormat="1" ht="15">
      <c r="B24" s="267"/>
      <c r="C24" s="44"/>
      <c r="D24" s="44"/>
      <c r="E24" s="44"/>
      <c r="F24" s="44"/>
      <c r="G24" s="44"/>
      <c r="H24" s="44"/>
      <c r="I24" s="44"/>
      <c r="J24" s="44"/>
      <c r="K24" s="268"/>
    </row>
  </sheetData>
  <mergeCells count="3">
    <mergeCell ref="B1:K1"/>
    <mergeCell ref="E2:K2"/>
    <mergeCell ref="B17:C17"/>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K74"/>
  <sheetViews>
    <sheetView workbookViewId="0">
      <selection activeCell="B3" sqref="B3"/>
    </sheetView>
  </sheetViews>
  <sheetFormatPr defaultColWidth="8.7109375" defaultRowHeight="12.75"/>
  <cols>
    <col min="1" max="2" width="8.7109375" style="269"/>
    <col min="3" max="3" width="71.7109375" style="269" customWidth="1"/>
    <col min="4" max="4" width="22" style="269" customWidth="1"/>
    <col min="5" max="5" width="12.7109375" style="269" customWidth="1"/>
    <col min="6" max="9" width="17" style="269" customWidth="1"/>
    <col min="10" max="10" width="16.42578125" style="269" customWidth="1"/>
    <col min="11" max="11" width="32.28515625" style="269" customWidth="1"/>
    <col min="12" max="16384" width="8.7109375" style="269"/>
  </cols>
  <sheetData>
    <row r="1" spans="1:11" s="110" customFormat="1" ht="20.100000000000001" customHeight="1">
      <c r="B1" s="334" t="s">
        <v>846</v>
      </c>
      <c r="C1" s="334"/>
      <c r="D1" s="334"/>
      <c r="E1" s="334"/>
      <c r="F1" s="334"/>
      <c r="G1" s="334"/>
      <c r="H1" s="334"/>
      <c r="I1" s="334"/>
      <c r="J1" s="334"/>
      <c r="K1" s="334"/>
    </row>
    <row r="2" spans="1:11" s="106" customFormat="1" ht="20.100000000000001" customHeight="1">
      <c r="B2" s="272"/>
      <c r="C2" s="272" t="s">
        <v>46</v>
      </c>
      <c r="D2" s="272"/>
      <c r="E2" s="327" t="s">
        <v>847</v>
      </c>
      <c r="F2" s="327"/>
      <c r="G2" s="327"/>
      <c r="H2" s="327"/>
      <c r="I2" s="327"/>
      <c r="J2" s="327"/>
      <c r="K2" s="327"/>
    </row>
    <row r="3" spans="1:11" s="110" customFormat="1" ht="30" customHeight="1">
      <c r="A3" s="110" t="s">
        <v>12</v>
      </c>
      <c r="B3" s="61" t="s">
        <v>2</v>
      </c>
      <c r="C3" s="61" t="s">
        <v>848</v>
      </c>
      <c r="D3" s="106" t="s">
        <v>3</v>
      </c>
      <c r="E3" s="33" t="s">
        <v>1</v>
      </c>
      <c r="F3" s="33" t="s">
        <v>818</v>
      </c>
      <c r="G3" s="33" t="s">
        <v>273</v>
      </c>
      <c r="H3" s="33" t="s">
        <v>274</v>
      </c>
      <c r="I3" s="33" t="s">
        <v>275</v>
      </c>
      <c r="J3" s="61" t="s">
        <v>779</v>
      </c>
      <c r="K3" s="33" t="s">
        <v>781</v>
      </c>
    </row>
    <row r="4" spans="1:11" s="110" customFormat="1" ht="37.5" customHeight="1">
      <c r="A4" s="110">
        <v>2</v>
      </c>
      <c r="B4" s="33">
        <v>5.0999999999999996</v>
      </c>
      <c r="C4" s="276" t="s">
        <v>849</v>
      </c>
      <c r="D4" s="108"/>
      <c r="E4" s="108"/>
      <c r="F4" s="108"/>
      <c r="G4" s="108"/>
      <c r="H4" s="108"/>
      <c r="I4" s="108"/>
      <c r="J4" s="108"/>
      <c r="K4" s="108"/>
    </row>
    <row r="5" spans="1:11" s="110" customFormat="1" ht="20.100000000000001" customHeight="1">
      <c r="A5" s="110">
        <v>3</v>
      </c>
      <c r="B5" s="277" t="s">
        <v>850</v>
      </c>
      <c r="C5" s="274" t="s">
        <v>851</v>
      </c>
      <c r="D5" s="107" t="s">
        <v>852</v>
      </c>
      <c r="E5" s="107" t="s">
        <v>821</v>
      </c>
      <c r="F5" s="286">
        <v>10448</v>
      </c>
      <c r="G5" s="286">
        <v>0</v>
      </c>
      <c r="H5" s="286">
        <v>0</v>
      </c>
      <c r="I5" s="286">
        <v>0</v>
      </c>
      <c r="J5" s="41">
        <f t="shared" ref="J5:J65" si="0">ROUNDUP(F5*12%,0)</f>
        <v>1254</v>
      </c>
      <c r="K5" s="292" t="s">
        <v>974</v>
      </c>
    </row>
    <row r="6" spans="1:11" s="110" customFormat="1" ht="20.100000000000001" customHeight="1">
      <c r="A6" s="110">
        <v>3</v>
      </c>
      <c r="B6" s="277" t="s">
        <v>853</v>
      </c>
      <c r="C6" s="274" t="s">
        <v>854</v>
      </c>
      <c r="D6" s="107" t="s">
        <v>852</v>
      </c>
      <c r="E6" s="107" t="s">
        <v>821</v>
      </c>
      <c r="F6" s="286">
        <v>59441</v>
      </c>
      <c r="G6" s="286">
        <v>0</v>
      </c>
      <c r="H6" s="286">
        <v>0</v>
      </c>
      <c r="I6" s="286">
        <v>0</v>
      </c>
      <c r="J6" s="41">
        <f t="shared" si="0"/>
        <v>7133</v>
      </c>
      <c r="K6" s="63">
        <f xml:space="preserve"> (D6*F6)+J6</f>
        <v>66574</v>
      </c>
    </row>
    <row r="7" spans="1:11" s="110" customFormat="1" ht="31.5" customHeight="1">
      <c r="A7" s="110">
        <v>3</v>
      </c>
      <c r="B7" s="277" t="s">
        <v>855</v>
      </c>
      <c r="C7" s="274" t="s">
        <v>856</v>
      </c>
      <c r="D7" s="107" t="s">
        <v>852</v>
      </c>
      <c r="E7" s="107" t="s">
        <v>821</v>
      </c>
      <c r="F7" s="286">
        <v>42510</v>
      </c>
      <c r="G7" s="286">
        <v>0</v>
      </c>
      <c r="H7" s="286">
        <v>0</v>
      </c>
      <c r="I7" s="286">
        <v>0</v>
      </c>
      <c r="J7" s="41">
        <f t="shared" si="0"/>
        <v>5102</v>
      </c>
      <c r="K7" s="63">
        <f t="shared" ref="K7:K67" si="1" xml:space="preserve"> (D7*F7)+J7</f>
        <v>47612</v>
      </c>
    </row>
    <row r="8" spans="1:11" s="110" customFormat="1" ht="20.100000000000001" customHeight="1">
      <c r="A8" s="110">
        <v>3</v>
      </c>
      <c r="B8" s="277" t="s">
        <v>857</v>
      </c>
      <c r="C8" s="274" t="s">
        <v>858</v>
      </c>
      <c r="D8" s="107" t="s">
        <v>852</v>
      </c>
      <c r="E8" s="107" t="s">
        <v>821</v>
      </c>
      <c r="F8" s="286">
        <v>157070</v>
      </c>
      <c r="G8" s="286">
        <v>0</v>
      </c>
      <c r="H8" s="286">
        <v>0</v>
      </c>
      <c r="I8" s="286">
        <v>0</v>
      </c>
      <c r="J8" s="41">
        <f t="shared" si="0"/>
        <v>18849</v>
      </c>
      <c r="K8" s="63">
        <f t="shared" si="1"/>
        <v>175919</v>
      </c>
    </row>
    <row r="9" spans="1:11" s="110" customFormat="1" ht="20.100000000000001" customHeight="1">
      <c r="A9" s="110">
        <v>3</v>
      </c>
      <c r="B9" s="277" t="s">
        <v>859</v>
      </c>
      <c r="C9" s="274" t="s">
        <v>860</v>
      </c>
      <c r="D9" s="107" t="s">
        <v>852</v>
      </c>
      <c r="E9" s="107" t="s">
        <v>821</v>
      </c>
      <c r="F9" s="286">
        <v>63116</v>
      </c>
      <c r="G9" s="286">
        <v>0</v>
      </c>
      <c r="H9" s="286">
        <v>0</v>
      </c>
      <c r="I9" s="286">
        <v>0</v>
      </c>
      <c r="J9" s="41">
        <f t="shared" si="0"/>
        <v>7574</v>
      </c>
      <c r="K9" s="63">
        <f t="shared" si="1"/>
        <v>70690</v>
      </c>
    </row>
    <row r="10" spans="1:11" s="110" customFormat="1" ht="20.100000000000001" customHeight="1">
      <c r="A10" s="110">
        <v>3</v>
      </c>
      <c r="B10" s="277" t="s">
        <v>861</v>
      </c>
      <c r="C10" s="274" t="s">
        <v>862</v>
      </c>
      <c r="D10" s="107" t="s">
        <v>852</v>
      </c>
      <c r="E10" s="107" t="s">
        <v>821</v>
      </c>
      <c r="F10" s="286">
        <v>92657</v>
      </c>
      <c r="G10" s="286">
        <v>0</v>
      </c>
      <c r="H10" s="286">
        <v>0</v>
      </c>
      <c r="I10" s="286">
        <v>0</v>
      </c>
      <c r="J10" s="41">
        <f t="shared" si="0"/>
        <v>11119</v>
      </c>
      <c r="K10" s="63">
        <f t="shared" si="1"/>
        <v>103776</v>
      </c>
    </row>
    <row r="11" spans="1:11" s="110" customFormat="1" ht="20.100000000000001" customHeight="1">
      <c r="A11" s="110">
        <v>3</v>
      </c>
      <c r="B11" s="277" t="s">
        <v>863</v>
      </c>
      <c r="C11" s="274" t="s">
        <v>864</v>
      </c>
      <c r="D11" s="107" t="s">
        <v>852</v>
      </c>
      <c r="E11" s="107" t="s">
        <v>821</v>
      </c>
      <c r="F11" s="286">
        <v>23539</v>
      </c>
      <c r="G11" s="286">
        <v>0</v>
      </c>
      <c r="H11" s="286">
        <v>0</v>
      </c>
      <c r="I11" s="286">
        <v>0</v>
      </c>
      <c r="J11" s="41">
        <f t="shared" si="0"/>
        <v>2825</v>
      </c>
      <c r="K11" s="63">
        <f t="shared" si="1"/>
        <v>26364</v>
      </c>
    </row>
    <row r="12" spans="1:11" s="110" customFormat="1" ht="20.100000000000001" customHeight="1">
      <c r="A12" s="110">
        <v>3</v>
      </c>
      <c r="B12" s="277" t="s">
        <v>865</v>
      </c>
      <c r="C12" s="274" t="s">
        <v>866</v>
      </c>
      <c r="D12" s="107" t="s">
        <v>852</v>
      </c>
      <c r="E12" s="107" t="s">
        <v>821</v>
      </c>
      <c r="F12" s="286">
        <v>25866</v>
      </c>
      <c r="G12" s="286">
        <v>0</v>
      </c>
      <c r="H12" s="286">
        <v>0</v>
      </c>
      <c r="I12" s="286">
        <v>0</v>
      </c>
      <c r="J12" s="41">
        <f t="shared" si="0"/>
        <v>3104</v>
      </c>
      <c r="K12" s="63">
        <f t="shared" si="1"/>
        <v>28970</v>
      </c>
    </row>
    <row r="13" spans="1:11" s="110" customFormat="1" ht="20.100000000000001" customHeight="1">
      <c r="A13" s="110">
        <v>3</v>
      </c>
      <c r="B13" s="277" t="s">
        <v>867</v>
      </c>
      <c r="C13" s="274" t="s">
        <v>868</v>
      </c>
      <c r="D13" s="107" t="s">
        <v>852</v>
      </c>
      <c r="E13" s="107" t="s">
        <v>821</v>
      </c>
      <c r="F13" s="286">
        <v>106346</v>
      </c>
      <c r="G13" s="286">
        <v>0</v>
      </c>
      <c r="H13" s="286">
        <v>0</v>
      </c>
      <c r="I13" s="286">
        <v>0</v>
      </c>
      <c r="J13" s="41">
        <f t="shared" si="0"/>
        <v>12762</v>
      </c>
      <c r="K13" s="63">
        <f t="shared" si="1"/>
        <v>119108</v>
      </c>
    </row>
    <row r="14" spans="1:11" s="110" customFormat="1" ht="20.100000000000001" customHeight="1">
      <c r="A14" s="110">
        <v>3</v>
      </c>
      <c r="B14" s="277" t="s">
        <v>869</v>
      </c>
      <c r="C14" s="274" t="s">
        <v>870</v>
      </c>
      <c r="D14" s="107" t="s">
        <v>871</v>
      </c>
      <c r="E14" s="107" t="s">
        <v>821</v>
      </c>
      <c r="F14" s="286">
        <v>226958</v>
      </c>
      <c r="G14" s="286">
        <v>0</v>
      </c>
      <c r="H14" s="286">
        <v>0</v>
      </c>
      <c r="I14" s="286">
        <v>0</v>
      </c>
      <c r="J14" s="41">
        <f t="shared" si="0"/>
        <v>27235</v>
      </c>
      <c r="K14" s="63">
        <f t="shared" si="1"/>
        <v>2296815</v>
      </c>
    </row>
    <row r="15" spans="1:11" s="110" customFormat="1" ht="20.100000000000001" customHeight="1">
      <c r="A15" s="110">
        <v>3</v>
      </c>
      <c r="B15" s="277" t="s">
        <v>872</v>
      </c>
      <c r="C15" s="274" t="s">
        <v>873</v>
      </c>
      <c r="D15" s="107" t="s">
        <v>852</v>
      </c>
      <c r="E15" s="107" t="s">
        <v>821</v>
      </c>
      <c r="F15" s="286">
        <v>15779</v>
      </c>
      <c r="G15" s="286">
        <v>0</v>
      </c>
      <c r="H15" s="286">
        <v>0</v>
      </c>
      <c r="I15" s="286">
        <v>0</v>
      </c>
      <c r="J15" s="41">
        <f t="shared" si="0"/>
        <v>1894</v>
      </c>
      <c r="K15" s="63">
        <f t="shared" si="1"/>
        <v>17673</v>
      </c>
    </row>
    <row r="16" spans="1:11" s="110" customFormat="1" ht="20.100000000000001" customHeight="1">
      <c r="A16" s="110">
        <v>3</v>
      </c>
      <c r="B16" s="277" t="s">
        <v>874</v>
      </c>
      <c r="C16" s="274" t="s">
        <v>875</v>
      </c>
      <c r="D16" s="107" t="s">
        <v>852</v>
      </c>
      <c r="E16" s="107" t="s">
        <v>821</v>
      </c>
      <c r="F16" s="286">
        <v>25218</v>
      </c>
      <c r="G16" s="286">
        <v>0</v>
      </c>
      <c r="H16" s="286">
        <v>0</v>
      </c>
      <c r="I16" s="286">
        <v>0</v>
      </c>
      <c r="J16" s="41">
        <f t="shared" si="0"/>
        <v>3027</v>
      </c>
      <c r="K16" s="63">
        <f t="shared" si="1"/>
        <v>28245</v>
      </c>
    </row>
    <row r="17" spans="1:11" s="110" customFormat="1" ht="20.100000000000001" customHeight="1">
      <c r="A17" s="110">
        <v>3</v>
      </c>
      <c r="B17" s="277" t="s">
        <v>876</v>
      </c>
      <c r="C17" s="274" t="s">
        <v>877</v>
      </c>
      <c r="D17" s="107" t="s">
        <v>852</v>
      </c>
      <c r="E17" s="107" t="s">
        <v>821</v>
      </c>
      <c r="F17" s="286">
        <v>32783</v>
      </c>
      <c r="G17" s="286">
        <v>0</v>
      </c>
      <c r="H17" s="286">
        <v>0</v>
      </c>
      <c r="I17" s="286">
        <v>0</v>
      </c>
      <c r="J17" s="41">
        <f t="shared" si="0"/>
        <v>3934</v>
      </c>
      <c r="K17" s="63">
        <f t="shared" si="1"/>
        <v>36717</v>
      </c>
    </row>
    <row r="18" spans="1:11" s="110" customFormat="1" ht="20.100000000000001" customHeight="1">
      <c r="A18" s="110">
        <v>3</v>
      </c>
      <c r="B18" s="277" t="s">
        <v>878</v>
      </c>
      <c r="C18" s="274" t="s">
        <v>879</v>
      </c>
      <c r="D18" s="107" t="s">
        <v>852</v>
      </c>
      <c r="E18" s="107" t="s">
        <v>821</v>
      </c>
      <c r="F18" s="286">
        <v>75599</v>
      </c>
      <c r="G18" s="286">
        <v>0</v>
      </c>
      <c r="H18" s="286">
        <v>0</v>
      </c>
      <c r="I18" s="286">
        <v>0</v>
      </c>
      <c r="J18" s="41">
        <f t="shared" si="0"/>
        <v>9072</v>
      </c>
      <c r="K18" s="63">
        <f t="shared" si="1"/>
        <v>84671</v>
      </c>
    </row>
    <row r="19" spans="1:11" s="110" customFormat="1" ht="20.100000000000001" customHeight="1">
      <c r="A19" s="110">
        <v>3</v>
      </c>
      <c r="B19" s="277" t="s">
        <v>880</v>
      </c>
      <c r="C19" s="274" t="s">
        <v>881</v>
      </c>
      <c r="D19" s="107" t="s">
        <v>852</v>
      </c>
      <c r="E19" s="107" t="s">
        <v>821</v>
      </c>
      <c r="F19" s="286">
        <v>49607</v>
      </c>
      <c r="G19" s="286">
        <v>0</v>
      </c>
      <c r="H19" s="286">
        <v>0</v>
      </c>
      <c r="I19" s="286">
        <v>0</v>
      </c>
      <c r="J19" s="41">
        <f t="shared" si="0"/>
        <v>5953</v>
      </c>
      <c r="K19" s="63">
        <f t="shared" si="1"/>
        <v>55560</v>
      </c>
    </row>
    <row r="20" spans="1:11" s="110" customFormat="1" ht="20.100000000000001" customHeight="1">
      <c r="A20" s="110">
        <v>3</v>
      </c>
      <c r="B20" s="277" t="s">
        <v>882</v>
      </c>
      <c r="C20" s="274" t="s">
        <v>883</v>
      </c>
      <c r="D20" s="107" t="s">
        <v>852</v>
      </c>
      <c r="E20" s="107" t="s">
        <v>821</v>
      </c>
      <c r="F20" s="286">
        <v>34945</v>
      </c>
      <c r="G20" s="286">
        <v>0</v>
      </c>
      <c r="H20" s="286">
        <v>0</v>
      </c>
      <c r="I20" s="286">
        <v>0</v>
      </c>
      <c r="J20" s="41">
        <f t="shared" si="0"/>
        <v>4194</v>
      </c>
      <c r="K20" s="63">
        <f t="shared" si="1"/>
        <v>39139</v>
      </c>
    </row>
    <row r="21" spans="1:11" s="110" customFormat="1" ht="20.100000000000001" customHeight="1">
      <c r="A21" s="110">
        <v>3</v>
      </c>
      <c r="B21" s="277" t="s">
        <v>884</v>
      </c>
      <c r="C21" s="274" t="s">
        <v>885</v>
      </c>
      <c r="D21" s="107" t="s">
        <v>852</v>
      </c>
      <c r="E21" s="107" t="s">
        <v>821</v>
      </c>
      <c r="F21" s="286">
        <v>6017</v>
      </c>
      <c r="G21" s="286">
        <v>0</v>
      </c>
      <c r="H21" s="286">
        <v>0</v>
      </c>
      <c r="I21" s="286">
        <v>0</v>
      </c>
      <c r="J21" s="41">
        <v>722</v>
      </c>
      <c r="K21" s="63">
        <f t="shared" si="1"/>
        <v>6739</v>
      </c>
    </row>
    <row r="22" spans="1:11" s="110" customFormat="1" ht="20.100000000000001" customHeight="1">
      <c r="A22" s="110">
        <v>3</v>
      </c>
      <c r="B22" s="277" t="s">
        <v>886</v>
      </c>
      <c r="C22" s="274" t="s">
        <v>887</v>
      </c>
      <c r="D22" s="107" t="s">
        <v>852</v>
      </c>
      <c r="E22" s="107" t="s">
        <v>821</v>
      </c>
      <c r="F22" s="286">
        <v>32639</v>
      </c>
      <c r="G22" s="286">
        <v>0</v>
      </c>
      <c r="H22" s="286">
        <v>0</v>
      </c>
      <c r="I22" s="286">
        <v>0</v>
      </c>
      <c r="J22" s="41">
        <f t="shared" si="0"/>
        <v>3917</v>
      </c>
      <c r="K22" s="63">
        <f t="shared" si="1"/>
        <v>36556</v>
      </c>
    </row>
    <row r="23" spans="1:11" s="110" customFormat="1" ht="32.25" customHeight="1">
      <c r="A23" s="110">
        <v>3</v>
      </c>
      <c r="B23" s="277" t="s">
        <v>888</v>
      </c>
      <c r="C23" s="274" t="s">
        <v>889</v>
      </c>
      <c r="D23" s="107" t="s">
        <v>852</v>
      </c>
      <c r="E23" s="107" t="s">
        <v>821</v>
      </c>
      <c r="F23" s="286">
        <v>46041</v>
      </c>
      <c r="G23" s="286">
        <v>0</v>
      </c>
      <c r="H23" s="286">
        <v>0</v>
      </c>
      <c r="I23" s="286">
        <v>0</v>
      </c>
      <c r="J23" s="41">
        <f t="shared" si="0"/>
        <v>5525</v>
      </c>
      <c r="K23" s="63">
        <f t="shared" si="1"/>
        <v>51566</v>
      </c>
    </row>
    <row r="24" spans="1:11" s="110" customFormat="1" ht="20.100000000000001" customHeight="1">
      <c r="A24" s="110">
        <v>3</v>
      </c>
      <c r="B24" s="277" t="s">
        <v>890</v>
      </c>
      <c r="C24" s="274" t="s">
        <v>891</v>
      </c>
      <c r="D24" s="107" t="s">
        <v>852</v>
      </c>
      <c r="E24" s="107" t="s">
        <v>821</v>
      </c>
      <c r="F24" s="286">
        <v>11089</v>
      </c>
      <c r="G24" s="286">
        <v>0</v>
      </c>
      <c r="H24" s="286">
        <v>0</v>
      </c>
      <c r="I24" s="286">
        <v>0</v>
      </c>
      <c r="J24" s="41">
        <f t="shared" si="0"/>
        <v>1331</v>
      </c>
      <c r="K24" s="63">
        <f t="shared" si="1"/>
        <v>12420</v>
      </c>
    </row>
    <row r="25" spans="1:11" s="110" customFormat="1" ht="20.100000000000001" customHeight="1">
      <c r="A25" s="110">
        <v>3</v>
      </c>
      <c r="B25" s="277" t="s">
        <v>892</v>
      </c>
      <c r="C25" s="274" t="s">
        <v>893</v>
      </c>
      <c r="D25" s="107" t="s">
        <v>852</v>
      </c>
      <c r="E25" s="107" t="s">
        <v>821</v>
      </c>
      <c r="F25" s="286">
        <v>18013</v>
      </c>
      <c r="G25" s="286">
        <v>0</v>
      </c>
      <c r="H25" s="286">
        <v>0</v>
      </c>
      <c r="I25" s="286">
        <v>0</v>
      </c>
      <c r="J25" s="41">
        <f t="shared" si="0"/>
        <v>2162</v>
      </c>
      <c r="K25" s="63">
        <f t="shared" si="1"/>
        <v>20175</v>
      </c>
    </row>
    <row r="26" spans="1:11" s="110" customFormat="1" ht="20.100000000000001" customHeight="1">
      <c r="A26" s="110">
        <v>3</v>
      </c>
      <c r="B26" s="277" t="s">
        <v>894</v>
      </c>
      <c r="C26" s="274" t="s">
        <v>895</v>
      </c>
      <c r="D26" s="107" t="s">
        <v>896</v>
      </c>
      <c r="E26" s="107" t="s">
        <v>821</v>
      </c>
      <c r="F26" s="286">
        <v>168597</v>
      </c>
      <c r="G26" s="286">
        <v>0</v>
      </c>
      <c r="H26" s="286">
        <v>0</v>
      </c>
      <c r="I26" s="286">
        <v>0</v>
      </c>
      <c r="J26" s="41">
        <f t="shared" si="0"/>
        <v>20232</v>
      </c>
      <c r="K26" s="63">
        <f t="shared" si="1"/>
        <v>357426</v>
      </c>
    </row>
    <row r="27" spans="1:11" s="110" customFormat="1" ht="20.100000000000001" customHeight="1">
      <c r="A27" s="110">
        <v>3</v>
      </c>
      <c r="B27" s="277" t="s">
        <v>897</v>
      </c>
      <c r="C27" s="274" t="s">
        <v>898</v>
      </c>
      <c r="D27" s="107" t="s">
        <v>896</v>
      </c>
      <c r="E27" s="107" t="s">
        <v>821</v>
      </c>
      <c r="F27" s="286">
        <v>194535</v>
      </c>
      <c r="G27" s="286">
        <v>0</v>
      </c>
      <c r="H27" s="286">
        <v>0</v>
      </c>
      <c r="I27" s="286">
        <v>0</v>
      </c>
      <c r="J27" s="41">
        <f t="shared" si="0"/>
        <v>23345</v>
      </c>
      <c r="K27" s="63">
        <f t="shared" si="1"/>
        <v>412415</v>
      </c>
    </row>
    <row r="28" spans="1:11" s="110" customFormat="1" ht="20.100000000000001" customHeight="1">
      <c r="A28" s="110">
        <v>3</v>
      </c>
      <c r="B28" s="277" t="s">
        <v>899</v>
      </c>
      <c r="C28" s="274" t="s">
        <v>900</v>
      </c>
      <c r="D28" s="107" t="s">
        <v>896</v>
      </c>
      <c r="E28" s="107" t="s">
        <v>821</v>
      </c>
      <c r="F28" s="286">
        <v>27235</v>
      </c>
      <c r="G28" s="286">
        <v>0</v>
      </c>
      <c r="H28" s="286">
        <v>0</v>
      </c>
      <c r="I28" s="286">
        <v>0</v>
      </c>
      <c r="J28" s="41">
        <f t="shared" si="0"/>
        <v>3269</v>
      </c>
      <c r="K28" s="63">
        <f t="shared" si="1"/>
        <v>57739</v>
      </c>
    </row>
    <row r="29" spans="1:11" s="110" customFormat="1" ht="33" customHeight="1">
      <c r="A29" s="110">
        <v>3</v>
      </c>
      <c r="B29" s="277" t="s">
        <v>901</v>
      </c>
      <c r="C29" s="274" t="s">
        <v>902</v>
      </c>
      <c r="D29" s="107" t="s">
        <v>852</v>
      </c>
      <c r="E29" s="107" t="s">
        <v>821</v>
      </c>
      <c r="F29" s="286">
        <v>50363</v>
      </c>
      <c r="G29" s="286">
        <v>0</v>
      </c>
      <c r="H29" s="286">
        <v>0</v>
      </c>
      <c r="I29" s="286">
        <v>0</v>
      </c>
      <c r="J29" s="41">
        <f t="shared" si="0"/>
        <v>6044</v>
      </c>
      <c r="K29" s="63">
        <f t="shared" si="1"/>
        <v>56407</v>
      </c>
    </row>
    <row r="30" spans="1:11" s="110" customFormat="1" ht="28.5">
      <c r="A30" s="110">
        <v>3</v>
      </c>
      <c r="B30" s="277" t="s">
        <v>903</v>
      </c>
      <c r="C30" s="274" t="s">
        <v>904</v>
      </c>
      <c r="D30" s="107" t="s">
        <v>852</v>
      </c>
      <c r="E30" s="107" t="s">
        <v>821</v>
      </c>
      <c r="F30" s="286">
        <v>47337</v>
      </c>
      <c r="G30" s="286">
        <v>0</v>
      </c>
      <c r="H30" s="286">
        <v>0</v>
      </c>
      <c r="I30" s="286">
        <v>0</v>
      </c>
      <c r="J30" s="41">
        <f t="shared" si="0"/>
        <v>5681</v>
      </c>
      <c r="K30" s="63">
        <f t="shared" si="1"/>
        <v>53018</v>
      </c>
    </row>
    <row r="31" spans="1:11" s="110" customFormat="1" ht="20.100000000000001" customHeight="1">
      <c r="A31" s="110">
        <v>3</v>
      </c>
      <c r="B31" s="277" t="s">
        <v>905</v>
      </c>
      <c r="C31" s="274" t="s">
        <v>906</v>
      </c>
      <c r="D31" s="107" t="s">
        <v>852</v>
      </c>
      <c r="E31" s="107" t="s">
        <v>821</v>
      </c>
      <c r="F31" s="286">
        <v>23705</v>
      </c>
      <c r="G31" s="286">
        <v>0</v>
      </c>
      <c r="H31" s="286">
        <v>0</v>
      </c>
      <c r="I31" s="286">
        <v>0</v>
      </c>
      <c r="J31" s="41">
        <f t="shared" si="0"/>
        <v>2845</v>
      </c>
      <c r="K31" s="63">
        <f t="shared" si="1"/>
        <v>26550</v>
      </c>
    </row>
    <row r="32" spans="1:11" s="110" customFormat="1" ht="20.100000000000001" customHeight="1">
      <c r="A32" s="110">
        <v>3</v>
      </c>
      <c r="B32" s="277" t="s">
        <v>907</v>
      </c>
      <c r="C32" s="274" t="s">
        <v>908</v>
      </c>
      <c r="D32" s="107" t="s">
        <v>852</v>
      </c>
      <c r="E32" s="107" t="s">
        <v>821</v>
      </c>
      <c r="F32" s="286">
        <v>10015</v>
      </c>
      <c r="G32" s="286">
        <v>0</v>
      </c>
      <c r="H32" s="286">
        <v>0</v>
      </c>
      <c r="I32" s="286">
        <v>0</v>
      </c>
      <c r="J32" s="41">
        <f t="shared" si="0"/>
        <v>1202</v>
      </c>
      <c r="K32" s="63">
        <f t="shared" si="1"/>
        <v>11217</v>
      </c>
    </row>
    <row r="33" spans="1:11" s="110" customFormat="1" ht="20.100000000000001" customHeight="1">
      <c r="A33" s="110">
        <v>3</v>
      </c>
      <c r="B33" s="277" t="s">
        <v>909</v>
      </c>
      <c r="C33" s="274" t="s">
        <v>910</v>
      </c>
      <c r="D33" s="107" t="s">
        <v>852</v>
      </c>
      <c r="E33" s="107" t="s">
        <v>821</v>
      </c>
      <c r="F33" s="286">
        <v>57497</v>
      </c>
      <c r="G33" s="286">
        <v>0</v>
      </c>
      <c r="H33" s="286">
        <v>0</v>
      </c>
      <c r="I33" s="286">
        <v>0</v>
      </c>
      <c r="J33" s="41">
        <f t="shared" si="0"/>
        <v>6900</v>
      </c>
      <c r="K33" s="63">
        <f t="shared" si="1"/>
        <v>64397</v>
      </c>
    </row>
    <row r="34" spans="1:11" s="110" customFormat="1" ht="20.100000000000001" customHeight="1">
      <c r="A34" s="110">
        <v>3</v>
      </c>
      <c r="B34" s="277" t="s">
        <v>911</v>
      </c>
      <c r="C34" s="274" t="s">
        <v>912</v>
      </c>
      <c r="D34" s="107" t="s">
        <v>852</v>
      </c>
      <c r="E34" s="107" t="s">
        <v>821</v>
      </c>
      <c r="F34" s="286">
        <v>120000</v>
      </c>
      <c r="G34" s="286">
        <v>0</v>
      </c>
      <c r="H34" s="286">
        <v>0</v>
      </c>
      <c r="I34" s="286">
        <v>0</v>
      </c>
      <c r="J34" s="41">
        <f t="shared" si="0"/>
        <v>14400</v>
      </c>
      <c r="K34" s="63">
        <f t="shared" si="1"/>
        <v>134400</v>
      </c>
    </row>
    <row r="35" spans="1:11" s="110" customFormat="1" ht="20.100000000000001" customHeight="1">
      <c r="A35" s="110">
        <v>3</v>
      </c>
      <c r="B35" s="277" t="s">
        <v>913</v>
      </c>
      <c r="C35" s="274" t="s">
        <v>914</v>
      </c>
      <c r="D35" s="107" t="s">
        <v>852</v>
      </c>
      <c r="E35" s="107" t="s">
        <v>821</v>
      </c>
      <c r="F35" s="286">
        <v>90000</v>
      </c>
      <c r="G35" s="286">
        <v>0</v>
      </c>
      <c r="H35" s="286">
        <v>0</v>
      </c>
      <c r="I35" s="286">
        <v>0</v>
      </c>
      <c r="J35" s="41">
        <f t="shared" si="0"/>
        <v>10800</v>
      </c>
      <c r="K35" s="63">
        <f t="shared" si="1"/>
        <v>100800</v>
      </c>
    </row>
    <row r="36" spans="1:11" s="110" customFormat="1" ht="20.100000000000001" customHeight="1">
      <c r="A36" s="110">
        <v>3</v>
      </c>
      <c r="B36" s="277" t="s">
        <v>915</v>
      </c>
      <c r="C36" s="274" t="s">
        <v>916</v>
      </c>
      <c r="D36" s="107" t="s">
        <v>852</v>
      </c>
      <c r="E36" s="107" t="s">
        <v>917</v>
      </c>
      <c r="F36" s="286">
        <v>210000</v>
      </c>
      <c r="G36" s="286">
        <v>0</v>
      </c>
      <c r="H36" s="286">
        <v>0</v>
      </c>
      <c r="I36" s="286">
        <v>0</v>
      </c>
      <c r="J36" s="41">
        <f t="shared" si="0"/>
        <v>25200</v>
      </c>
      <c r="K36" s="63">
        <f t="shared" si="1"/>
        <v>235200</v>
      </c>
    </row>
    <row r="37" spans="1:11" s="110" customFormat="1" ht="20.100000000000001" customHeight="1">
      <c r="A37" s="110">
        <v>2</v>
      </c>
      <c r="B37" s="271">
        <v>5.2</v>
      </c>
      <c r="C37" s="273" t="s">
        <v>918</v>
      </c>
      <c r="D37" s="107"/>
      <c r="E37" s="107"/>
      <c r="F37" s="108"/>
      <c r="G37" s="286">
        <v>0</v>
      </c>
      <c r="H37" s="286">
        <v>0</v>
      </c>
      <c r="I37" s="286">
        <v>0</v>
      </c>
      <c r="J37" s="108"/>
      <c r="K37" s="63">
        <f t="shared" si="1"/>
        <v>0</v>
      </c>
    </row>
    <row r="38" spans="1:11" s="110" customFormat="1" ht="20.100000000000001" customHeight="1">
      <c r="A38" s="110">
        <v>3</v>
      </c>
      <c r="B38" s="277" t="s">
        <v>919</v>
      </c>
      <c r="C38" s="274" t="s">
        <v>920</v>
      </c>
      <c r="D38" s="107" t="s">
        <v>852</v>
      </c>
      <c r="E38" s="107" t="s">
        <v>821</v>
      </c>
      <c r="F38" s="286">
        <v>34945</v>
      </c>
      <c r="G38" s="286">
        <v>0</v>
      </c>
      <c r="H38" s="286">
        <v>0</v>
      </c>
      <c r="I38" s="286">
        <v>0</v>
      </c>
      <c r="J38" s="41">
        <f t="shared" si="0"/>
        <v>4194</v>
      </c>
      <c r="K38" s="63">
        <f t="shared" si="1"/>
        <v>39139</v>
      </c>
    </row>
    <row r="39" spans="1:11" s="110" customFormat="1" ht="20.100000000000001" customHeight="1">
      <c r="A39" s="110">
        <v>3</v>
      </c>
      <c r="B39" s="277" t="s">
        <v>921</v>
      </c>
      <c r="C39" s="274" t="s">
        <v>922</v>
      </c>
      <c r="D39" s="107" t="s">
        <v>852</v>
      </c>
      <c r="E39" s="107" t="s">
        <v>821</v>
      </c>
      <c r="F39" s="286">
        <v>33071</v>
      </c>
      <c r="G39" s="286">
        <v>0</v>
      </c>
      <c r="H39" s="286">
        <v>0</v>
      </c>
      <c r="I39" s="286">
        <v>0</v>
      </c>
      <c r="J39" s="41">
        <f t="shared" si="0"/>
        <v>3969</v>
      </c>
      <c r="K39" s="63">
        <f t="shared" si="1"/>
        <v>37040</v>
      </c>
    </row>
    <row r="40" spans="1:11" s="110" customFormat="1" ht="20.100000000000001" customHeight="1">
      <c r="A40" s="110">
        <v>3</v>
      </c>
      <c r="B40" s="277" t="s">
        <v>923</v>
      </c>
      <c r="C40" s="274" t="s">
        <v>924</v>
      </c>
      <c r="D40" s="107" t="s">
        <v>852</v>
      </c>
      <c r="E40" s="107" t="s">
        <v>821</v>
      </c>
      <c r="F40" s="286">
        <v>75599</v>
      </c>
      <c r="G40" s="286">
        <v>0</v>
      </c>
      <c r="H40" s="286">
        <v>0</v>
      </c>
      <c r="I40" s="286">
        <v>0</v>
      </c>
      <c r="J40" s="41">
        <f t="shared" si="0"/>
        <v>9072</v>
      </c>
      <c r="K40" s="63">
        <f t="shared" si="1"/>
        <v>84671</v>
      </c>
    </row>
    <row r="41" spans="1:11" s="110" customFormat="1" ht="20.100000000000001" customHeight="1">
      <c r="A41" s="110">
        <v>3</v>
      </c>
      <c r="B41" s="277" t="s">
        <v>925</v>
      </c>
      <c r="C41" s="274" t="s">
        <v>926</v>
      </c>
      <c r="D41" s="107" t="s">
        <v>852</v>
      </c>
      <c r="E41" s="107" t="s">
        <v>821</v>
      </c>
      <c r="F41" s="286">
        <v>19814</v>
      </c>
      <c r="G41" s="286">
        <v>0</v>
      </c>
      <c r="H41" s="286">
        <v>0</v>
      </c>
      <c r="I41" s="286">
        <v>0</v>
      </c>
      <c r="J41" s="41">
        <f t="shared" si="0"/>
        <v>2378</v>
      </c>
      <c r="K41" s="63">
        <f t="shared" si="1"/>
        <v>22192</v>
      </c>
    </row>
    <row r="42" spans="1:11" s="110" customFormat="1" ht="20.100000000000001" customHeight="1">
      <c r="A42" s="110">
        <v>3</v>
      </c>
      <c r="B42" s="277" t="s">
        <v>927</v>
      </c>
      <c r="C42" s="274" t="s">
        <v>928</v>
      </c>
      <c r="D42" s="107" t="s">
        <v>852</v>
      </c>
      <c r="E42" s="107" t="s">
        <v>821</v>
      </c>
      <c r="F42" s="286">
        <v>45032</v>
      </c>
      <c r="G42" s="286">
        <v>0</v>
      </c>
      <c r="H42" s="286">
        <v>0</v>
      </c>
      <c r="I42" s="286">
        <v>0</v>
      </c>
      <c r="J42" s="41">
        <f t="shared" si="0"/>
        <v>5404</v>
      </c>
      <c r="K42" s="63">
        <f t="shared" si="1"/>
        <v>50436</v>
      </c>
    </row>
    <row r="43" spans="1:11" s="110" customFormat="1" ht="20.100000000000001" customHeight="1">
      <c r="A43" s="110">
        <v>3</v>
      </c>
      <c r="B43" s="277" t="s">
        <v>929</v>
      </c>
      <c r="C43" s="274" t="s">
        <v>930</v>
      </c>
      <c r="D43" s="107" t="s">
        <v>871</v>
      </c>
      <c r="E43" s="107" t="s">
        <v>821</v>
      </c>
      <c r="F43" s="286">
        <v>14771</v>
      </c>
      <c r="G43" s="286">
        <v>0</v>
      </c>
      <c r="H43" s="286">
        <v>0</v>
      </c>
      <c r="I43" s="286">
        <v>0</v>
      </c>
      <c r="J43" s="41">
        <f t="shared" si="0"/>
        <v>1773</v>
      </c>
      <c r="K43" s="63">
        <f t="shared" si="1"/>
        <v>149483</v>
      </c>
    </row>
    <row r="44" spans="1:11" s="110" customFormat="1" ht="20.100000000000001" customHeight="1">
      <c r="A44" s="110">
        <v>3</v>
      </c>
      <c r="B44" s="277" t="s">
        <v>931</v>
      </c>
      <c r="C44" s="274" t="s">
        <v>932</v>
      </c>
      <c r="D44" s="107" t="s">
        <v>933</v>
      </c>
      <c r="E44" s="107" t="s">
        <v>821</v>
      </c>
      <c r="F44" s="286">
        <v>56199</v>
      </c>
      <c r="G44" s="286">
        <v>0</v>
      </c>
      <c r="H44" s="286">
        <v>0</v>
      </c>
      <c r="I44" s="286">
        <v>0</v>
      </c>
      <c r="J44" s="41">
        <f t="shared" si="0"/>
        <v>6744</v>
      </c>
      <c r="K44" s="63">
        <f t="shared" si="1"/>
        <v>287739</v>
      </c>
    </row>
    <row r="45" spans="1:11" s="110" customFormat="1" ht="20.100000000000001" customHeight="1">
      <c r="A45" s="110">
        <v>3</v>
      </c>
      <c r="B45" s="277" t="s">
        <v>934</v>
      </c>
      <c r="C45" s="274" t="s">
        <v>935</v>
      </c>
      <c r="D45" s="107" t="s">
        <v>871</v>
      </c>
      <c r="E45" s="107" t="s">
        <v>821</v>
      </c>
      <c r="F45" s="286">
        <v>3243</v>
      </c>
      <c r="G45" s="286">
        <v>0</v>
      </c>
      <c r="H45" s="286">
        <v>0</v>
      </c>
      <c r="I45" s="286">
        <v>0</v>
      </c>
      <c r="J45" s="41">
        <f t="shared" si="0"/>
        <v>390</v>
      </c>
      <c r="K45" s="63">
        <f t="shared" si="1"/>
        <v>32820</v>
      </c>
    </row>
    <row r="46" spans="1:11" s="110" customFormat="1" ht="20.100000000000001" customHeight="1">
      <c r="A46" s="110">
        <v>3</v>
      </c>
      <c r="B46" s="277" t="s">
        <v>936</v>
      </c>
      <c r="C46" s="274" t="s">
        <v>937</v>
      </c>
      <c r="D46" s="107" t="s">
        <v>871</v>
      </c>
      <c r="E46" s="107" t="s">
        <v>821</v>
      </c>
      <c r="F46" s="286">
        <v>4323</v>
      </c>
      <c r="G46" s="286">
        <v>0</v>
      </c>
      <c r="H46" s="286">
        <v>0</v>
      </c>
      <c r="I46" s="286">
        <v>0</v>
      </c>
      <c r="J46" s="41">
        <f t="shared" si="0"/>
        <v>519</v>
      </c>
      <c r="K46" s="63">
        <f t="shared" si="1"/>
        <v>43749</v>
      </c>
    </row>
    <row r="47" spans="1:11" s="110" customFormat="1" ht="20.100000000000001" customHeight="1">
      <c r="A47" s="110">
        <v>3</v>
      </c>
      <c r="B47" s="277" t="s">
        <v>938</v>
      </c>
      <c r="C47" s="274" t="s">
        <v>939</v>
      </c>
      <c r="D47" s="107" t="s">
        <v>940</v>
      </c>
      <c r="E47" s="107" t="s">
        <v>821</v>
      </c>
      <c r="F47" s="286">
        <v>3848</v>
      </c>
      <c r="G47" s="286">
        <v>0</v>
      </c>
      <c r="H47" s="286">
        <v>0</v>
      </c>
      <c r="I47" s="286">
        <v>0</v>
      </c>
      <c r="J47" s="41">
        <f t="shared" si="0"/>
        <v>462</v>
      </c>
      <c r="K47" s="63">
        <f t="shared" si="1"/>
        <v>12006</v>
      </c>
    </row>
    <row r="48" spans="1:11" s="110" customFormat="1" ht="20.100000000000001" customHeight="1">
      <c r="A48" s="110">
        <v>3</v>
      </c>
      <c r="B48" s="277" t="s">
        <v>941</v>
      </c>
      <c r="C48" s="274" t="s">
        <v>942</v>
      </c>
      <c r="D48" s="107" t="s">
        <v>896</v>
      </c>
      <c r="E48" s="107" t="s">
        <v>821</v>
      </c>
      <c r="F48" s="286">
        <v>5189</v>
      </c>
      <c r="G48" s="286">
        <v>0</v>
      </c>
      <c r="H48" s="286">
        <v>0</v>
      </c>
      <c r="I48" s="286">
        <v>0</v>
      </c>
      <c r="J48" s="41">
        <f t="shared" si="0"/>
        <v>623</v>
      </c>
      <c r="K48" s="63">
        <f t="shared" si="1"/>
        <v>11001</v>
      </c>
    </row>
    <row r="49" spans="1:11" s="110" customFormat="1" ht="20.100000000000001" customHeight="1">
      <c r="A49" s="110">
        <v>3</v>
      </c>
      <c r="B49" s="277" t="s">
        <v>943</v>
      </c>
      <c r="C49" s="274" t="s">
        <v>944</v>
      </c>
      <c r="D49" s="107" t="s">
        <v>852</v>
      </c>
      <c r="E49" s="107" t="s">
        <v>821</v>
      </c>
      <c r="F49" s="286">
        <v>7350</v>
      </c>
      <c r="G49" s="286">
        <v>0</v>
      </c>
      <c r="H49" s="286">
        <v>0</v>
      </c>
      <c r="I49" s="286">
        <v>0</v>
      </c>
      <c r="J49" s="41">
        <f t="shared" si="0"/>
        <v>882</v>
      </c>
      <c r="K49" s="63">
        <f t="shared" si="1"/>
        <v>8232</v>
      </c>
    </row>
    <row r="50" spans="1:11" s="110" customFormat="1" ht="20.100000000000001" customHeight="1">
      <c r="A50" s="110">
        <v>3</v>
      </c>
      <c r="B50" s="277" t="s">
        <v>945</v>
      </c>
      <c r="C50" s="274" t="s">
        <v>946</v>
      </c>
      <c r="D50" s="107" t="s">
        <v>871</v>
      </c>
      <c r="E50" s="107" t="s">
        <v>821</v>
      </c>
      <c r="F50" s="286">
        <v>4431</v>
      </c>
      <c r="G50" s="286">
        <v>0</v>
      </c>
      <c r="H50" s="286">
        <v>0</v>
      </c>
      <c r="I50" s="286">
        <v>0</v>
      </c>
      <c r="J50" s="41">
        <f t="shared" si="0"/>
        <v>532</v>
      </c>
      <c r="K50" s="63">
        <f t="shared" si="1"/>
        <v>44842</v>
      </c>
    </row>
    <row r="51" spans="1:11" s="110" customFormat="1" ht="20.100000000000001" customHeight="1">
      <c r="A51" s="110">
        <v>3</v>
      </c>
      <c r="B51" s="277" t="s">
        <v>947</v>
      </c>
      <c r="C51" s="274" t="s">
        <v>948</v>
      </c>
      <c r="D51" s="107" t="s">
        <v>940</v>
      </c>
      <c r="E51" s="107" t="s">
        <v>821</v>
      </c>
      <c r="F51" s="286">
        <v>11889</v>
      </c>
      <c r="G51" s="286">
        <v>0</v>
      </c>
      <c r="H51" s="286">
        <v>0</v>
      </c>
      <c r="I51" s="286">
        <v>0</v>
      </c>
      <c r="J51" s="41">
        <f t="shared" si="0"/>
        <v>1427</v>
      </c>
      <c r="K51" s="63">
        <f t="shared" si="1"/>
        <v>37094</v>
      </c>
    </row>
    <row r="52" spans="1:11" s="110" customFormat="1" ht="20.100000000000001" customHeight="1">
      <c r="A52" s="110">
        <v>3</v>
      </c>
      <c r="B52" s="277" t="s">
        <v>949</v>
      </c>
      <c r="C52" s="274" t="s">
        <v>950</v>
      </c>
      <c r="D52" s="107" t="s">
        <v>852</v>
      </c>
      <c r="E52" s="107" t="s">
        <v>821</v>
      </c>
      <c r="F52" s="286">
        <v>20895</v>
      </c>
      <c r="G52" s="286">
        <v>0</v>
      </c>
      <c r="H52" s="286">
        <v>0</v>
      </c>
      <c r="I52" s="286">
        <v>0</v>
      </c>
      <c r="J52" s="41">
        <f t="shared" si="0"/>
        <v>2508</v>
      </c>
      <c r="K52" s="63">
        <f t="shared" si="1"/>
        <v>23403</v>
      </c>
    </row>
    <row r="53" spans="1:11" s="110" customFormat="1" ht="20.100000000000001" customHeight="1">
      <c r="A53" s="110">
        <v>2</v>
      </c>
      <c r="B53" s="271">
        <v>5.3</v>
      </c>
      <c r="C53" s="273" t="s">
        <v>951</v>
      </c>
      <c r="D53" s="107"/>
      <c r="E53" s="107"/>
      <c r="F53" s="108"/>
      <c r="G53" s="286">
        <v>0</v>
      </c>
      <c r="H53" s="286">
        <v>0</v>
      </c>
      <c r="I53" s="286">
        <v>0</v>
      </c>
      <c r="J53" s="108"/>
      <c r="K53" s="63">
        <f t="shared" si="1"/>
        <v>0</v>
      </c>
    </row>
    <row r="54" spans="1:11" s="110" customFormat="1" ht="20.100000000000001" customHeight="1">
      <c r="A54" s="110">
        <v>3</v>
      </c>
      <c r="B54" s="277" t="s">
        <v>952</v>
      </c>
      <c r="C54" s="274" t="s">
        <v>953</v>
      </c>
      <c r="D54" s="107" t="s">
        <v>852</v>
      </c>
      <c r="E54" s="107" t="s">
        <v>821</v>
      </c>
      <c r="F54" s="286">
        <v>1761</v>
      </c>
      <c r="G54" s="286">
        <v>0</v>
      </c>
      <c r="H54" s="286">
        <v>0</v>
      </c>
      <c r="I54" s="286">
        <v>0</v>
      </c>
      <c r="J54" s="41">
        <f t="shared" si="0"/>
        <v>212</v>
      </c>
      <c r="K54" s="63">
        <f t="shared" si="1"/>
        <v>1973</v>
      </c>
    </row>
    <row r="55" spans="1:11" s="110" customFormat="1" ht="20.100000000000001" customHeight="1">
      <c r="A55" s="110">
        <v>3</v>
      </c>
      <c r="B55" s="277" t="s">
        <v>954</v>
      </c>
      <c r="C55" s="274" t="s">
        <v>955</v>
      </c>
      <c r="D55" s="107" t="s">
        <v>852</v>
      </c>
      <c r="E55" s="107" t="s">
        <v>821</v>
      </c>
      <c r="F55" s="286">
        <v>3920</v>
      </c>
      <c r="G55" s="286">
        <v>0</v>
      </c>
      <c r="H55" s="286">
        <v>0</v>
      </c>
      <c r="I55" s="286">
        <v>0</v>
      </c>
      <c r="J55" s="41">
        <f t="shared" si="0"/>
        <v>471</v>
      </c>
      <c r="K55" s="63">
        <f t="shared" si="1"/>
        <v>4391</v>
      </c>
    </row>
    <row r="56" spans="1:11" s="110" customFormat="1" ht="20.100000000000001" customHeight="1">
      <c r="A56" s="110">
        <v>3</v>
      </c>
      <c r="B56" s="277" t="s">
        <v>956</v>
      </c>
      <c r="C56" s="274" t="s">
        <v>957</v>
      </c>
      <c r="D56" s="107" t="s">
        <v>852</v>
      </c>
      <c r="E56" s="107" t="s">
        <v>821</v>
      </c>
      <c r="F56" s="286">
        <v>3267</v>
      </c>
      <c r="G56" s="286">
        <v>0</v>
      </c>
      <c r="H56" s="286">
        <v>0</v>
      </c>
      <c r="I56" s="286">
        <v>0</v>
      </c>
      <c r="J56" s="41">
        <v>392</v>
      </c>
      <c r="K56" s="63">
        <f t="shared" si="1"/>
        <v>3659</v>
      </c>
    </row>
    <row r="57" spans="1:11" s="110" customFormat="1" ht="20.100000000000001" customHeight="1">
      <c r="A57" s="110">
        <v>3</v>
      </c>
      <c r="B57" s="277" t="s">
        <v>958</v>
      </c>
      <c r="C57" s="274" t="s">
        <v>959</v>
      </c>
      <c r="D57" s="107" t="s">
        <v>852</v>
      </c>
      <c r="E57" s="107" t="s">
        <v>821</v>
      </c>
      <c r="F57" s="286">
        <v>1665</v>
      </c>
      <c r="G57" s="286">
        <v>0</v>
      </c>
      <c r="H57" s="286">
        <v>0</v>
      </c>
      <c r="I57" s="286">
        <v>0</v>
      </c>
      <c r="J57" s="41">
        <f t="shared" si="0"/>
        <v>200</v>
      </c>
      <c r="K57" s="63">
        <f t="shared" si="1"/>
        <v>1865</v>
      </c>
    </row>
    <row r="58" spans="1:11" s="110" customFormat="1" ht="20.100000000000001" customHeight="1">
      <c r="A58" s="110">
        <v>3</v>
      </c>
      <c r="B58" s="277" t="s">
        <v>960</v>
      </c>
      <c r="C58" s="274" t="s">
        <v>961</v>
      </c>
      <c r="D58" s="107" t="s">
        <v>852</v>
      </c>
      <c r="E58" s="107" t="s">
        <v>821</v>
      </c>
      <c r="F58" s="286">
        <v>1373</v>
      </c>
      <c r="G58" s="286">
        <v>0</v>
      </c>
      <c r="H58" s="286">
        <v>0</v>
      </c>
      <c r="I58" s="286">
        <v>0</v>
      </c>
      <c r="J58" s="41">
        <f t="shared" si="0"/>
        <v>165</v>
      </c>
      <c r="K58" s="63">
        <f t="shared" si="1"/>
        <v>1538</v>
      </c>
    </row>
    <row r="59" spans="1:11" s="110" customFormat="1" ht="20.100000000000001" customHeight="1">
      <c r="A59" s="110">
        <v>3</v>
      </c>
      <c r="B59" s="277" t="s">
        <v>962</v>
      </c>
      <c r="C59" s="274" t="s">
        <v>963</v>
      </c>
      <c r="D59" s="107" t="s">
        <v>852</v>
      </c>
      <c r="E59" s="107" t="s">
        <v>821</v>
      </c>
      <c r="F59" s="286">
        <v>5880</v>
      </c>
      <c r="G59" s="286">
        <v>0</v>
      </c>
      <c r="H59" s="286">
        <v>0</v>
      </c>
      <c r="I59" s="286">
        <v>0</v>
      </c>
      <c r="J59" s="41">
        <f t="shared" si="0"/>
        <v>706</v>
      </c>
      <c r="K59" s="63">
        <f t="shared" si="1"/>
        <v>6586</v>
      </c>
    </row>
    <row r="60" spans="1:11" s="110" customFormat="1" ht="20.100000000000001" customHeight="1">
      <c r="A60" s="110">
        <v>3</v>
      </c>
      <c r="B60" s="277" t="s">
        <v>964</v>
      </c>
      <c r="C60" s="274" t="s">
        <v>965</v>
      </c>
      <c r="D60" s="107" t="s">
        <v>852</v>
      </c>
      <c r="E60" s="107" t="s">
        <v>821</v>
      </c>
      <c r="F60" s="286">
        <v>23441</v>
      </c>
      <c r="G60" s="286">
        <v>0</v>
      </c>
      <c r="H60" s="286">
        <v>0</v>
      </c>
      <c r="I60" s="286">
        <v>0</v>
      </c>
      <c r="J60" s="41">
        <f t="shared" si="0"/>
        <v>2813</v>
      </c>
      <c r="K60" s="63">
        <f t="shared" si="1"/>
        <v>26254</v>
      </c>
    </row>
    <row r="61" spans="1:11" s="110" customFormat="1" ht="29.25" customHeight="1">
      <c r="B61" s="321" t="s">
        <v>966</v>
      </c>
      <c r="C61" s="321"/>
      <c r="D61" s="178"/>
      <c r="E61" s="107" t="s">
        <v>821</v>
      </c>
      <c r="F61" s="43"/>
      <c r="G61" s="286">
        <v>0</v>
      </c>
      <c r="H61" s="286">
        <v>0</v>
      </c>
      <c r="I61" s="286">
        <v>0</v>
      </c>
      <c r="J61" s="43"/>
      <c r="K61" s="63">
        <f t="shared" si="1"/>
        <v>0</v>
      </c>
    </row>
    <row r="62" spans="1:11" s="110" customFormat="1" ht="20.100000000000001" customHeight="1">
      <c r="B62" s="287" t="s">
        <v>967</v>
      </c>
      <c r="C62" s="288"/>
      <c r="D62" s="107" t="s">
        <v>852</v>
      </c>
      <c r="E62" s="107" t="s">
        <v>821</v>
      </c>
      <c r="F62" s="288" t="s">
        <v>973</v>
      </c>
      <c r="G62" s="286">
        <v>0</v>
      </c>
      <c r="H62" s="286">
        <v>0</v>
      </c>
      <c r="I62" s="286">
        <v>0</v>
      </c>
      <c r="J62" s="41">
        <f t="shared" si="0"/>
        <v>0</v>
      </c>
      <c r="K62" s="63">
        <f t="shared" si="1"/>
        <v>0</v>
      </c>
    </row>
    <row r="63" spans="1:11" s="110" customFormat="1" ht="20.100000000000001" customHeight="1">
      <c r="B63" s="287" t="s">
        <v>968</v>
      </c>
      <c r="C63" s="288"/>
      <c r="D63" s="107" t="s">
        <v>852</v>
      </c>
      <c r="E63" s="107" t="s">
        <v>821</v>
      </c>
      <c r="F63" s="288" t="s">
        <v>973</v>
      </c>
      <c r="G63" s="286">
        <v>0</v>
      </c>
      <c r="H63" s="286">
        <v>0</v>
      </c>
      <c r="I63" s="286">
        <v>0</v>
      </c>
      <c r="J63" s="41">
        <f t="shared" si="0"/>
        <v>0</v>
      </c>
      <c r="K63" s="63">
        <f t="shared" si="1"/>
        <v>0</v>
      </c>
    </row>
    <row r="64" spans="1:11" s="110" customFormat="1" ht="20.100000000000001" customHeight="1">
      <c r="B64" s="287" t="s">
        <v>969</v>
      </c>
      <c r="C64" s="288"/>
      <c r="D64" s="107" t="s">
        <v>852</v>
      </c>
      <c r="E64" s="107" t="s">
        <v>821</v>
      </c>
      <c r="F64" s="288" t="s">
        <v>973</v>
      </c>
      <c r="G64" s="286">
        <v>0</v>
      </c>
      <c r="H64" s="286">
        <v>0</v>
      </c>
      <c r="I64" s="286">
        <v>0</v>
      </c>
      <c r="J64" s="41">
        <f t="shared" si="0"/>
        <v>0</v>
      </c>
      <c r="K64" s="63">
        <f t="shared" si="1"/>
        <v>0</v>
      </c>
    </row>
    <row r="65" spans="2:11" s="110" customFormat="1" ht="20.100000000000001" customHeight="1">
      <c r="B65" s="287" t="s">
        <v>970</v>
      </c>
      <c r="C65" s="288"/>
      <c r="D65" s="107" t="s">
        <v>852</v>
      </c>
      <c r="E65" s="107" t="s">
        <v>821</v>
      </c>
      <c r="F65" s="288" t="s">
        <v>973</v>
      </c>
      <c r="G65" s="286">
        <v>0</v>
      </c>
      <c r="H65" s="286">
        <v>0</v>
      </c>
      <c r="I65" s="286">
        <v>0</v>
      </c>
      <c r="J65" s="41">
        <f t="shared" si="0"/>
        <v>0</v>
      </c>
      <c r="K65" s="63">
        <f t="shared" si="1"/>
        <v>0</v>
      </c>
    </row>
    <row r="66" spans="2:11" s="110" customFormat="1" ht="20.100000000000001" customHeight="1">
      <c r="B66" s="107"/>
      <c r="C66" s="107" t="s">
        <v>971</v>
      </c>
      <c r="D66" s="107"/>
      <c r="E66" s="107"/>
      <c r="F66" s="108"/>
      <c r="G66" s="286">
        <v>0</v>
      </c>
      <c r="H66" s="286">
        <v>0</v>
      </c>
      <c r="I66" s="286">
        <v>0</v>
      </c>
      <c r="J66" s="108"/>
      <c r="K66" s="63">
        <f t="shared" si="1"/>
        <v>0</v>
      </c>
    </row>
    <row r="67" spans="2:11" s="166" customFormat="1" ht="20.100000000000001" customHeight="1">
      <c r="B67" s="289"/>
      <c r="C67" s="289"/>
      <c r="D67" s="289"/>
      <c r="E67" s="289"/>
      <c r="F67" s="108"/>
      <c r="G67" s="286">
        <v>0</v>
      </c>
      <c r="H67" s="286">
        <v>0</v>
      </c>
      <c r="I67" s="286">
        <v>0</v>
      </c>
      <c r="J67" s="108"/>
      <c r="K67" s="63">
        <f t="shared" si="1"/>
        <v>0</v>
      </c>
    </row>
    <row r="68" spans="2:11" s="291" customFormat="1" ht="30" customHeight="1">
      <c r="B68" s="275"/>
      <c r="C68" s="290" t="s">
        <v>972</v>
      </c>
      <c r="D68" s="122"/>
      <c r="E68" s="122"/>
      <c r="F68" s="117"/>
      <c r="G68" s="286">
        <v>0</v>
      </c>
      <c r="H68" s="286">
        <v>0</v>
      </c>
      <c r="I68" s="286">
        <v>0</v>
      </c>
      <c r="J68" s="117">
        <f>SUM(J5:J65)</f>
        <v>304442</v>
      </c>
      <c r="K68" s="176">
        <f>SUM(K5:K65)</f>
        <v>5764971</v>
      </c>
    </row>
    <row r="69" spans="2:11" s="291" customFormat="1" ht="21" customHeight="1">
      <c r="B69" s="30"/>
      <c r="C69" s="161" t="s">
        <v>272</v>
      </c>
      <c r="D69" s="30"/>
      <c r="E69" s="30"/>
      <c r="F69" s="30"/>
      <c r="G69" s="30"/>
      <c r="H69" s="30"/>
      <c r="I69" s="30"/>
      <c r="J69" s="30"/>
      <c r="K69" s="30"/>
    </row>
    <row r="70" spans="2:11" s="110" customFormat="1" ht="21" customHeight="1">
      <c r="B70" s="44"/>
      <c r="C70" s="205"/>
      <c r="D70" s="44"/>
      <c r="E70" s="44"/>
      <c r="F70" s="44"/>
      <c r="G70" s="44"/>
      <c r="H70" s="44"/>
      <c r="I70" s="44"/>
      <c r="J70" s="44"/>
      <c r="K70" s="44"/>
    </row>
    <row r="71" spans="2:11" s="110" customFormat="1" ht="18" customHeight="1">
      <c r="B71" s="44"/>
      <c r="C71" s="29" t="s">
        <v>62</v>
      </c>
      <c r="D71" s="44"/>
      <c r="E71" s="44"/>
      <c r="F71" s="44"/>
      <c r="G71" s="44"/>
      <c r="H71" s="44"/>
      <c r="I71" s="44"/>
      <c r="J71" s="44"/>
      <c r="K71" s="44"/>
    </row>
    <row r="72" spans="2:11" s="110" customFormat="1" ht="23.25" customHeight="1">
      <c r="B72" s="44"/>
      <c r="C72" s="29" t="s">
        <v>63</v>
      </c>
      <c r="D72" s="44"/>
      <c r="E72" s="44"/>
      <c r="F72" s="44"/>
      <c r="G72" s="44"/>
      <c r="H72" s="44"/>
      <c r="I72" s="44"/>
      <c r="J72" s="44"/>
      <c r="K72" s="44"/>
    </row>
    <row r="73" spans="2:11" s="110" customFormat="1" ht="20.25" customHeight="1">
      <c r="B73" s="44"/>
      <c r="C73" s="29" t="s">
        <v>64</v>
      </c>
      <c r="D73" s="44"/>
      <c r="E73" s="44"/>
      <c r="F73" s="44"/>
      <c r="G73" s="44"/>
      <c r="H73" s="44"/>
      <c r="I73" s="44"/>
      <c r="J73" s="44"/>
      <c r="K73" s="44"/>
    </row>
    <row r="74" spans="2:11" s="110" customFormat="1" ht="48" customHeight="1">
      <c r="B74" s="44"/>
      <c r="C74" s="44"/>
      <c r="D74" s="44"/>
      <c r="E74" s="44"/>
      <c r="F74" s="44"/>
      <c r="G74" s="44"/>
      <c r="H74" s="44"/>
      <c r="I74" s="44"/>
      <c r="J74" s="44"/>
      <c r="K74" s="44"/>
    </row>
  </sheetData>
  <mergeCells count="3">
    <mergeCell ref="B1:K1"/>
    <mergeCell ref="E2:K2"/>
    <mergeCell ref="B61:C6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37"/>
  <sheetViews>
    <sheetView topLeftCell="A16" workbookViewId="0">
      <selection activeCell="E23" sqref="E23"/>
    </sheetView>
  </sheetViews>
  <sheetFormatPr defaultColWidth="8.7109375" defaultRowHeight="20.100000000000001" customHeight="1"/>
  <cols>
    <col min="1" max="2" width="8.7109375" style="269"/>
    <col min="3" max="3" width="63" style="269" customWidth="1"/>
    <col min="4" max="4" width="17.5703125" style="269" customWidth="1"/>
    <col min="5" max="5" width="19.7109375" style="269" customWidth="1"/>
    <col min="6" max="9" width="17.42578125" style="269" customWidth="1"/>
    <col min="10" max="10" width="16.85546875" style="269" customWidth="1"/>
    <col min="11" max="11" width="31.7109375" style="270" customWidth="1"/>
    <col min="12" max="16384" width="8.7109375" style="269"/>
  </cols>
  <sheetData>
    <row r="1" spans="1:11" s="106" customFormat="1" ht="19.899999999999999" customHeight="1">
      <c r="B1" s="334" t="s">
        <v>975</v>
      </c>
      <c r="C1" s="334"/>
      <c r="D1" s="334"/>
      <c r="E1" s="334"/>
      <c r="F1" s="334"/>
      <c r="G1" s="334"/>
      <c r="H1" s="334"/>
      <c r="I1" s="334"/>
      <c r="J1" s="334"/>
      <c r="K1" s="334"/>
    </row>
    <row r="2" spans="1:11" s="106" customFormat="1" ht="19.899999999999999" customHeight="1">
      <c r="B2" s="278"/>
      <c r="C2" s="278" t="s">
        <v>46</v>
      </c>
      <c r="D2" s="278"/>
      <c r="E2" s="327" t="s">
        <v>847</v>
      </c>
      <c r="F2" s="327"/>
      <c r="G2" s="327"/>
      <c r="H2" s="327"/>
      <c r="I2" s="327"/>
      <c r="J2" s="327"/>
      <c r="K2" s="327"/>
    </row>
    <row r="3" spans="1:11" s="110" customFormat="1" ht="36.75" customHeight="1">
      <c r="A3" s="110" t="s">
        <v>12</v>
      </c>
      <c r="B3" s="63" t="s">
        <v>2</v>
      </c>
      <c r="C3" s="33" t="s">
        <v>0</v>
      </c>
      <c r="D3" s="33" t="s">
        <v>3</v>
      </c>
      <c r="E3" s="33" t="s">
        <v>1</v>
      </c>
      <c r="F3" s="33" t="s">
        <v>976</v>
      </c>
      <c r="G3" s="33" t="s">
        <v>273</v>
      </c>
      <c r="H3" s="33" t="s">
        <v>274</v>
      </c>
      <c r="I3" s="33" t="s">
        <v>275</v>
      </c>
      <c r="J3" s="33" t="s">
        <v>73</v>
      </c>
      <c r="K3" s="46" t="s">
        <v>781</v>
      </c>
    </row>
    <row r="4" spans="1:11" s="110" customFormat="1" ht="19.899999999999999" customHeight="1">
      <c r="A4" s="110">
        <v>2</v>
      </c>
      <c r="B4" s="279">
        <v>6.1</v>
      </c>
      <c r="C4" s="281" t="s">
        <v>977</v>
      </c>
      <c r="D4" s="285"/>
      <c r="E4" s="285"/>
      <c r="F4" s="63"/>
      <c r="G4" s="63"/>
      <c r="H4" s="63"/>
      <c r="I4" s="63"/>
      <c r="J4" s="63"/>
      <c r="K4" s="109"/>
    </row>
    <row r="5" spans="1:11" s="110" customFormat="1" ht="19.899999999999999" customHeight="1">
      <c r="A5" s="110">
        <v>3</v>
      </c>
      <c r="B5" s="279" t="s">
        <v>978</v>
      </c>
      <c r="C5" s="281" t="s">
        <v>979</v>
      </c>
      <c r="D5" s="285">
        <v>1</v>
      </c>
      <c r="E5" s="285" t="s">
        <v>980</v>
      </c>
      <c r="F5" s="41">
        <v>2873108</v>
      </c>
      <c r="G5" s="41">
        <v>0</v>
      </c>
      <c r="H5" s="41">
        <v>0</v>
      </c>
      <c r="I5" s="41">
        <v>0</v>
      </c>
      <c r="J5" s="41">
        <v>344773</v>
      </c>
      <c r="K5" s="109">
        <f xml:space="preserve"> (D5*F5)+J5</f>
        <v>3217881</v>
      </c>
    </row>
    <row r="6" spans="1:11" s="110" customFormat="1" ht="19.899999999999999" customHeight="1">
      <c r="A6" s="110">
        <v>3</v>
      </c>
      <c r="B6" s="279" t="s">
        <v>981</v>
      </c>
      <c r="C6" s="281" t="s">
        <v>982</v>
      </c>
      <c r="D6" s="178"/>
      <c r="E6" s="282"/>
      <c r="F6" s="63"/>
      <c r="G6" s="41">
        <v>0</v>
      </c>
      <c r="H6" s="41">
        <v>0</v>
      </c>
      <c r="I6" s="41">
        <v>0</v>
      </c>
      <c r="J6" s="63"/>
      <c r="K6" s="109">
        <f t="shared" ref="K6:K22" si="0" xml:space="preserve"> (D6*F6)+J6</f>
        <v>0</v>
      </c>
    </row>
    <row r="7" spans="1:11" s="110" customFormat="1" ht="42.75" customHeight="1">
      <c r="A7" s="110">
        <v>4</v>
      </c>
      <c r="B7" s="285" t="s">
        <v>983</v>
      </c>
      <c r="C7" s="147" t="s">
        <v>984</v>
      </c>
      <c r="D7" s="293">
        <v>8.9</v>
      </c>
      <c r="E7" s="285" t="s">
        <v>985</v>
      </c>
      <c r="F7" s="41">
        <v>11000</v>
      </c>
      <c r="G7" s="41">
        <v>0</v>
      </c>
      <c r="H7" s="41">
        <v>0</v>
      </c>
      <c r="I7" s="41">
        <v>0</v>
      </c>
      <c r="J7" s="41">
        <v>11748</v>
      </c>
      <c r="K7" s="109">
        <f t="shared" si="0"/>
        <v>109648</v>
      </c>
    </row>
    <row r="8" spans="1:11" s="110" customFormat="1" ht="46.5" customHeight="1">
      <c r="A8" s="110">
        <v>4</v>
      </c>
      <c r="B8" s="285" t="s">
        <v>986</v>
      </c>
      <c r="C8" s="147" t="s">
        <v>987</v>
      </c>
      <c r="D8" s="293">
        <v>1.1100000000000001</v>
      </c>
      <c r="E8" s="285" t="s">
        <v>985</v>
      </c>
      <c r="F8" s="41">
        <v>270000</v>
      </c>
      <c r="G8" s="41">
        <v>0</v>
      </c>
      <c r="H8" s="41">
        <v>0</v>
      </c>
      <c r="I8" s="41">
        <v>0</v>
      </c>
      <c r="J8" s="41">
        <v>35964</v>
      </c>
      <c r="K8" s="109">
        <f t="shared" si="0"/>
        <v>335664</v>
      </c>
    </row>
    <row r="9" spans="1:11" s="110" customFormat="1" ht="39.75" customHeight="1">
      <c r="A9" s="110">
        <v>4</v>
      </c>
      <c r="B9" s="285" t="s">
        <v>988</v>
      </c>
      <c r="C9" s="147" t="s">
        <v>989</v>
      </c>
      <c r="D9" s="293">
        <v>0</v>
      </c>
      <c r="E9" s="285" t="s">
        <v>985</v>
      </c>
      <c r="F9" s="41">
        <v>12000</v>
      </c>
      <c r="G9" s="41">
        <v>0</v>
      </c>
      <c r="H9" s="41">
        <v>0</v>
      </c>
      <c r="I9" s="41">
        <v>0</v>
      </c>
      <c r="J9" s="41"/>
      <c r="K9" s="109">
        <f t="shared" si="0"/>
        <v>0</v>
      </c>
    </row>
    <row r="10" spans="1:11" s="110" customFormat="1" ht="34.5" customHeight="1">
      <c r="A10" s="110">
        <v>4</v>
      </c>
      <c r="B10" s="285" t="s">
        <v>990</v>
      </c>
      <c r="C10" s="282" t="s">
        <v>991</v>
      </c>
      <c r="D10" s="285">
        <v>1</v>
      </c>
      <c r="E10" s="285" t="s">
        <v>79</v>
      </c>
      <c r="F10" s="41">
        <v>405794</v>
      </c>
      <c r="G10" s="41">
        <v>0</v>
      </c>
      <c r="H10" s="41">
        <v>0</v>
      </c>
      <c r="I10" s="41">
        <v>0</v>
      </c>
      <c r="J10" s="41">
        <v>48696</v>
      </c>
      <c r="K10" s="109">
        <f t="shared" si="0"/>
        <v>454490</v>
      </c>
    </row>
    <row r="11" spans="1:11" s="110" customFormat="1" ht="27.75" customHeight="1">
      <c r="A11" s="110">
        <v>4</v>
      </c>
      <c r="B11" s="285" t="s">
        <v>992</v>
      </c>
      <c r="C11" s="282" t="s">
        <v>993</v>
      </c>
      <c r="D11" s="285">
        <v>1</v>
      </c>
      <c r="E11" s="285" t="s">
        <v>79</v>
      </c>
      <c r="F11" s="41">
        <v>270529</v>
      </c>
      <c r="G11" s="41">
        <v>0</v>
      </c>
      <c r="H11" s="41">
        <v>0</v>
      </c>
      <c r="I11" s="41">
        <v>0</v>
      </c>
      <c r="J11" s="41">
        <v>32464</v>
      </c>
      <c r="K11" s="109">
        <f t="shared" si="0"/>
        <v>302993</v>
      </c>
    </row>
    <row r="12" spans="1:11" s="110" customFormat="1" ht="39" customHeight="1">
      <c r="A12" s="110">
        <v>4</v>
      </c>
      <c r="B12" s="285" t="s">
        <v>994</v>
      </c>
      <c r="C12" s="294" t="s">
        <v>995</v>
      </c>
      <c r="D12" s="285">
        <v>1</v>
      </c>
      <c r="E12" s="285" t="s">
        <v>79</v>
      </c>
      <c r="F12" s="41">
        <v>985597</v>
      </c>
      <c r="G12" s="41">
        <v>0</v>
      </c>
      <c r="H12" s="41">
        <v>0</v>
      </c>
      <c r="I12" s="41">
        <v>0</v>
      </c>
      <c r="J12" s="41">
        <v>118272</v>
      </c>
      <c r="K12" s="109">
        <f t="shared" si="0"/>
        <v>1103869</v>
      </c>
    </row>
    <row r="13" spans="1:11" s="110" customFormat="1" ht="161.25" customHeight="1">
      <c r="A13" s="110">
        <v>3</v>
      </c>
      <c r="B13" s="279" t="s">
        <v>996</v>
      </c>
      <c r="C13" s="280" t="s">
        <v>997</v>
      </c>
      <c r="D13" s="285">
        <v>1</v>
      </c>
      <c r="E13" s="285" t="s">
        <v>79</v>
      </c>
      <c r="F13" s="41">
        <v>456763</v>
      </c>
      <c r="G13" s="41">
        <v>0</v>
      </c>
      <c r="H13" s="41">
        <v>0</v>
      </c>
      <c r="I13" s="41">
        <v>0</v>
      </c>
      <c r="J13" s="41">
        <v>54812</v>
      </c>
      <c r="K13" s="109">
        <f t="shared" si="0"/>
        <v>511575</v>
      </c>
    </row>
    <row r="14" spans="1:11" s="110" customFormat="1" ht="29.25" customHeight="1">
      <c r="A14" s="110">
        <v>3</v>
      </c>
      <c r="B14" s="279" t="s">
        <v>998</v>
      </c>
      <c r="C14" s="281" t="s">
        <v>999</v>
      </c>
      <c r="D14" s="285">
        <v>1</v>
      </c>
      <c r="E14" s="285" t="s">
        <v>79</v>
      </c>
      <c r="F14" s="41">
        <v>1210111</v>
      </c>
      <c r="G14" s="41">
        <v>0</v>
      </c>
      <c r="H14" s="41">
        <v>0</v>
      </c>
      <c r="I14" s="41">
        <v>0</v>
      </c>
      <c r="J14" s="41">
        <v>145214</v>
      </c>
      <c r="K14" s="109">
        <f t="shared" si="0"/>
        <v>1355325</v>
      </c>
    </row>
    <row r="15" spans="1:11" s="110" customFormat="1" ht="27.75" customHeight="1">
      <c r="A15" s="110">
        <v>3</v>
      </c>
      <c r="B15" s="279" t="s">
        <v>1000</v>
      </c>
      <c r="C15" s="281" t="s">
        <v>1001</v>
      </c>
      <c r="D15" s="285">
        <v>1</v>
      </c>
      <c r="E15" s="285" t="s">
        <v>79</v>
      </c>
      <c r="F15" s="41">
        <v>208375</v>
      </c>
      <c r="G15" s="41">
        <v>0</v>
      </c>
      <c r="H15" s="41">
        <v>0</v>
      </c>
      <c r="I15" s="41">
        <v>0</v>
      </c>
      <c r="J15" s="41">
        <v>25005</v>
      </c>
      <c r="K15" s="109">
        <f t="shared" si="0"/>
        <v>233380</v>
      </c>
    </row>
    <row r="16" spans="1:11" s="110" customFormat="1" ht="27.75" customHeight="1">
      <c r="A16" s="110">
        <v>3</v>
      </c>
      <c r="B16" s="279" t="s">
        <v>1002</v>
      </c>
      <c r="C16" s="281" t="s">
        <v>1003</v>
      </c>
      <c r="D16" s="285">
        <v>1</v>
      </c>
      <c r="E16" s="285" t="s">
        <v>79</v>
      </c>
      <c r="F16" s="41"/>
      <c r="G16" s="41">
        <v>0</v>
      </c>
      <c r="H16" s="41">
        <v>0</v>
      </c>
      <c r="I16" s="41">
        <v>0</v>
      </c>
      <c r="J16" s="41"/>
      <c r="K16" s="109">
        <f t="shared" si="0"/>
        <v>0</v>
      </c>
    </row>
    <row r="17" spans="1:11" s="110" customFormat="1" ht="19.899999999999999" customHeight="1">
      <c r="B17" s="285" t="s">
        <v>1004</v>
      </c>
      <c r="C17" s="295"/>
      <c r="D17" s="285">
        <v>1</v>
      </c>
      <c r="E17" s="285" t="s">
        <v>79</v>
      </c>
      <c r="F17" s="41"/>
      <c r="G17" s="41">
        <v>0</v>
      </c>
      <c r="H17" s="41">
        <v>0</v>
      </c>
      <c r="I17" s="41">
        <v>0</v>
      </c>
      <c r="J17" s="41"/>
      <c r="K17" s="109">
        <f t="shared" si="0"/>
        <v>0</v>
      </c>
    </row>
    <row r="18" spans="1:11" s="110" customFormat="1" ht="19.899999999999999" customHeight="1">
      <c r="B18" s="285" t="s">
        <v>1005</v>
      </c>
      <c r="C18" s="295"/>
      <c r="D18" s="285">
        <v>1</v>
      </c>
      <c r="E18" s="285" t="s">
        <v>79</v>
      </c>
      <c r="F18" s="41"/>
      <c r="G18" s="41">
        <v>0</v>
      </c>
      <c r="H18" s="41">
        <v>0</v>
      </c>
      <c r="I18" s="41">
        <v>0</v>
      </c>
      <c r="J18" s="41"/>
      <c r="K18" s="109">
        <f t="shared" si="0"/>
        <v>0</v>
      </c>
    </row>
    <row r="19" spans="1:11" s="110" customFormat="1" ht="19.899999999999999" customHeight="1">
      <c r="B19" s="285" t="s">
        <v>1006</v>
      </c>
      <c r="C19" s="296"/>
      <c r="D19" s="285">
        <v>1</v>
      </c>
      <c r="E19" s="285" t="s">
        <v>79</v>
      </c>
      <c r="F19" s="297"/>
      <c r="G19" s="41">
        <v>0</v>
      </c>
      <c r="H19" s="41">
        <v>0</v>
      </c>
      <c r="I19" s="41">
        <v>0</v>
      </c>
      <c r="J19" s="297"/>
      <c r="K19" s="109">
        <f t="shared" si="0"/>
        <v>0</v>
      </c>
    </row>
    <row r="20" spans="1:11" s="299" customFormat="1" ht="19.899999999999999" customHeight="1" thickBot="1">
      <c r="A20" s="299">
        <v>2</v>
      </c>
      <c r="B20" s="179">
        <v>6.2</v>
      </c>
      <c r="C20" s="179" t="s">
        <v>1007</v>
      </c>
      <c r="D20" s="136"/>
      <c r="E20" s="298"/>
      <c r="F20" s="149"/>
      <c r="G20" s="41">
        <v>0</v>
      </c>
      <c r="H20" s="41">
        <v>0</v>
      </c>
      <c r="I20" s="41">
        <v>0</v>
      </c>
      <c r="J20" s="149">
        <f>SUM(J4:J19)</f>
        <v>816948</v>
      </c>
      <c r="K20" s="109">
        <f xml:space="preserve"> SUM(K5:K19)</f>
        <v>7624825</v>
      </c>
    </row>
    <row r="21" spans="1:11" s="158" customFormat="1" ht="19.899999999999999" customHeight="1" thickBot="1">
      <c r="A21" s="158">
        <v>2</v>
      </c>
      <c r="B21" s="300">
        <v>6.3</v>
      </c>
      <c r="C21" s="301" t="s">
        <v>1008</v>
      </c>
      <c r="D21" s="303">
        <v>7</v>
      </c>
      <c r="E21" s="302" t="s">
        <v>1009</v>
      </c>
      <c r="F21" s="304"/>
      <c r="G21" s="304"/>
      <c r="H21" s="41">
        <v>0</v>
      </c>
      <c r="I21" s="304"/>
      <c r="J21" s="304">
        <f>J20*7</f>
        <v>5718636</v>
      </c>
      <c r="K21" s="109">
        <f xml:space="preserve"> K20*7</f>
        <v>53373775</v>
      </c>
    </row>
    <row r="22" spans="1:11" s="110" customFormat="1" ht="36" customHeight="1">
      <c r="A22" s="110">
        <v>2</v>
      </c>
      <c r="B22" s="283">
        <v>6.4</v>
      </c>
      <c r="C22" s="144" t="s">
        <v>1010</v>
      </c>
      <c r="D22" s="284">
        <v>1</v>
      </c>
      <c r="E22" s="284" t="s">
        <v>843</v>
      </c>
      <c r="F22" s="156"/>
      <c r="G22" s="156"/>
      <c r="H22" s="156"/>
      <c r="I22" s="156"/>
      <c r="J22" s="156"/>
      <c r="K22" s="109">
        <f t="shared" si="0"/>
        <v>0</v>
      </c>
    </row>
    <row r="23" spans="1:11" s="291" customFormat="1" ht="54" customHeight="1">
      <c r="A23" s="291">
        <v>2</v>
      </c>
      <c r="B23" s="283">
        <v>6.5</v>
      </c>
      <c r="C23" s="283" t="s">
        <v>1011</v>
      </c>
      <c r="D23" s="284">
        <v>1</v>
      </c>
      <c r="E23" s="283"/>
      <c r="F23" s="118"/>
      <c r="G23" s="118"/>
      <c r="H23" s="118"/>
      <c r="I23" s="118"/>
      <c r="J23" s="118"/>
      <c r="K23" s="109">
        <f>K22+K21</f>
        <v>53373775</v>
      </c>
    </row>
    <row r="24" spans="1:11" s="291" customFormat="1" ht="20.100000000000001" customHeight="1">
      <c r="B24" s="305"/>
      <c r="C24" s="305"/>
      <c r="D24" s="158"/>
      <c r="E24" s="305"/>
      <c r="F24" s="158"/>
      <c r="G24" s="158"/>
      <c r="H24" s="158"/>
      <c r="I24" s="158"/>
      <c r="J24" s="158"/>
      <c r="K24" s="159"/>
    </row>
    <row r="25" spans="1:11" s="291" customFormat="1" ht="20.100000000000001" customHeight="1">
      <c r="B25" s="158"/>
      <c r="C25" s="306" t="s">
        <v>1012</v>
      </c>
      <c r="D25" s="158"/>
      <c r="E25" s="158"/>
      <c r="F25" s="158"/>
      <c r="G25" s="158"/>
      <c r="H25" s="158"/>
      <c r="I25" s="158"/>
      <c r="J25" s="158"/>
      <c r="K25" s="159"/>
    </row>
    <row r="26" spans="1:11" s="291" customFormat="1" ht="20.100000000000001" customHeight="1">
      <c r="B26" s="158"/>
      <c r="C26" s="347" t="s">
        <v>1013</v>
      </c>
      <c r="D26" s="347"/>
      <c r="E26" s="347"/>
      <c r="F26" s="158"/>
      <c r="G26" s="158"/>
      <c r="H26" s="158"/>
      <c r="I26" s="158"/>
      <c r="J26" s="158"/>
      <c r="K26" s="159"/>
    </row>
    <row r="27" spans="1:11" s="291" customFormat="1" ht="20.100000000000001" customHeight="1">
      <c r="B27" s="158"/>
      <c r="C27" s="347" t="s">
        <v>1014</v>
      </c>
      <c r="D27" s="347"/>
      <c r="E27" s="347"/>
      <c r="F27" s="158"/>
      <c r="G27" s="158"/>
      <c r="H27" s="158"/>
      <c r="I27" s="158"/>
      <c r="J27" s="158"/>
      <c r="K27" s="159"/>
    </row>
    <row r="28" spans="1:11" s="291" customFormat="1" ht="20.100000000000001" customHeight="1">
      <c r="B28" s="158"/>
      <c r="C28" s="347" t="s">
        <v>1015</v>
      </c>
      <c r="D28" s="347"/>
      <c r="E28" s="347"/>
      <c r="F28" s="158"/>
      <c r="G28" s="158"/>
      <c r="H28" s="158"/>
      <c r="I28" s="158"/>
      <c r="J28" s="158"/>
      <c r="K28" s="159"/>
    </row>
    <row r="29" spans="1:11" s="110" customFormat="1" ht="38.25" customHeight="1">
      <c r="B29" s="44"/>
      <c r="C29" s="348" t="s">
        <v>1016</v>
      </c>
      <c r="D29" s="348"/>
      <c r="E29" s="348"/>
      <c r="F29" s="44"/>
      <c r="G29" s="44"/>
      <c r="H29" s="44"/>
      <c r="I29" s="44"/>
      <c r="J29" s="44"/>
      <c r="K29" s="268"/>
    </row>
    <row r="30" spans="1:11" s="110" customFormat="1" ht="20.100000000000001" customHeight="1">
      <c r="B30" s="44"/>
      <c r="C30" s="29"/>
      <c r="D30" s="44"/>
      <c r="E30" s="44"/>
      <c r="F30" s="44"/>
      <c r="G30" s="44"/>
      <c r="H30" s="44"/>
      <c r="I30" s="44"/>
      <c r="J30" s="44"/>
      <c r="K30" s="268"/>
    </row>
    <row r="31" spans="1:11" s="110" customFormat="1" ht="20.100000000000001" customHeight="1">
      <c r="B31" s="44"/>
      <c r="C31" s="348"/>
      <c r="D31" s="348"/>
      <c r="E31" s="348"/>
      <c r="F31" s="44"/>
      <c r="G31" s="44"/>
      <c r="H31" s="44"/>
      <c r="I31" s="44"/>
      <c r="J31" s="44"/>
      <c r="K31" s="268"/>
    </row>
    <row r="32" spans="1:11" s="110" customFormat="1" ht="20.100000000000001" customHeight="1">
      <c r="B32" s="30"/>
      <c r="C32" s="31" t="s">
        <v>62</v>
      </c>
      <c r="D32" s="30"/>
      <c r="E32" s="30"/>
      <c r="F32" s="30"/>
      <c r="G32" s="30"/>
      <c r="H32" s="30"/>
      <c r="I32" s="30"/>
      <c r="J32" s="30"/>
      <c r="K32" s="162"/>
    </row>
    <row r="33" spans="2:11" s="110" customFormat="1" ht="20.100000000000001" customHeight="1">
      <c r="B33" s="30"/>
      <c r="C33" s="31" t="s">
        <v>63</v>
      </c>
      <c r="D33" s="30"/>
      <c r="E33" s="30"/>
      <c r="F33" s="30"/>
      <c r="G33" s="30"/>
      <c r="H33" s="30"/>
      <c r="I33" s="30"/>
      <c r="J33" s="30"/>
      <c r="K33" s="162"/>
    </row>
    <row r="34" spans="2:11" s="110" customFormat="1" ht="20.100000000000001" customHeight="1">
      <c r="B34" s="30"/>
      <c r="C34" s="31" t="s">
        <v>64</v>
      </c>
      <c r="D34" s="30"/>
      <c r="E34" s="30"/>
      <c r="F34" s="30"/>
      <c r="G34" s="30"/>
      <c r="H34" s="30"/>
      <c r="I34" s="30"/>
      <c r="J34" s="30"/>
      <c r="K34" s="162"/>
    </row>
    <row r="35" spans="2:11" s="110" customFormat="1" ht="20.100000000000001" customHeight="1">
      <c r="B35" s="30"/>
      <c r="C35" s="307"/>
      <c r="D35" s="30"/>
      <c r="E35" s="30"/>
      <c r="F35" s="30"/>
      <c r="G35" s="30"/>
      <c r="H35" s="30"/>
      <c r="I35" s="30"/>
      <c r="J35" s="30"/>
      <c r="K35" s="162"/>
    </row>
    <row r="36" spans="2:11" s="110" customFormat="1" ht="20.100000000000001" customHeight="1">
      <c r="B36" s="44"/>
      <c r="D36" s="44"/>
      <c r="E36" s="44"/>
      <c r="F36" s="44"/>
      <c r="G36" s="44"/>
      <c r="H36" s="44"/>
      <c r="I36" s="44"/>
      <c r="J36" s="44"/>
      <c r="K36" s="268"/>
    </row>
    <row r="37" spans="2:11" s="110" customFormat="1" ht="20.100000000000001" customHeight="1">
      <c r="B37" s="44"/>
      <c r="D37" s="44"/>
      <c r="E37" s="44"/>
      <c r="F37" s="44"/>
      <c r="G37" s="44"/>
      <c r="H37" s="44"/>
      <c r="I37" s="44"/>
      <c r="J37" s="44"/>
      <c r="K37" s="268"/>
    </row>
  </sheetData>
  <mergeCells count="7">
    <mergeCell ref="C27:E27"/>
    <mergeCell ref="C28:E28"/>
    <mergeCell ref="C29:E29"/>
    <mergeCell ref="C31:E31"/>
    <mergeCell ref="B1:K1"/>
    <mergeCell ref="E2:K2"/>
    <mergeCell ref="C26:E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Grand Summary</vt:lpstr>
      <vt:lpstr>Grand Summary_old</vt:lpstr>
      <vt:lpstr>Schedule 1</vt:lpstr>
      <vt:lpstr>Schedule 2</vt:lpstr>
      <vt:lpstr>Schedule 3A</vt:lpstr>
      <vt:lpstr>Schedule 3B</vt:lpstr>
      <vt:lpstr>Schedule 4</vt:lpstr>
      <vt:lpstr>Schedule 5</vt:lpstr>
      <vt:lpstr>Schedule 6</vt:lpstr>
      <vt:lpstr>'Schedule 1'!Print_Area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Sreenivasula Reddy Siriyapureddy</dc:creator>
  <cp:lastModifiedBy>Itrust16</cp:lastModifiedBy>
  <cp:lastPrinted>2019-11-21T04:50:51Z</cp:lastPrinted>
  <dcterms:created xsi:type="dcterms:W3CDTF">2007-12-15T09:49:46Z</dcterms:created>
  <dcterms:modified xsi:type="dcterms:W3CDTF">2021-10-06T12:40:06Z</dcterms:modified>
</cp:coreProperties>
</file>