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DELL\Desktop\CP-25\Passavant-L-1 BIdder-GST (1)\Passavant-L-1 BIdder-GST\Vol 3\"/>
    </mc:Choice>
  </mc:AlternateContent>
  <bookViews>
    <workbookView xWindow="8160" yWindow="150" windowWidth="10275" windowHeight="7695" tabRatio="853" activeTab="7"/>
  </bookViews>
  <sheets>
    <sheet name="Schedule 1" sheetId="28" r:id="rId1"/>
    <sheet name="Schedule 2" sheetId="81" r:id="rId2"/>
    <sheet name="Schedule 3A" sheetId="82" r:id="rId3"/>
    <sheet name="Schedule 3B" sheetId="83" r:id="rId4"/>
    <sheet name="Schedule 4" sheetId="84" r:id="rId5"/>
    <sheet name="Schedule 5" sheetId="85" r:id="rId6"/>
    <sheet name="Schedule 6" sheetId="86" r:id="rId7"/>
    <sheet name="Schedule 7" sheetId="80" r:id="rId8"/>
    <sheet name="Schedule 8 A" sheetId="87" r:id="rId9"/>
    <sheet name="Schedule 8B " sheetId="88" r:id="rId10"/>
    <sheet name="Schedule 9" sheetId="89" r:id="rId11"/>
  </sheets>
  <definedNames>
    <definedName name="_xlnm.Print_Area" localSheetId="0">'Schedule 1'!$A$1:$H$143</definedName>
    <definedName name="_xlnm.Print_Area" localSheetId="1">'Schedule 2'!$A$1:$F$180</definedName>
    <definedName name="_xlnm.Print_Area" localSheetId="2">'Schedule 3A'!$A$1:$N$171</definedName>
    <definedName name="_xlnm.Print_Area" localSheetId="3">'Schedule 3B'!$A$1:$G$172</definedName>
    <definedName name="_xlnm.Print_Area" localSheetId="4">'Schedule 4'!$A$1:$G$24</definedName>
    <definedName name="_xlnm.Print_Area" localSheetId="5">'Schedule 5'!$A$1:$G$74</definedName>
    <definedName name="_xlnm.Print_Area" localSheetId="6">'Schedule 6'!$A$1:$G$36</definedName>
    <definedName name="_xlnm.Print_Area" localSheetId="7">'Schedule 7'!$A$1:$E$19</definedName>
    <definedName name="_xlnm.Print_Area" localSheetId="8">'Schedule 8 A'!$A$1:$N$303</definedName>
    <definedName name="_xlnm.Print_Area" localSheetId="9">'Schedule 8B '!$A$1:$G$305</definedName>
    <definedName name="_xlnm.Print_Area" localSheetId="10">'Schedule 9'!$A$1:$F$19</definedName>
    <definedName name="_xlnm.Print_Titles" localSheetId="0">'Schedule 1'!$1:$4</definedName>
    <definedName name="_xlnm.Print_Titles" localSheetId="1">'Schedule 2'!$1:$4</definedName>
    <definedName name="_xlnm.Print_Titles" localSheetId="2">'Schedule 3A'!$1:$6</definedName>
    <definedName name="_xlnm.Print_Titles" localSheetId="3">'Schedule 3B'!$1:$5</definedName>
    <definedName name="_xlnm.Print_Titles" localSheetId="4">'Schedule 4'!$1:$4</definedName>
    <definedName name="_xlnm.Print_Titles" localSheetId="5">'Schedule 5'!$1:$4</definedName>
    <definedName name="_xlnm.Print_Titles" localSheetId="6">'Schedule 6'!$1:$4</definedName>
    <definedName name="_xlnm.Print_Titles" localSheetId="7">'Schedule 7'!$1:$5</definedName>
    <definedName name="_xlnm.Print_Titles" localSheetId="8">'Schedule 8 A'!$1:$6</definedName>
    <definedName name="_xlnm.Print_Titles" localSheetId="9">'Schedule 8B '!$1:$5</definedName>
    <definedName name="_xlnm.Print_Titles" localSheetId="10">'Schedule 9'!$1:$4</definedName>
  </definedNam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7" i="80" l="1"/>
  <c r="H8" i="80"/>
  <c r="H9" i="80"/>
  <c r="H10" i="80"/>
  <c r="H11" i="80"/>
  <c r="H12" i="80"/>
  <c r="H13" i="80"/>
  <c r="H6" i="80"/>
  <c r="G13" i="80" l="1"/>
  <c r="G12" i="80"/>
  <c r="G11" i="80"/>
  <c r="G10" i="80"/>
  <c r="F22" i="86"/>
  <c r="F21" i="86"/>
  <c r="F18" i="84"/>
  <c r="G9" i="80"/>
  <c r="G7" i="80"/>
  <c r="G6" i="80"/>
  <c r="F13" i="80" l="1"/>
  <c r="F9" i="80"/>
  <c r="G72" i="85" l="1"/>
  <c r="G154" i="83"/>
  <c r="G25" i="83"/>
  <c r="F59" i="81" l="1"/>
  <c r="G9" i="88" l="1"/>
  <c r="G8" i="86"/>
  <c r="E69" i="85"/>
  <c r="G7" i="84"/>
  <c r="G8" i="84"/>
  <c r="G9" i="84"/>
  <c r="G10" i="84"/>
  <c r="G11" i="84"/>
  <c r="G12" i="84"/>
  <c r="G13" i="84"/>
  <c r="G14" i="84"/>
  <c r="G15" i="84"/>
  <c r="G16" i="84"/>
  <c r="G17" i="84"/>
  <c r="D164" i="83"/>
  <c r="D158" i="83"/>
  <c r="G117" i="83"/>
  <c r="D98" i="83"/>
  <c r="G48" i="83"/>
  <c r="E44" i="83"/>
  <c r="F44" i="83"/>
  <c r="D44" i="83"/>
  <c r="G11" i="83"/>
  <c r="L102" i="82"/>
  <c r="M102" i="82"/>
  <c r="N102" i="82"/>
  <c r="L103" i="82"/>
  <c r="M103" i="82"/>
  <c r="N103" i="82"/>
  <c r="L104" i="82"/>
  <c r="M104" i="82"/>
  <c r="N104" i="82"/>
  <c r="L105" i="82"/>
  <c r="M105" i="82"/>
  <c r="N105" i="82"/>
  <c r="L106" i="82"/>
  <c r="M106" i="82"/>
  <c r="N106" i="82"/>
  <c r="L107" i="82"/>
  <c r="M107" i="82"/>
  <c r="N107" i="82"/>
  <c r="L108" i="82"/>
  <c r="M108" i="82"/>
  <c r="N108" i="82"/>
  <c r="L109" i="82"/>
  <c r="M109" i="82"/>
  <c r="N109" i="82"/>
  <c r="L110" i="82"/>
  <c r="M110" i="82"/>
  <c r="N110" i="82"/>
  <c r="L111" i="82"/>
  <c r="M111" i="82"/>
  <c r="N111" i="82"/>
  <c r="L112" i="82"/>
  <c r="M112" i="82"/>
  <c r="N112" i="82"/>
  <c r="L113" i="82"/>
  <c r="M113" i="82"/>
  <c r="N113" i="82"/>
  <c r="L114" i="82"/>
  <c r="M114" i="82"/>
  <c r="N114" i="82"/>
  <c r="L115" i="82"/>
  <c r="M115" i="82"/>
  <c r="N115" i="82"/>
  <c r="L116" i="82"/>
  <c r="M116" i="82"/>
  <c r="N116" i="82"/>
  <c r="L117" i="82"/>
  <c r="M117" i="82"/>
  <c r="N117" i="82"/>
  <c r="L118" i="82"/>
  <c r="M118" i="82"/>
  <c r="N118" i="82"/>
  <c r="L119" i="82"/>
  <c r="M119" i="82"/>
  <c r="N119" i="82"/>
  <c r="L120" i="82"/>
  <c r="M120" i="82"/>
  <c r="N120" i="82"/>
  <c r="L122" i="82"/>
  <c r="M122" i="82"/>
  <c r="N122" i="82"/>
  <c r="L123" i="82"/>
  <c r="M123" i="82"/>
  <c r="N123" i="82"/>
  <c r="L124" i="82"/>
  <c r="M124" i="82"/>
  <c r="N124" i="82"/>
  <c r="L125" i="82"/>
  <c r="M125" i="82"/>
  <c r="N125" i="82"/>
  <c r="L126" i="82"/>
  <c r="M126" i="82"/>
  <c r="N126" i="82"/>
  <c r="L127" i="82"/>
  <c r="M127" i="82"/>
  <c r="N127" i="82"/>
  <c r="L129" i="82"/>
  <c r="M129" i="82"/>
  <c r="N129" i="82"/>
  <c r="L130" i="82"/>
  <c r="M130" i="82"/>
  <c r="N130" i="82"/>
  <c r="L132" i="82"/>
  <c r="M132" i="82"/>
  <c r="N132" i="82"/>
  <c r="L133" i="82"/>
  <c r="M133" i="82"/>
  <c r="N133" i="82"/>
  <c r="L134" i="82"/>
  <c r="M134" i="82"/>
  <c r="N134" i="82"/>
  <c r="L136" i="82"/>
  <c r="M136" i="82"/>
  <c r="N136" i="82"/>
  <c r="L137" i="82"/>
  <c r="M137" i="82"/>
  <c r="N137" i="82"/>
  <c r="L138" i="82"/>
  <c r="M138" i="82"/>
  <c r="N138" i="82"/>
  <c r="L139" i="82"/>
  <c r="M139" i="82"/>
  <c r="N139" i="82"/>
  <c r="L140" i="82"/>
  <c r="M140" i="82"/>
  <c r="N140" i="82"/>
  <c r="L141" i="82"/>
  <c r="M141" i="82"/>
  <c r="N141" i="82"/>
  <c r="L142" i="82"/>
  <c r="M142" i="82"/>
  <c r="N142" i="82"/>
  <c r="L143" i="82"/>
  <c r="M143" i="82"/>
  <c r="N143" i="82"/>
  <c r="L144" i="82"/>
  <c r="M144" i="82"/>
  <c r="N144" i="82"/>
  <c r="L145" i="82"/>
  <c r="M145" i="82"/>
  <c r="N145" i="82"/>
  <c r="L147" i="82"/>
  <c r="M147" i="82"/>
  <c r="N147" i="82"/>
  <c r="L148" i="82"/>
  <c r="M148" i="82"/>
  <c r="N148" i="82"/>
  <c r="L150" i="82"/>
  <c r="M150" i="82"/>
  <c r="N150" i="82"/>
  <c r="L151" i="82"/>
  <c r="M151" i="82"/>
  <c r="N151" i="82"/>
  <c r="L152" i="82"/>
  <c r="M152" i="82"/>
  <c r="N152" i="82"/>
  <c r="L154" i="82"/>
  <c r="M154" i="82"/>
  <c r="N154" i="82"/>
  <c r="L155" i="82"/>
  <c r="M155" i="82"/>
  <c r="N155" i="82"/>
  <c r="L156" i="82"/>
  <c r="M156" i="82"/>
  <c r="N156" i="82"/>
  <c r="N101" i="82"/>
  <c r="M101" i="82"/>
  <c r="L101" i="82"/>
  <c r="L157" i="82" s="1"/>
  <c r="N11" i="82"/>
  <c r="M11" i="82"/>
  <c r="L11" i="82"/>
  <c r="D163" i="81"/>
  <c r="E148" i="81"/>
  <c r="D148" i="81"/>
  <c r="D93" i="81"/>
  <c r="D51" i="81"/>
  <c r="E129" i="28"/>
  <c r="F129" i="28"/>
  <c r="G129" i="28"/>
  <c r="D129" i="28"/>
  <c r="D92" i="28"/>
  <c r="D57" i="28"/>
  <c r="H16" i="28"/>
  <c r="E12" i="28"/>
  <c r="D12" i="28"/>
  <c r="G12" i="28"/>
  <c r="F12" i="28"/>
  <c r="H7" i="28"/>
  <c r="G18" i="84" l="1"/>
  <c r="E10" i="80" s="1"/>
  <c r="D166" i="83"/>
  <c r="F7" i="81"/>
  <c r="G9" i="86" l="1"/>
  <c r="G10" i="86"/>
  <c r="G11" i="86"/>
  <c r="G12" i="86"/>
  <c r="G13" i="86"/>
  <c r="G14" i="86"/>
  <c r="G15" i="86"/>
  <c r="G16" i="86"/>
  <c r="G17" i="86"/>
  <c r="G18" i="86"/>
  <c r="G19" i="86"/>
  <c r="G20" i="86"/>
  <c r="G120" i="83" l="1"/>
  <c r="G138" i="83"/>
  <c r="G134" i="83"/>
  <c r="F167" i="81"/>
  <c r="F152" i="81" l="1"/>
  <c r="F154" i="81"/>
  <c r="F155" i="81"/>
  <c r="F156" i="81"/>
  <c r="F151" i="81"/>
  <c r="G35" i="85"/>
  <c r="G36" i="85"/>
  <c r="G37" i="85"/>
  <c r="G34" i="85"/>
  <c r="F161" i="81" l="1"/>
  <c r="F159" i="81"/>
  <c r="F92" i="81"/>
  <c r="G63" i="88" l="1"/>
  <c r="G78" i="88" l="1"/>
  <c r="G71" i="88"/>
  <c r="H128" i="28"/>
  <c r="H125" i="28" l="1"/>
  <c r="G94" i="88" l="1"/>
  <c r="G95" i="88"/>
  <c r="G96" i="88"/>
  <c r="G97" i="88"/>
  <c r="G98" i="88"/>
  <c r="G99" i="88"/>
  <c r="G101" i="88"/>
  <c r="G102" i="88"/>
  <c r="G103" i="88"/>
  <c r="G104" i="88"/>
  <c r="G105" i="88"/>
  <c r="G106" i="88"/>
  <c r="G107" i="88"/>
  <c r="G109" i="88"/>
  <c r="G110" i="88"/>
  <c r="G111" i="88"/>
  <c r="G112" i="88"/>
  <c r="G113" i="88"/>
  <c r="G114" i="88"/>
  <c r="G116" i="88"/>
  <c r="G117" i="88"/>
  <c r="G118" i="88"/>
  <c r="G119" i="88"/>
  <c r="G120" i="88"/>
  <c r="G121" i="88"/>
  <c r="G123" i="88"/>
  <c r="G124" i="88"/>
  <c r="G125" i="88"/>
  <c r="G126" i="88"/>
  <c r="G127" i="88"/>
  <c r="G128" i="88"/>
  <c r="G129" i="88"/>
  <c r="G131" i="88"/>
  <c r="G132" i="88"/>
  <c r="G133" i="88"/>
  <c r="G134" i="88"/>
  <c r="G135" i="88"/>
  <c r="G137" i="88"/>
  <c r="G138" i="88"/>
  <c r="G139" i="88"/>
  <c r="G140" i="88"/>
  <c r="G141" i="88"/>
  <c r="G143" i="88"/>
  <c r="G144" i="88"/>
  <c r="G145" i="88"/>
  <c r="G146" i="88"/>
  <c r="G147" i="88"/>
  <c r="G148" i="88"/>
  <c r="G149" i="88"/>
  <c r="G151" i="88"/>
  <c r="G152" i="88"/>
  <c r="G153" i="88"/>
  <c r="G154" i="88"/>
  <c r="G155" i="88"/>
  <c r="G156" i="88"/>
  <c r="G158" i="88"/>
  <c r="G159" i="88"/>
  <c r="G160" i="88"/>
  <c r="G161" i="88"/>
  <c r="G162" i="88"/>
  <c r="G163" i="88"/>
  <c r="G165" i="88"/>
  <c r="G166" i="88"/>
  <c r="G167" i="88"/>
  <c r="G168" i="88"/>
  <c r="G169" i="88"/>
  <c r="G170" i="88"/>
  <c r="G172" i="88"/>
  <c r="G173" i="88"/>
  <c r="G174" i="88"/>
  <c r="G175" i="88"/>
  <c r="G176" i="88"/>
  <c r="G177" i="88"/>
  <c r="G179" i="88"/>
  <c r="G180" i="88"/>
  <c r="G181" i="88"/>
  <c r="G182" i="88"/>
  <c r="G183" i="88"/>
  <c r="G186" i="88"/>
  <c r="G187" i="88"/>
  <c r="G188" i="88"/>
  <c r="G189" i="88"/>
  <c r="G190" i="88"/>
  <c r="G191" i="88"/>
  <c r="G192" i="88"/>
  <c r="G193" i="88"/>
  <c r="G194" i="88"/>
  <c r="G195" i="88"/>
  <c r="G197" i="88"/>
  <c r="G198" i="88"/>
  <c r="G199" i="88"/>
  <c r="G200" i="88"/>
  <c r="G201" i="88"/>
  <c r="G202" i="88"/>
  <c r="G203" i="88"/>
  <c r="G204" i="88"/>
  <c r="G205" i="88"/>
  <c r="G206" i="88"/>
  <c r="G208" i="88"/>
  <c r="G209" i="88"/>
  <c r="G210" i="88"/>
  <c r="G211" i="88"/>
  <c r="G212" i="88"/>
  <c r="G213" i="88"/>
  <c r="G214" i="88"/>
  <c r="G215" i="88"/>
  <c r="G216" i="88"/>
  <c r="G217" i="88"/>
  <c r="G219" i="88"/>
  <c r="G220" i="88"/>
  <c r="G221" i="88"/>
  <c r="G222" i="88"/>
  <c r="G223" i="88"/>
  <c r="G224" i="88"/>
  <c r="G225" i="88"/>
  <c r="G226" i="88"/>
  <c r="G227" i="88"/>
  <c r="G228" i="88"/>
  <c r="G230" i="88"/>
  <c r="G231" i="88"/>
  <c r="G232" i="88"/>
  <c r="G233" i="88"/>
  <c r="G234" i="88"/>
  <c r="G235" i="88"/>
  <c r="G236" i="88"/>
  <c r="G237" i="88"/>
  <c r="G238" i="88"/>
  <c r="G239" i="88"/>
  <c r="G241" i="88"/>
  <c r="G242" i="88"/>
  <c r="G243" i="88"/>
  <c r="G244" i="88"/>
  <c r="G245" i="88"/>
  <c r="G246" i="88"/>
  <c r="G247" i="88"/>
  <c r="G248" i="88"/>
  <c r="G249" i="88"/>
  <c r="G250" i="88"/>
  <c r="G252" i="88"/>
  <c r="G253" i="88"/>
  <c r="G254" i="88"/>
  <c r="G255" i="88"/>
  <c r="G256" i="88"/>
  <c r="G257" i="88"/>
  <c r="G258" i="88"/>
  <c r="G259" i="88"/>
  <c r="G260" i="88"/>
  <c r="G261" i="88"/>
  <c r="G263" i="88"/>
  <c r="G264" i="88"/>
  <c r="G265" i="88"/>
  <c r="G266" i="88"/>
  <c r="G267" i="88"/>
  <c r="G268" i="88"/>
  <c r="G269" i="88"/>
  <c r="G270" i="88"/>
  <c r="G271" i="88"/>
  <c r="G272" i="88"/>
  <c r="G274" i="88"/>
  <c r="G275" i="88"/>
  <c r="G276" i="88"/>
  <c r="G277" i="88"/>
  <c r="G278" i="88"/>
  <c r="G279" i="88"/>
  <c r="G280" i="88"/>
  <c r="G281" i="88"/>
  <c r="G282" i="88"/>
  <c r="G283" i="88"/>
  <c r="G284" i="88"/>
  <c r="G285" i="88"/>
  <c r="G287" i="88"/>
  <c r="G288" i="88"/>
  <c r="G289" i="88"/>
  <c r="G290" i="88"/>
  <c r="G291" i="88"/>
  <c r="G292" i="88"/>
  <c r="G293" i="88"/>
  <c r="G294" i="88"/>
  <c r="G73" i="88"/>
  <c r="G74" i="88"/>
  <c r="G75" i="88"/>
  <c r="G76" i="88"/>
  <c r="G77" i="88"/>
  <c r="G80" i="88"/>
  <c r="G81" i="88"/>
  <c r="G82" i="88"/>
  <c r="G83" i="88"/>
  <c r="G84" i="88"/>
  <c r="G58" i="88"/>
  <c r="G59" i="88"/>
  <c r="G60" i="88"/>
  <c r="G61" i="88"/>
  <c r="G62" i="88"/>
  <c r="G65" i="88"/>
  <c r="G66" i="88"/>
  <c r="G67" i="88"/>
  <c r="G68" i="88"/>
  <c r="G69" i="88"/>
  <c r="G70" i="88"/>
  <c r="G57" i="88"/>
  <c r="G49" i="88"/>
  <c r="G50" i="88"/>
  <c r="G51" i="88"/>
  <c r="G52" i="88"/>
  <c r="G53" i="88"/>
  <c r="G54" i="88"/>
  <c r="G55" i="88"/>
  <c r="G48" i="88"/>
  <c r="G43" i="88"/>
  <c r="G44" i="88"/>
  <c r="G45" i="88"/>
  <c r="G46" i="88"/>
  <c r="G42" i="88"/>
  <c r="G36" i="88"/>
  <c r="G37" i="88"/>
  <c r="G38" i="88"/>
  <c r="G39" i="88"/>
  <c r="G40" i="88"/>
  <c r="G35" i="88"/>
  <c r="G28" i="88"/>
  <c r="G29" i="88"/>
  <c r="G30" i="88"/>
  <c r="G31" i="88"/>
  <c r="G32" i="88"/>
  <c r="G33" i="88"/>
  <c r="G27" i="88"/>
  <c r="G22" i="88"/>
  <c r="G23" i="88"/>
  <c r="G24" i="88"/>
  <c r="G25" i="88"/>
  <c r="G21" i="88"/>
  <c r="G16" i="88"/>
  <c r="G17" i="88"/>
  <c r="G18" i="88"/>
  <c r="G19" i="88"/>
  <c r="G15" i="88"/>
  <c r="G10" i="88"/>
  <c r="G11" i="88"/>
  <c r="G12" i="88"/>
  <c r="G13" i="88"/>
  <c r="G87" i="88"/>
  <c r="G88" i="88"/>
  <c r="G89" i="88"/>
  <c r="G90" i="88"/>
  <c r="G91" i="88"/>
  <c r="G92" i="88"/>
  <c r="G86" i="88"/>
  <c r="N25" i="87"/>
  <c r="M25" i="87"/>
  <c r="L25" i="87"/>
  <c r="N40" i="87"/>
  <c r="M40" i="87"/>
  <c r="L40" i="87"/>
  <c r="N99" i="87"/>
  <c r="M99" i="87"/>
  <c r="L99" i="87"/>
  <c r="N107" i="87"/>
  <c r="M107" i="87"/>
  <c r="L107" i="87"/>
  <c r="N121" i="87"/>
  <c r="M121" i="87"/>
  <c r="L121" i="87"/>
  <c r="N129" i="87"/>
  <c r="M129" i="87"/>
  <c r="L129" i="87"/>
  <c r="N135" i="87"/>
  <c r="M135" i="87"/>
  <c r="L135" i="87"/>
  <c r="G22" i="83"/>
  <c r="G18" i="83"/>
  <c r="G296" i="88" l="1"/>
  <c r="H72" i="28"/>
  <c r="F69" i="81"/>
  <c r="F166" i="81"/>
  <c r="F88" i="81"/>
  <c r="F87" i="81"/>
  <c r="N42" i="82" l="1"/>
  <c r="M42" i="82"/>
  <c r="L42" i="82"/>
  <c r="N41" i="82"/>
  <c r="M41" i="82"/>
  <c r="L41" i="82"/>
  <c r="N40" i="82"/>
  <c r="M40" i="82"/>
  <c r="L40" i="82"/>
  <c r="N39" i="82"/>
  <c r="M39" i="82"/>
  <c r="L39" i="82"/>
  <c r="N37" i="82"/>
  <c r="M37" i="82"/>
  <c r="L37" i="82"/>
  <c r="N36" i="82"/>
  <c r="M36" i="82"/>
  <c r="L36" i="82"/>
  <c r="N35" i="82"/>
  <c r="M35" i="82"/>
  <c r="L35" i="82"/>
  <c r="N34" i="82"/>
  <c r="M34" i="82"/>
  <c r="L34" i="82"/>
  <c r="N33" i="82"/>
  <c r="M33" i="82"/>
  <c r="L33" i="82"/>
  <c r="N32" i="82"/>
  <c r="M32" i="82"/>
  <c r="L32" i="82"/>
  <c r="N31" i="82"/>
  <c r="M31" i="82"/>
  <c r="L31" i="82"/>
  <c r="N30" i="82"/>
  <c r="M30" i="82"/>
  <c r="L30" i="82"/>
  <c r="N29" i="82"/>
  <c r="M29" i="82"/>
  <c r="L29" i="82"/>
  <c r="N28" i="82"/>
  <c r="M28" i="82"/>
  <c r="L28" i="82"/>
  <c r="N27" i="82"/>
  <c r="M27" i="82"/>
  <c r="L27" i="82"/>
  <c r="N26" i="82"/>
  <c r="M26" i="82"/>
  <c r="L26" i="82"/>
  <c r="N25" i="82"/>
  <c r="M25" i="82"/>
  <c r="L25" i="82"/>
  <c r="N24" i="82"/>
  <c r="M24" i="82"/>
  <c r="L24" i="82"/>
  <c r="N23" i="82"/>
  <c r="M23" i="82"/>
  <c r="L23" i="82"/>
  <c r="N22" i="82"/>
  <c r="M22" i="82"/>
  <c r="L22" i="82"/>
  <c r="N21" i="82"/>
  <c r="M21" i="82"/>
  <c r="L21" i="82"/>
  <c r="N20" i="82"/>
  <c r="M20" i="82"/>
  <c r="L20" i="82"/>
  <c r="N19" i="82"/>
  <c r="M19" i="82"/>
  <c r="L19" i="82"/>
  <c r="N18" i="82"/>
  <c r="M18" i="82"/>
  <c r="L18" i="82"/>
  <c r="N17" i="82"/>
  <c r="M17" i="82"/>
  <c r="L17" i="82"/>
  <c r="N14" i="82"/>
  <c r="N13" i="82"/>
  <c r="N12" i="82"/>
  <c r="M14" i="82"/>
  <c r="M13" i="82"/>
  <c r="M12" i="82"/>
  <c r="L14" i="82"/>
  <c r="L13" i="82"/>
  <c r="L12" i="82"/>
  <c r="F146" i="81" l="1"/>
  <c r="G53" i="83"/>
  <c r="G54" i="83"/>
  <c r="F147" i="81"/>
  <c r="F145" i="81"/>
  <c r="L52" i="82"/>
  <c r="M52" i="82"/>
  <c r="N52" i="82"/>
  <c r="L53" i="82"/>
  <c r="M53" i="82"/>
  <c r="N53" i="82"/>
  <c r="F103" i="81"/>
  <c r="F104" i="81"/>
  <c r="G73" i="83" l="1"/>
  <c r="L72" i="82"/>
  <c r="M72" i="82"/>
  <c r="N72" i="82"/>
  <c r="F124" i="81"/>
  <c r="F61" i="81" l="1"/>
  <c r="E93" i="81" l="1"/>
  <c r="E51" i="81"/>
  <c r="G101" i="28" l="1"/>
  <c r="D133" i="28" l="1"/>
  <c r="E133" i="28"/>
  <c r="F133" i="28"/>
  <c r="G133" i="28"/>
  <c r="G23" i="86"/>
  <c r="F158" i="83"/>
  <c r="E158" i="83"/>
  <c r="F69" i="85"/>
  <c r="E164" i="83"/>
  <c r="F164" i="83"/>
  <c r="F98" i="83"/>
  <c r="E98" i="83"/>
  <c r="F166" i="83" l="1"/>
  <c r="E166" i="83"/>
  <c r="N161" i="82"/>
  <c r="N162" i="82"/>
  <c r="M161" i="82"/>
  <c r="M162" i="82"/>
  <c r="L161" i="82"/>
  <c r="L162" i="82"/>
  <c r="N94" i="82"/>
  <c r="N95" i="82"/>
  <c r="M94" i="82"/>
  <c r="M95" i="82"/>
  <c r="L95" i="82"/>
  <c r="L94" i="82"/>
  <c r="E171" i="81"/>
  <c r="D171" i="81"/>
  <c r="E168" i="81"/>
  <c r="D168" i="81"/>
  <c r="E163" i="81"/>
  <c r="E173" i="81" l="1"/>
  <c r="D173" i="81"/>
  <c r="H115" i="28"/>
  <c r="H116" i="28"/>
  <c r="H117" i="28"/>
  <c r="H118" i="28"/>
  <c r="H123" i="28"/>
  <c r="H124" i="28"/>
  <c r="H126" i="28"/>
  <c r="H127" i="28"/>
  <c r="H95" i="28"/>
  <c r="H87" i="28"/>
  <c r="H88" i="28"/>
  <c r="H89" i="28"/>
  <c r="H90" i="28"/>
  <c r="H91" i="28"/>
  <c r="H80" i="28"/>
  <c r="H78" i="28"/>
  <c r="H82" i="28"/>
  <c r="H83" i="28"/>
  <c r="H84" i="28"/>
  <c r="H85" i="28"/>
  <c r="H86" i="28"/>
  <c r="H75" i="28"/>
  <c r="H76" i="28"/>
  <c r="H77" i="28"/>
  <c r="H79" i="28"/>
  <c r="H81" i="28"/>
  <c r="H67" i="28"/>
  <c r="H68" i="28"/>
  <c r="H69" i="28"/>
  <c r="H70" i="28"/>
  <c r="H71" i="28"/>
  <c r="H73" i="28"/>
  <c r="H74" i="28"/>
  <c r="H8" i="28"/>
  <c r="H9" i="28"/>
  <c r="H10" i="28"/>
  <c r="H11" i="28"/>
  <c r="H12" i="28" l="1"/>
  <c r="G119" i="28"/>
  <c r="F119" i="28"/>
  <c r="E119" i="28"/>
  <c r="D119" i="28"/>
  <c r="G111" i="28"/>
  <c r="F111" i="28"/>
  <c r="E111" i="28"/>
  <c r="D111" i="28"/>
  <c r="G106" i="28"/>
  <c r="F106" i="28"/>
  <c r="E106" i="28"/>
  <c r="D106" i="28"/>
  <c r="F101" i="28"/>
  <c r="E101" i="28"/>
  <c r="D101" i="28"/>
  <c r="D96" i="28"/>
  <c r="G96" i="28"/>
  <c r="F96" i="28"/>
  <c r="E96" i="28"/>
  <c r="G92" i="28"/>
  <c r="F92" i="28"/>
  <c r="E92" i="28"/>
  <c r="G57" i="28"/>
  <c r="E57" i="28"/>
  <c r="F57" i="28"/>
  <c r="D135" i="28" l="1"/>
  <c r="G135" i="28"/>
  <c r="F135" i="28"/>
  <c r="D6" i="80" s="1"/>
  <c r="E135" i="28"/>
  <c r="G6" i="86"/>
  <c r="G6" i="85"/>
  <c r="C6" i="80" l="1"/>
  <c r="L10" i="87" l="1"/>
  <c r="L9" i="87"/>
  <c r="F18" i="81" l="1"/>
  <c r="G52" i="83"/>
  <c r="G50" i="83"/>
  <c r="G161" i="83"/>
  <c r="G162" i="83"/>
  <c r="G163" i="83"/>
  <c r="G140" i="83"/>
  <c r="G141" i="83"/>
  <c r="G142" i="83"/>
  <c r="G143" i="83"/>
  <c r="G144" i="83"/>
  <c r="G145" i="83"/>
  <c r="G146" i="83"/>
  <c r="G148" i="83"/>
  <c r="G149" i="83"/>
  <c r="G151" i="83"/>
  <c r="G152" i="83"/>
  <c r="G153" i="83"/>
  <c r="G155" i="83"/>
  <c r="G156" i="83"/>
  <c r="G157" i="83"/>
  <c r="G139" i="83"/>
  <c r="G126" i="83"/>
  <c r="G127" i="83"/>
  <c r="G128" i="83"/>
  <c r="G130" i="83"/>
  <c r="G131" i="83"/>
  <c r="G133" i="83"/>
  <c r="G135" i="83"/>
  <c r="G137" i="83"/>
  <c r="G123" i="83"/>
  <c r="G124" i="83"/>
  <c r="G125" i="83"/>
  <c r="G121" i="83"/>
  <c r="G119" i="83"/>
  <c r="G118" i="83"/>
  <c r="G102" i="83"/>
  <c r="G103" i="83"/>
  <c r="G104" i="83"/>
  <c r="G105" i="83"/>
  <c r="G106" i="83"/>
  <c r="G107" i="83"/>
  <c r="G108" i="83"/>
  <c r="G109" i="83"/>
  <c r="G110" i="83"/>
  <c r="G111" i="83"/>
  <c r="G112" i="83"/>
  <c r="G113" i="83"/>
  <c r="G114" i="83"/>
  <c r="G115" i="83"/>
  <c r="G116" i="83"/>
  <c r="G87" i="83"/>
  <c r="G88" i="83"/>
  <c r="G89" i="83"/>
  <c r="G90" i="83"/>
  <c r="G91" i="83"/>
  <c r="G92" i="83"/>
  <c r="G95" i="83"/>
  <c r="G96" i="83"/>
  <c r="G97" i="83"/>
  <c r="G76" i="83"/>
  <c r="G77" i="83"/>
  <c r="G78" i="83"/>
  <c r="G79" i="83"/>
  <c r="G80" i="83"/>
  <c r="G82" i="83"/>
  <c r="G83" i="83"/>
  <c r="G84" i="83"/>
  <c r="G85" i="83"/>
  <c r="G63" i="83"/>
  <c r="G65" i="83"/>
  <c r="G66" i="83"/>
  <c r="G67" i="83"/>
  <c r="G68" i="83"/>
  <c r="G69" i="83"/>
  <c r="G70" i="83"/>
  <c r="G71" i="83"/>
  <c r="G72" i="83"/>
  <c r="G74" i="83"/>
  <c r="F36" i="81"/>
  <c r="F90" i="81"/>
  <c r="F91" i="81"/>
  <c r="F86" i="81"/>
  <c r="F77" i="81"/>
  <c r="F74" i="81"/>
  <c r="H114" i="28"/>
  <c r="H31" i="28"/>
  <c r="H48" i="28"/>
  <c r="H51" i="28"/>
  <c r="H52" i="28"/>
  <c r="H53" i="28"/>
  <c r="H54" i="28"/>
  <c r="H55" i="28"/>
  <c r="F158" i="81"/>
  <c r="F39" i="81"/>
  <c r="F40" i="81"/>
  <c r="F41" i="81"/>
  <c r="F42" i="81"/>
  <c r="F43" i="81"/>
  <c r="F44" i="81"/>
  <c r="F24" i="81"/>
  <c r="F26" i="81"/>
  <c r="F27" i="81"/>
  <c r="F28" i="81"/>
  <c r="F29" i="81"/>
  <c r="G158" i="83" l="1"/>
  <c r="G164" i="83"/>
  <c r="H119" i="28"/>
  <c r="H132" i="28" l="1"/>
  <c r="H133" i="28" s="1"/>
  <c r="H122" i="28"/>
  <c r="H129" i="28" s="1"/>
  <c r="H109" i="28"/>
  <c r="H24" i="28"/>
  <c r="H99" i="28"/>
  <c r="L83" i="82" l="1"/>
  <c r="M83" i="82"/>
  <c r="N83" i="82"/>
  <c r="L84" i="82"/>
  <c r="M84" i="82"/>
  <c r="N84" i="82"/>
  <c r="H104" i="28"/>
  <c r="H100" i="28"/>
  <c r="H101" i="28" s="1"/>
  <c r="G42" i="83"/>
  <c r="F48" i="81"/>
  <c r="F49" i="81"/>
  <c r="F50" i="81"/>
  <c r="H105" i="28"/>
  <c r="H110" i="28"/>
  <c r="H111" i="28" s="1"/>
  <c r="H37" i="28"/>
  <c r="H56" i="28"/>
  <c r="N295" i="87"/>
  <c r="M295" i="87"/>
  <c r="L295" i="87"/>
  <c r="N294" i="87"/>
  <c r="M294" i="87"/>
  <c r="L294" i="87"/>
  <c r="N293" i="87"/>
  <c r="M293" i="87"/>
  <c r="L293" i="87"/>
  <c r="N292" i="87"/>
  <c r="M292" i="87"/>
  <c r="L292" i="87"/>
  <c r="N291" i="87"/>
  <c r="M291" i="87"/>
  <c r="L291" i="87"/>
  <c r="N290" i="87"/>
  <c r="M290" i="87"/>
  <c r="L290" i="87"/>
  <c r="N289" i="87"/>
  <c r="M289" i="87"/>
  <c r="L289" i="87"/>
  <c r="N288" i="87"/>
  <c r="M288" i="87"/>
  <c r="L288" i="87"/>
  <c r="N286" i="87"/>
  <c r="M286" i="87"/>
  <c r="L286" i="87"/>
  <c r="N285" i="87"/>
  <c r="M285" i="87"/>
  <c r="L285" i="87"/>
  <c r="N284" i="87"/>
  <c r="M284" i="87"/>
  <c r="L284" i="87"/>
  <c r="N283" i="87"/>
  <c r="M283" i="87"/>
  <c r="L283" i="87"/>
  <c r="N282" i="87"/>
  <c r="M282" i="87"/>
  <c r="L282" i="87"/>
  <c r="N281" i="87"/>
  <c r="M281" i="87"/>
  <c r="L281" i="87"/>
  <c r="N280" i="87"/>
  <c r="M280" i="87"/>
  <c r="L280" i="87"/>
  <c r="N279" i="87"/>
  <c r="M279" i="87"/>
  <c r="L279" i="87"/>
  <c r="N278" i="87"/>
  <c r="M278" i="87"/>
  <c r="L278" i="87"/>
  <c r="N277" i="87"/>
  <c r="M277" i="87"/>
  <c r="L277" i="87"/>
  <c r="N276" i="87"/>
  <c r="M276" i="87"/>
  <c r="L276" i="87"/>
  <c r="N275" i="87"/>
  <c r="M275" i="87"/>
  <c r="L275" i="87"/>
  <c r="N273" i="87"/>
  <c r="M273" i="87"/>
  <c r="L273" i="87"/>
  <c r="N272" i="87"/>
  <c r="M272" i="87"/>
  <c r="L272" i="87"/>
  <c r="N271" i="87"/>
  <c r="M271" i="87"/>
  <c r="L271" i="87"/>
  <c r="N270" i="87"/>
  <c r="M270" i="87"/>
  <c r="L270" i="87"/>
  <c r="N269" i="87"/>
  <c r="M269" i="87"/>
  <c r="L269" i="87"/>
  <c r="N268" i="87"/>
  <c r="M268" i="87"/>
  <c r="L268" i="87"/>
  <c r="N267" i="87"/>
  <c r="M267" i="87"/>
  <c r="L267" i="87"/>
  <c r="N266" i="87"/>
  <c r="M266" i="87"/>
  <c r="L266" i="87"/>
  <c r="N265" i="87"/>
  <c r="M265" i="87"/>
  <c r="L265" i="87"/>
  <c r="N264" i="87"/>
  <c r="M264" i="87"/>
  <c r="L264" i="87"/>
  <c r="N263" i="87"/>
  <c r="M263" i="87"/>
  <c r="L263" i="87"/>
  <c r="N261" i="87"/>
  <c r="M261" i="87"/>
  <c r="L261" i="87"/>
  <c r="N260" i="87"/>
  <c r="M260" i="87"/>
  <c r="L260" i="87"/>
  <c r="N259" i="87"/>
  <c r="M259" i="87"/>
  <c r="L259" i="87"/>
  <c r="N258" i="87"/>
  <c r="M258" i="87"/>
  <c r="L258" i="87"/>
  <c r="N257" i="87"/>
  <c r="M257" i="87"/>
  <c r="L257" i="87"/>
  <c r="N256" i="87"/>
  <c r="M256" i="87"/>
  <c r="L256" i="87"/>
  <c r="N255" i="87"/>
  <c r="M255" i="87"/>
  <c r="L255" i="87"/>
  <c r="N254" i="87"/>
  <c r="M254" i="87"/>
  <c r="L254" i="87"/>
  <c r="N253" i="87"/>
  <c r="M253" i="87"/>
  <c r="L253" i="87"/>
  <c r="N252" i="87"/>
  <c r="M252" i="87"/>
  <c r="L252" i="87"/>
  <c r="N250" i="87"/>
  <c r="M250" i="87"/>
  <c r="L250" i="87"/>
  <c r="N249" i="87"/>
  <c r="M249" i="87"/>
  <c r="L249" i="87"/>
  <c r="N248" i="87"/>
  <c r="M248" i="87"/>
  <c r="L248" i="87"/>
  <c r="N247" i="87"/>
  <c r="M247" i="87"/>
  <c r="L247" i="87"/>
  <c r="N246" i="87"/>
  <c r="M246" i="87"/>
  <c r="L246" i="87"/>
  <c r="N245" i="87"/>
  <c r="M245" i="87"/>
  <c r="L245" i="87"/>
  <c r="N244" i="87"/>
  <c r="M244" i="87"/>
  <c r="L244" i="87"/>
  <c r="N243" i="87"/>
  <c r="M243" i="87"/>
  <c r="L243" i="87"/>
  <c r="N242" i="87"/>
  <c r="M242" i="87"/>
  <c r="L242" i="87"/>
  <c r="N241" i="87"/>
  <c r="M241" i="87"/>
  <c r="L241" i="87"/>
  <c r="N239" i="87"/>
  <c r="M239" i="87"/>
  <c r="L239" i="87"/>
  <c r="N238" i="87"/>
  <c r="M238" i="87"/>
  <c r="L238" i="87"/>
  <c r="N237" i="87"/>
  <c r="M237" i="87"/>
  <c r="L237" i="87"/>
  <c r="N236" i="87"/>
  <c r="M236" i="87"/>
  <c r="L236" i="87"/>
  <c r="N235" i="87"/>
  <c r="M235" i="87"/>
  <c r="L235" i="87"/>
  <c r="N234" i="87"/>
  <c r="M234" i="87"/>
  <c r="L234" i="87"/>
  <c r="N233" i="87"/>
  <c r="M233" i="87"/>
  <c r="L233" i="87"/>
  <c r="N232" i="87"/>
  <c r="M232" i="87"/>
  <c r="L232" i="87"/>
  <c r="N231" i="87"/>
  <c r="M231" i="87"/>
  <c r="L231" i="87"/>
  <c r="N230" i="87"/>
  <c r="M230" i="87"/>
  <c r="L230" i="87"/>
  <c r="N228" i="87"/>
  <c r="M228" i="87"/>
  <c r="L228" i="87"/>
  <c r="N227" i="87"/>
  <c r="M227" i="87"/>
  <c r="L227" i="87"/>
  <c r="N226" i="87"/>
  <c r="M226" i="87"/>
  <c r="L226" i="87"/>
  <c r="N225" i="87"/>
  <c r="M225" i="87"/>
  <c r="L225" i="87"/>
  <c r="N224" i="87"/>
  <c r="M224" i="87"/>
  <c r="L224" i="87"/>
  <c r="N223" i="87"/>
  <c r="M223" i="87"/>
  <c r="L223" i="87"/>
  <c r="N222" i="87"/>
  <c r="M222" i="87"/>
  <c r="L222" i="87"/>
  <c r="N221" i="87"/>
  <c r="M221" i="87"/>
  <c r="L221" i="87"/>
  <c r="N220" i="87"/>
  <c r="M220" i="87"/>
  <c r="L220" i="87"/>
  <c r="N219" i="87"/>
  <c r="M219" i="87"/>
  <c r="L219" i="87"/>
  <c r="N217" i="87"/>
  <c r="M217" i="87"/>
  <c r="L217" i="87"/>
  <c r="N216" i="87"/>
  <c r="M216" i="87"/>
  <c r="L216" i="87"/>
  <c r="N215" i="87"/>
  <c r="M215" i="87"/>
  <c r="L215" i="87"/>
  <c r="N214" i="87"/>
  <c r="M214" i="87"/>
  <c r="L214" i="87"/>
  <c r="N213" i="87"/>
  <c r="M213" i="87"/>
  <c r="L213" i="87"/>
  <c r="N212" i="87"/>
  <c r="M212" i="87"/>
  <c r="L212" i="87"/>
  <c r="N211" i="87"/>
  <c r="M211" i="87"/>
  <c r="L211" i="87"/>
  <c r="N210" i="87"/>
  <c r="M210" i="87"/>
  <c r="L210" i="87"/>
  <c r="N209" i="87"/>
  <c r="M209" i="87"/>
  <c r="L209" i="87"/>
  <c r="N208" i="87"/>
  <c r="M208" i="87"/>
  <c r="L208" i="87"/>
  <c r="N206" i="87"/>
  <c r="M206" i="87"/>
  <c r="L206" i="87"/>
  <c r="N205" i="87"/>
  <c r="M205" i="87"/>
  <c r="L205" i="87"/>
  <c r="N204" i="87"/>
  <c r="M204" i="87"/>
  <c r="L204" i="87"/>
  <c r="N203" i="87"/>
  <c r="M203" i="87"/>
  <c r="L203" i="87"/>
  <c r="N202" i="87"/>
  <c r="M202" i="87"/>
  <c r="L202" i="87"/>
  <c r="N201" i="87"/>
  <c r="M201" i="87"/>
  <c r="L201" i="87"/>
  <c r="N200" i="87"/>
  <c r="M200" i="87"/>
  <c r="L200" i="87"/>
  <c r="N199" i="87"/>
  <c r="M199" i="87"/>
  <c r="L199" i="87"/>
  <c r="N198" i="87"/>
  <c r="M198" i="87"/>
  <c r="L198" i="87"/>
  <c r="N197" i="87"/>
  <c r="M197" i="87"/>
  <c r="L197" i="87"/>
  <c r="N195" i="87"/>
  <c r="M195" i="87"/>
  <c r="L195" i="87"/>
  <c r="N194" i="87"/>
  <c r="M194" i="87"/>
  <c r="L194" i="87"/>
  <c r="N193" i="87"/>
  <c r="M193" i="87"/>
  <c r="L193" i="87"/>
  <c r="N192" i="87"/>
  <c r="M192" i="87"/>
  <c r="L192" i="87"/>
  <c r="N191" i="87"/>
  <c r="M191" i="87"/>
  <c r="L191" i="87"/>
  <c r="N190" i="87"/>
  <c r="M190" i="87"/>
  <c r="L190" i="87"/>
  <c r="N189" i="87"/>
  <c r="M189" i="87"/>
  <c r="L189" i="87"/>
  <c r="N188" i="87"/>
  <c r="M188" i="87"/>
  <c r="L188" i="87"/>
  <c r="N187" i="87"/>
  <c r="M187" i="87"/>
  <c r="L187" i="87"/>
  <c r="N186" i="87"/>
  <c r="M186" i="87"/>
  <c r="L186" i="87"/>
  <c r="N183" i="87"/>
  <c r="M183" i="87"/>
  <c r="L183" i="87"/>
  <c r="N182" i="87"/>
  <c r="M182" i="87"/>
  <c r="L182" i="87"/>
  <c r="N181" i="87"/>
  <c r="M181" i="87"/>
  <c r="L181" i="87"/>
  <c r="N180" i="87"/>
  <c r="M180" i="87"/>
  <c r="L180" i="87"/>
  <c r="N179" i="87"/>
  <c r="M179" i="87"/>
  <c r="L179" i="87"/>
  <c r="N177" i="87"/>
  <c r="M177" i="87"/>
  <c r="L177" i="87"/>
  <c r="N176" i="87"/>
  <c r="M176" i="87"/>
  <c r="L176" i="87"/>
  <c r="N175" i="87"/>
  <c r="M175" i="87"/>
  <c r="L175" i="87"/>
  <c r="N174" i="87"/>
  <c r="M174" i="87"/>
  <c r="L174" i="87"/>
  <c r="N173" i="87"/>
  <c r="M173" i="87"/>
  <c r="L173" i="87"/>
  <c r="N172" i="87"/>
  <c r="M172" i="87"/>
  <c r="L172" i="87"/>
  <c r="N170" i="87"/>
  <c r="M170" i="87"/>
  <c r="L170" i="87"/>
  <c r="N169" i="87"/>
  <c r="M169" i="87"/>
  <c r="L169" i="87"/>
  <c r="N168" i="87"/>
  <c r="M168" i="87"/>
  <c r="L168" i="87"/>
  <c r="N167" i="87"/>
  <c r="M167" i="87"/>
  <c r="L167" i="87"/>
  <c r="N166" i="87"/>
  <c r="M166" i="87"/>
  <c r="L166" i="87"/>
  <c r="N165" i="87"/>
  <c r="M165" i="87"/>
  <c r="L165" i="87"/>
  <c r="N163" i="87"/>
  <c r="M163" i="87"/>
  <c r="L163" i="87"/>
  <c r="N162" i="87"/>
  <c r="M162" i="87"/>
  <c r="L162" i="87"/>
  <c r="N161" i="87"/>
  <c r="M161" i="87"/>
  <c r="L161" i="87"/>
  <c r="N160" i="87"/>
  <c r="M160" i="87"/>
  <c r="L160" i="87"/>
  <c r="N159" i="87"/>
  <c r="M159" i="87"/>
  <c r="L159" i="87"/>
  <c r="N158" i="87"/>
  <c r="M158" i="87"/>
  <c r="L158" i="87"/>
  <c r="N156" i="87"/>
  <c r="M156" i="87"/>
  <c r="L156" i="87"/>
  <c r="N155" i="87"/>
  <c r="M155" i="87"/>
  <c r="L155" i="87"/>
  <c r="N154" i="87"/>
  <c r="M154" i="87"/>
  <c r="L154" i="87"/>
  <c r="N153" i="87"/>
  <c r="M153" i="87"/>
  <c r="L153" i="87"/>
  <c r="N152" i="87"/>
  <c r="M152" i="87"/>
  <c r="L152" i="87"/>
  <c r="N151" i="87"/>
  <c r="M151" i="87"/>
  <c r="L151" i="87"/>
  <c r="N149" i="87"/>
  <c r="M149" i="87"/>
  <c r="L149" i="87"/>
  <c r="N148" i="87"/>
  <c r="M148" i="87"/>
  <c r="L148" i="87"/>
  <c r="N147" i="87"/>
  <c r="M147" i="87"/>
  <c r="L147" i="87"/>
  <c r="N146" i="87"/>
  <c r="M146" i="87"/>
  <c r="L146" i="87"/>
  <c r="N145" i="87"/>
  <c r="M145" i="87"/>
  <c r="L145" i="87"/>
  <c r="N144" i="87"/>
  <c r="M144" i="87"/>
  <c r="L144" i="87"/>
  <c r="N143" i="87"/>
  <c r="M143" i="87"/>
  <c r="L143" i="87"/>
  <c r="N141" i="87"/>
  <c r="M141" i="87"/>
  <c r="L141" i="87"/>
  <c r="N140" i="87"/>
  <c r="M140" i="87"/>
  <c r="L140" i="87"/>
  <c r="N139" i="87"/>
  <c r="M139" i="87"/>
  <c r="L139" i="87"/>
  <c r="N138" i="87"/>
  <c r="M138" i="87"/>
  <c r="L138" i="87"/>
  <c r="N137" i="87"/>
  <c r="M137" i="87"/>
  <c r="L137" i="87"/>
  <c r="N134" i="87"/>
  <c r="M134" i="87"/>
  <c r="L134" i="87"/>
  <c r="N133" i="87"/>
  <c r="M133" i="87"/>
  <c r="L133" i="87"/>
  <c r="N132" i="87"/>
  <c r="M132" i="87"/>
  <c r="L132" i="87"/>
  <c r="N131" i="87"/>
  <c r="M131" i="87"/>
  <c r="L131" i="87"/>
  <c r="N128" i="87"/>
  <c r="M128" i="87"/>
  <c r="L128" i="87"/>
  <c r="N127" i="87"/>
  <c r="M127" i="87"/>
  <c r="L127" i="87"/>
  <c r="N126" i="87"/>
  <c r="M126" i="87"/>
  <c r="L126" i="87"/>
  <c r="N125" i="87"/>
  <c r="M125" i="87"/>
  <c r="L125" i="87"/>
  <c r="N124" i="87"/>
  <c r="M124" i="87"/>
  <c r="L124" i="87"/>
  <c r="N123" i="87"/>
  <c r="M123" i="87"/>
  <c r="L123" i="87"/>
  <c r="N120" i="87"/>
  <c r="M120" i="87"/>
  <c r="L120" i="87"/>
  <c r="N119" i="87"/>
  <c r="M119" i="87"/>
  <c r="L119" i="87"/>
  <c r="N118" i="87"/>
  <c r="M118" i="87"/>
  <c r="L118" i="87"/>
  <c r="N117" i="87"/>
  <c r="M117" i="87"/>
  <c r="L117" i="87"/>
  <c r="N116" i="87"/>
  <c r="M116" i="87"/>
  <c r="L116" i="87"/>
  <c r="N114" i="87"/>
  <c r="M114" i="87"/>
  <c r="L114" i="87"/>
  <c r="N113" i="87"/>
  <c r="M113" i="87"/>
  <c r="L113" i="87"/>
  <c r="N112" i="87"/>
  <c r="M112" i="87"/>
  <c r="L112" i="87"/>
  <c r="N111" i="87"/>
  <c r="M111" i="87"/>
  <c r="L111" i="87"/>
  <c r="N110" i="87"/>
  <c r="M110" i="87"/>
  <c r="L110" i="87"/>
  <c r="N109" i="87"/>
  <c r="M109" i="87"/>
  <c r="L109" i="87"/>
  <c r="N106" i="87"/>
  <c r="M106" i="87"/>
  <c r="L106" i="87"/>
  <c r="N105" i="87"/>
  <c r="M105" i="87"/>
  <c r="L105" i="87"/>
  <c r="N104" i="87"/>
  <c r="M104" i="87"/>
  <c r="L104" i="87"/>
  <c r="N103" i="87"/>
  <c r="M103" i="87"/>
  <c r="L103" i="87"/>
  <c r="N102" i="87"/>
  <c r="M102" i="87"/>
  <c r="L102" i="87"/>
  <c r="N101" i="87"/>
  <c r="M101" i="87"/>
  <c r="L101" i="87"/>
  <c r="N98" i="87"/>
  <c r="M98" i="87"/>
  <c r="L98" i="87"/>
  <c r="N97" i="87"/>
  <c r="M97" i="87"/>
  <c r="L97" i="87"/>
  <c r="N96" i="87"/>
  <c r="M96" i="87"/>
  <c r="L96" i="87"/>
  <c r="N95" i="87"/>
  <c r="M95" i="87"/>
  <c r="L95" i="87"/>
  <c r="N94" i="87"/>
  <c r="M94" i="87"/>
  <c r="L94" i="87"/>
  <c r="N92" i="87"/>
  <c r="M92" i="87"/>
  <c r="L92" i="87"/>
  <c r="N91" i="87"/>
  <c r="M91" i="87"/>
  <c r="L91" i="87"/>
  <c r="N90" i="87"/>
  <c r="M90" i="87"/>
  <c r="L90" i="87"/>
  <c r="N89" i="87"/>
  <c r="M89" i="87"/>
  <c r="L89" i="87"/>
  <c r="N88" i="87"/>
  <c r="M88" i="87"/>
  <c r="L88" i="87"/>
  <c r="N87" i="87"/>
  <c r="M87" i="87"/>
  <c r="L87" i="87"/>
  <c r="N86" i="87"/>
  <c r="M86" i="87"/>
  <c r="L86" i="87"/>
  <c r="N84" i="87"/>
  <c r="M84" i="87"/>
  <c r="L84" i="87"/>
  <c r="N83" i="87"/>
  <c r="M83" i="87"/>
  <c r="L83" i="87"/>
  <c r="N82" i="87"/>
  <c r="M82" i="87"/>
  <c r="L82" i="87"/>
  <c r="N81" i="87"/>
  <c r="M81" i="87"/>
  <c r="L81" i="87"/>
  <c r="N80" i="87"/>
  <c r="M80" i="87"/>
  <c r="L80" i="87"/>
  <c r="N78" i="87"/>
  <c r="M78" i="87"/>
  <c r="L78" i="87"/>
  <c r="N77" i="87"/>
  <c r="M77" i="87"/>
  <c r="L77" i="87"/>
  <c r="N76" i="87"/>
  <c r="M76" i="87"/>
  <c r="L76" i="87"/>
  <c r="N75" i="87"/>
  <c r="M75" i="87"/>
  <c r="L75" i="87"/>
  <c r="N74" i="87"/>
  <c r="M74" i="87"/>
  <c r="L74" i="87"/>
  <c r="N73" i="87"/>
  <c r="M73" i="87"/>
  <c r="L73" i="87"/>
  <c r="N71" i="87"/>
  <c r="M71" i="87"/>
  <c r="L71" i="87"/>
  <c r="N70" i="87"/>
  <c r="M70" i="87"/>
  <c r="L70" i="87"/>
  <c r="N69" i="87"/>
  <c r="M69" i="87"/>
  <c r="L69" i="87"/>
  <c r="N68" i="87"/>
  <c r="M68" i="87"/>
  <c r="L68" i="87"/>
  <c r="N67" i="87"/>
  <c r="M67" i="87"/>
  <c r="L67" i="87"/>
  <c r="N66" i="87"/>
  <c r="M66" i="87"/>
  <c r="L66" i="87"/>
  <c r="N65" i="87"/>
  <c r="M65" i="87"/>
  <c r="L65" i="87"/>
  <c r="N63" i="87"/>
  <c r="M63" i="87"/>
  <c r="L63" i="87"/>
  <c r="N62" i="87"/>
  <c r="M62" i="87"/>
  <c r="L62" i="87"/>
  <c r="N61" i="87"/>
  <c r="M61" i="87"/>
  <c r="L61" i="87"/>
  <c r="N60" i="87"/>
  <c r="M60" i="87"/>
  <c r="L60" i="87"/>
  <c r="N59" i="87"/>
  <c r="M59" i="87"/>
  <c r="L59" i="87"/>
  <c r="N58" i="87"/>
  <c r="M58" i="87"/>
  <c r="L58" i="87"/>
  <c r="N57" i="87"/>
  <c r="M57" i="87"/>
  <c r="L57" i="87"/>
  <c r="N55" i="87"/>
  <c r="M55" i="87"/>
  <c r="L55" i="87"/>
  <c r="N54" i="87"/>
  <c r="M54" i="87"/>
  <c r="L54" i="87"/>
  <c r="N53" i="87"/>
  <c r="M53" i="87"/>
  <c r="L53" i="87"/>
  <c r="N52" i="87"/>
  <c r="M52" i="87"/>
  <c r="L52" i="87"/>
  <c r="N51" i="87"/>
  <c r="M51" i="87"/>
  <c r="L51" i="87"/>
  <c r="N50" i="87"/>
  <c r="M50" i="87"/>
  <c r="L50" i="87"/>
  <c r="N49" i="87"/>
  <c r="M49" i="87"/>
  <c r="L49" i="87"/>
  <c r="N48" i="87"/>
  <c r="M48" i="87"/>
  <c r="L48" i="87"/>
  <c r="N46" i="87"/>
  <c r="M46" i="87"/>
  <c r="L46" i="87"/>
  <c r="N45" i="87"/>
  <c r="M45" i="87"/>
  <c r="L45" i="87"/>
  <c r="N44" i="87"/>
  <c r="M44" i="87"/>
  <c r="L44" i="87"/>
  <c r="N43" i="87"/>
  <c r="M43" i="87"/>
  <c r="L43" i="87"/>
  <c r="N42" i="87"/>
  <c r="M42" i="87"/>
  <c r="L42" i="87"/>
  <c r="N39" i="87"/>
  <c r="M39" i="87"/>
  <c r="L39" i="87"/>
  <c r="N38" i="87"/>
  <c r="M38" i="87"/>
  <c r="L38" i="87"/>
  <c r="N37" i="87"/>
  <c r="M37" i="87"/>
  <c r="L37" i="87"/>
  <c r="N36" i="87"/>
  <c r="M36" i="87"/>
  <c r="L36" i="87"/>
  <c r="N35" i="87"/>
  <c r="M35" i="87"/>
  <c r="L35" i="87"/>
  <c r="N33" i="87"/>
  <c r="M33" i="87"/>
  <c r="L33" i="87"/>
  <c r="N32" i="87"/>
  <c r="M32" i="87"/>
  <c r="L32" i="87"/>
  <c r="N31" i="87"/>
  <c r="M31" i="87"/>
  <c r="L31" i="87"/>
  <c r="N30" i="87"/>
  <c r="M30" i="87"/>
  <c r="L30" i="87"/>
  <c r="N29" i="87"/>
  <c r="M29" i="87"/>
  <c r="L29" i="87"/>
  <c r="N28" i="87"/>
  <c r="M28" i="87"/>
  <c r="L28" i="87"/>
  <c r="N27" i="87"/>
  <c r="M27" i="87"/>
  <c r="L27" i="87"/>
  <c r="N24" i="87"/>
  <c r="M24" i="87"/>
  <c r="L24" i="87"/>
  <c r="N23" i="87"/>
  <c r="M23" i="87"/>
  <c r="L23" i="87"/>
  <c r="N22" i="87"/>
  <c r="M22" i="87"/>
  <c r="L22" i="87"/>
  <c r="N21" i="87"/>
  <c r="M21" i="87"/>
  <c r="L21" i="87"/>
  <c r="N19" i="87"/>
  <c r="M19" i="87"/>
  <c r="L19" i="87"/>
  <c r="N18" i="87"/>
  <c r="M18" i="87"/>
  <c r="L18" i="87"/>
  <c r="N17" i="87"/>
  <c r="M17" i="87"/>
  <c r="L17" i="87"/>
  <c r="N16" i="87"/>
  <c r="M16" i="87"/>
  <c r="L16" i="87"/>
  <c r="N15" i="87"/>
  <c r="M15" i="87"/>
  <c r="L15" i="87"/>
  <c r="N13" i="87"/>
  <c r="M13" i="87"/>
  <c r="L13" i="87"/>
  <c r="N12" i="87"/>
  <c r="M12" i="87"/>
  <c r="L12" i="87"/>
  <c r="N11" i="87"/>
  <c r="M11" i="87"/>
  <c r="L11" i="87"/>
  <c r="N10" i="87"/>
  <c r="M10" i="87"/>
  <c r="N9" i="87"/>
  <c r="M9" i="87"/>
  <c r="G21" i="86"/>
  <c r="G22" i="86" s="1"/>
  <c r="G24" i="86" s="1"/>
  <c r="G66" i="85"/>
  <c r="G65" i="85"/>
  <c r="G64" i="85"/>
  <c r="G63" i="85"/>
  <c r="G61" i="85"/>
  <c r="G60" i="85"/>
  <c r="G59" i="85"/>
  <c r="G58" i="85"/>
  <c r="G57" i="85"/>
  <c r="G56" i="85"/>
  <c r="G55" i="85"/>
  <c r="G53" i="85"/>
  <c r="G52" i="85"/>
  <c r="G51" i="85"/>
  <c r="G50" i="85"/>
  <c r="G49" i="85"/>
  <c r="G48" i="85"/>
  <c r="G47" i="85"/>
  <c r="G46" i="85"/>
  <c r="G45" i="85"/>
  <c r="G44" i="85"/>
  <c r="G43" i="85"/>
  <c r="G42" i="85"/>
  <c r="G41" i="85"/>
  <c r="G40" i="85"/>
  <c r="G39" i="85"/>
  <c r="G33" i="85"/>
  <c r="G32" i="85"/>
  <c r="G31" i="85"/>
  <c r="G30" i="85"/>
  <c r="G29" i="85"/>
  <c r="G28" i="85"/>
  <c r="G27" i="85"/>
  <c r="G26" i="85"/>
  <c r="G25" i="85"/>
  <c r="G24" i="85"/>
  <c r="G23" i="85"/>
  <c r="G22" i="85"/>
  <c r="G21" i="85"/>
  <c r="G20" i="85"/>
  <c r="G19" i="85"/>
  <c r="G18" i="85"/>
  <c r="G17" i="85"/>
  <c r="G16" i="85"/>
  <c r="G15" i="85"/>
  <c r="G14" i="85"/>
  <c r="G13" i="85"/>
  <c r="G12" i="85"/>
  <c r="G11" i="85"/>
  <c r="G10" i="85"/>
  <c r="G9" i="85"/>
  <c r="G8" i="85"/>
  <c r="G7" i="85"/>
  <c r="G62" i="83"/>
  <c r="G61" i="83"/>
  <c r="G60" i="83"/>
  <c r="G59" i="83"/>
  <c r="G58" i="83"/>
  <c r="G57" i="83"/>
  <c r="G55" i="83"/>
  <c r="G51" i="83"/>
  <c r="G49" i="83"/>
  <c r="G43" i="83"/>
  <c r="G41" i="83"/>
  <c r="G40" i="83"/>
  <c r="G38" i="83"/>
  <c r="G37" i="83"/>
  <c r="G36" i="83"/>
  <c r="G35" i="83"/>
  <c r="G34" i="83"/>
  <c r="G33" i="83"/>
  <c r="G32" i="83"/>
  <c r="G28" i="83"/>
  <c r="G30" i="83"/>
  <c r="G31" i="83"/>
  <c r="G29" i="83"/>
  <c r="G27" i="83"/>
  <c r="G26" i="83"/>
  <c r="G24" i="83"/>
  <c r="G23" i="83"/>
  <c r="G21" i="83"/>
  <c r="G20" i="83"/>
  <c r="G19" i="83"/>
  <c r="G17" i="83"/>
  <c r="G16" i="83"/>
  <c r="G14" i="83"/>
  <c r="G13" i="83"/>
  <c r="G12" i="83"/>
  <c r="N160" i="82"/>
  <c r="N163" i="82" s="1"/>
  <c r="M160" i="82"/>
  <c r="M163" i="82" s="1"/>
  <c r="L160" i="82"/>
  <c r="L163" i="82" s="1"/>
  <c r="N96" i="82"/>
  <c r="M96" i="82"/>
  <c r="L96" i="82"/>
  <c r="N91" i="82"/>
  <c r="M91" i="82"/>
  <c r="L91" i="82"/>
  <c r="N90" i="82"/>
  <c r="M90" i="82"/>
  <c r="L90" i="82"/>
  <c r="N89" i="82"/>
  <c r="M89" i="82"/>
  <c r="L89" i="82"/>
  <c r="N88" i="82"/>
  <c r="M88" i="82"/>
  <c r="L88" i="82"/>
  <c r="N87" i="82"/>
  <c r="M87" i="82"/>
  <c r="L87" i="82"/>
  <c r="N86" i="82"/>
  <c r="M86" i="82"/>
  <c r="L86" i="82"/>
  <c r="N82" i="82"/>
  <c r="M82" i="82"/>
  <c r="L82" i="82"/>
  <c r="N81" i="82"/>
  <c r="M81" i="82"/>
  <c r="L81" i="82"/>
  <c r="N79" i="82"/>
  <c r="M79" i="82"/>
  <c r="L79" i="82"/>
  <c r="N78" i="82"/>
  <c r="M78" i="82"/>
  <c r="L78" i="82"/>
  <c r="N77" i="82"/>
  <c r="M77" i="82"/>
  <c r="L77" i="82"/>
  <c r="N76" i="82"/>
  <c r="M76" i="82"/>
  <c r="L76" i="82"/>
  <c r="N75" i="82"/>
  <c r="M75" i="82"/>
  <c r="L75" i="82"/>
  <c r="N73" i="82"/>
  <c r="M73" i="82"/>
  <c r="L73" i="82"/>
  <c r="N71" i="82"/>
  <c r="M71" i="82"/>
  <c r="L71" i="82"/>
  <c r="N70" i="82"/>
  <c r="M70" i="82"/>
  <c r="L70" i="82"/>
  <c r="N69" i="82"/>
  <c r="M69" i="82"/>
  <c r="L69" i="82"/>
  <c r="N68" i="82"/>
  <c r="M68" i="82"/>
  <c r="L68" i="82"/>
  <c r="N67" i="82"/>
  <c r="M67" i="82"/>
  <c r="L67" i="82"/>
  <c r="N66" i="82"/>
  <c r="M66" i="82"/>
  <c r="L66" i="82"/>
  <c r="N65" i="82"/>
  <c r="M65" i="82"/>
  <c r="L65" i="82"/>
  <c r="N64" i="82"/>
  <c r="M64" i="82"/>
  <c r="L64" i="82"/>
  <c r="N62" i="82"/>
  <c r="M62" i="82"/>
  <c r="L62" i="82"/>
  <c r="N61" i="82"/>
  <c r="M61" i="82"/>
  <c r="L61" i="82"/>
  <c r="N60" i="82"/>
  <c r="M60" i="82"/>
  <c r="L60" i="82"/>
  <c r="N59" i="82"/>
  <c r="M59" i="82"/>
  <c r="L59" i="82"/>
  <c r="N58" i="82"/>
  <c r="M58" i="82"/>
  <c r="L58" i="82"/>
  <c r="N57" i="82"/>
  <c r="M57" i="82"/>
  <c r="L57" i="82"/>
  <c r="N56" i="82"/>
  <c r="M56" i="82"/>
  <c r="L56" i="82"/>
  <c r="N54" i="82"/>
  <c r="M54" i="82"/>
  <c r="L54" i="82"/>
  <c r="N51" i="82"/>
  <c r="M51" i="82"/>
  <c r="L51" i="82"/>
  <c r="N50" i="82"/>
  <c r="M50" i="82"/>
  <c r="L50" i="82"/>
  <c r="N49" i="82"/>
  <c r="M49" i="82"/>
  <c r="L49" i="82"/>
  <c r="N48" i="82"/>
  <c r="M48" i="82"/>
  <c r="L48" i="82"/>
  <c r="N47" i="82"/>
  <c r="M47" i="82"/>
  <c r="L47" i="82"/>
  <c r="N16" i="82"/>
  <c r="N43" i="82" s="1"/>
  <c r="M16" i="82"/>
  <c r="M43" i="82" s="1"/>
  <c r="L16" i="82"/>
  <c r="L43" i="82" s="1"/>
  <c r="F170" i="81"/>
  <c r="F171" i="81" s="1"/>
  <c r="F162" i="81"/>
  <c r="F160" i="81"/>
  <c r="F142" i="81"/>
  <c r="F141" i="81"/>
  <c r="F140" i="81"/>
  <c r="F139" i="81"/>
  <c r="F138" i="81"/>
  <c r="F137" i="81"/>
  <c r="F135" i="81"/>
  <c r="F134" i="81"/>
  <c r="F133" i="81"/>
  <c r="F132" i="81"/>
  <c r="F130" i="81"/>
  <c r="F129" i="81"/>
  <c r="F128" i="81"/>
  <c r="F127" i="81"/>
  <c r="F126" i="81"/>
  <c r="F123" i="81"/>
  <c r="F122" i="81"/>
  <c r="F121" i="81"/>
  <c r="F120" i="81"/>
  <c r="F119" i="81"/>
  <c r="F118" i="81"/>
  <c r="F117" i="81"/>
  <c r="F116" i="81"/>
  <c r="F115" i="81"/>
  <c r="F113" i="81"/>
  <c r="F112" i="81"/>
  <c r="F111" i="81"/>
  <c r="F110" i="81"/>
  <c r="F109" i="81"/>
  <c r="F108" i="81"/>
  <c r="F107" i="81"/>
  <c r="F105" i="81"/>
  <c r="F102" i="81"/>
  <c r="F101" i="81"/>
  <c r="F100" i="81"/>
  <c r="F99" i="81"/>
  <c r="F98" i="81"/>
  <c r="F85" i="81"/>
  <c r="F84" i="81"/>
  <c r="F83" i="81"/>
  <c r="F82" i="81"/>
  <c r="F81" i="81"/>
  <c r="F80" i="81"/>
  <c r="F79" i="81"/>
  <c r="F75" i="81"/>
  <c r="F78" i="81"/>
  <c r="F76" i="81"/>
  <c r="F73" i="81"/>
  <c r="F72" i="81"/>
  <c r="F71" i="81"/>
  <c r="F70" i="81"/>
  <c r="F68" i="81"/>
  <c r="F67" i="81"/>
  <c r="F66" i="81"/>
  <c r="F65" i="81"/>
  <c r="F64" i="81"/>
  <c r="F63" i="81"/>
  <c r="F58" i="81"/>
  <c r="F57" i="81"/>
  <c r="F56" i="81"/>
  <c r="F46" i="81"/>
  <c r="F45" i="81"/>
  <c r="F38" i="81"/>
  <c r="F35" i="81"/>
  <c r="F34" i="81"/>
  <c r="F32" i="81"/>
  <c r="F22" i="81"/>
  <c r="F21" i="81"/>
  <c r="F20" i="81"/>
  <c r="F17" i="81"/>
  <c r="F15" i="81"/>
  <c r="F13" i="81"/>
  <c r="F11" i="81"/>
  <c r="F10" i="81"/>
  <c r="F9" i="81"/>
  <c r="F31" i="81"/>
  <c r="H50" i="28"/>
  <c r="H96" i="28"/>
  <c r="H66" i="28"/>
  <c r="H62" i="28"/>
  <c r="H63" i="28"/>
  <c r="H64" i="28"/>
  <c r="H61" i="28"/>
  <c r="H49" i="28"/>
  <c r="H47" i="28"/>
  <c r="H44" i="28"/>
  <c r="H45" i="28"/>
  <c r="H43" i="28"/>
  <c r="H36" i="28"/>
  <c r="H38" i="28"/>
  <c r="H40" i="28"/>
  <c r="H41" i="28"/>
  <c r="H35" i="28"/>
  <c r="H33" i="28"/>
  <c r="H27" i="28"/>
  <c r="H29" i="28"/>
  <c r="H26" i="28"/>
  <c r="H30" i="28"/>
  <c r="H22" i="28"/>
  <c r="H19" i="28"/>
  <c r="H20" i="28"/>
  <c r="H18" i="28"/>
  <c r="L97" i="82" l="1"/>
  <c r="L165" i="82" s="1"/>
  <c r="M296" i="87"/>
  <c r="F148" i="81"/>
  <c r="N296" i="87"/>
  <c r="L296" i="87"/>
  <c r="G44" i="83"/>
  <c r="M97" i="82"/>
  <c r="N97" i="82"/>
  <c r="F51" i="81"/>
  <c r="F93" i="81"/>
  <c r="F168" i="81"/>
  <c r="F163" i="81"/>
  <c r="H57" i="28"/>
  <c r="G69" i="85"/>
  <c r="E11" i="80" s="1"/>
  <c r="G98" i="83"/>
  <c r="H92" i="28"/>
  <c r="H106" i="28"/>
  <c r="N157" i="82"/>
  <c r="M157" i="82"/>
  <c r="F173" i="81" l="1"/>
  <c r="N165" i="82"/>
  <c r="E8" i="80" s="1"/>
  <c r="M165" i="82"/>
  <c r="D8" i="80" s="1"/>
  <c r="D13" i="80" s="1"/>
  <c r="C8" i="80"/>
  <c r="C13" i="80" s="1"/>
  <c r="E7" i="80"/>
  <c r="G166" i="83"/>
  <c r="E9" i="80" s="1"/>
  <c r="H135" i="28"/>
  <c r="E6" i="80" s="1"/>
  <c r="E12" i="80" l="1"/>
  <c r="E13" i="80" s="1"/>
</calcChain>
</file>

<file path=xl/sharedStrings.xml><?xml version="1.0" encoding="utf-8"?>
<sst xmlns="http://schemas.openxmlformats.org/spreadsheetml/2006/main" count="3288" uniqueCount="1409">
  <si>
    <t>Sludge pumps</t>
  </si>
  <si>
    <t>Decanting Centrifuges</t>
  </si>
  <si>
    <t xml:space="preserve">Chemical Usage </t>
  </si>
  <si>
    <t>Operation &amp; Maintenance Manuals</t>
  </si>
  <si>
    <t>Sieve shaker with standard sieves and Two pan balance, weighing up to 200gm samples</t>
  </si>
  <si>
    <t>Submersible Mixers for Anaerobic Zone</t>
  </si>
  <si>
    <t>Submersible Mixers for Anoxic Zone</t>
  </si>
  <si>
    <t>Lighting System , Cabling System , Non Segregated Bus ducts &amp; Earthing System</t>
  </si>
  <si>
    <t>Binocular microscope</t>
  </si>
  <si>
    <t>5.2.5</t>
  </si>
  <si>
    <t>5.2.6</t>
  </si>
  <si>
    <t>Pipette Box (Stainless Steel)</t>
  </si>
  <si>
    <t>5.2.7</t>
  </si>
  <si>
    <t>5.2.8</t>
  </si>
  <si>
    <t>Wire Baskets</t>
  </si>
  <si>
    <t>5.2.9</t>
  </si>
  <si>
    <t>Cotton/ Aluminum Foils</t>
  </si>
  <si>
    <t>5.2.10</t>
  </si>
  <si>
    <t>Burners (Bunsen) With Pilot Lamp</t>
  </si>
  <si>
    <t>5.2.11</t>
  </si>
  <si>
    <t>Suction Flask (1 Litre Cap)</t>
  </si>
  <si>
    <t>5.2.12</t>
  </si>
  <si>
    <t>Suction Pump</t>
  </si>
  <si>
    <t>5.2.13</t>
  </si>
  <si>
    <t xml:space="preserve">Sampling Bottles </t>
  </si>
  <si>
    <t>5.2.14</t>
  </si>
  <si>
    <t>Measuring Cylinders (1000 Ml, 500 Ml, 200 Ml, 100 Ml, 50 Ml, 25 Ml)</t>
  </si>
  <si>
    <t>5.2.15</t>
  </si>
  <si>
    <t xml:space="preserve">Bacteriological Media </t>
  </si>
  <si>
    <t>5.3.1</t>
  </si>
  <si>
    <t>M. Endo Broth (dehydrated)</t>
  </si>
  <si>
    <t>5.3.2</t>
  </si>
  <si>
    <t>Lactose or Lauryl Tryptose broth</t>
  </si>
  <si>
    <t>5.3.3</t>
  </si>
  <si>
    <t>Mac Conkey broth</t>
  </si>
  <si>
    <t>5.3.4</t>
  </si>
  <si>
    <t>Brilliant Green Bile Lactose Broth</t>
  </si>
  <si>
    <t>5.3.5</t>
  </si>
  <si>
    <t>Total Plate Count Agar</t>
  </si>
  <si>
    <t>5.3.6</t>
  </si>
  <si>
    <t>Peptone/Triyptone Water</t>
  </si>
  <si>
    <t>5.3.7</t>
  </si>
  <si>
    <t>Laminar Air Flow Chamber</t>
  </si>
  <si>
    <t>The bidder shall list here any additional laboratory Equipment Required</t>
  </si>
  <si>
    <t>Unit</t>
  </si>
  <si>
    <t>First Year of O&amp;M</t>
  </si>
  <si>
    <t>6.1.1</t>
  </si>
  <si>
    <t>Manpower +</t>
  </si>
  <si>
    <t>Per year</t>
  </si>
  <si>
    <t>6.1.2</t>
  </si>
  <si>
    <t>6.1.2.1</t>
  </si>
  <si>
    <t>6.1.2.2</t>
  </si>
  <si>
    <t>6.1.2.3</t>
  </si>
  <si>
    <t>6.1.2.4</t>
  </si>
  <si>
    <t>Laboratory chemicals</t>
  </si>
  <si>
    <t>6.1.2.5</t>
  </si>
  <si>
    <t>Laboratory consumables (glass wares etc.)</t>
  </si>
  <si>
    <t>6.1.2.6</t>
  </si>
  <si>
    <t>Any maintenance parts and maintenance consumables</t>
  </si>
  <si>
    <t>6.1.3</t>
  </si>
  <si>
    <t>6.1.4</t>
  </si>
  <si>
    <t>Transportation and Disposal of Sludge</t>
  </si>
  <si>
    <t>6.1.5</t>
  </si>
  <si>
    <t>Insurance</t>
  </si>
  <si>
    <t>6.1.6</t>
  </si>
  <si>
    <t>Per Year</t>
  </si>
  <si>
    <t>Schedule No.</t>
  </si>
  <si>
    <t>Mechanical</t>
  </si>
  <si>
    <t>8.1.1</t>
  </si>
  <si>
    <t>8.1.1.1</t>
  </si>
  <si>
    <t>8.1.1.2</t>
  </si>
  <si>
    <t>8.1.1.3</t>
  </si>
  <si>
    <t>8.1.1.4</t>
  </si>
  <si>
    <t>8.1.1.5</t>
  </si>
  <si>
    <t>8.1.2</t>
  </si>
  <si>
    <t>8.1.2.1</t>
  </si>
  <si>
    <t>8.1.2.2</t>
  </si>
  <si>
    <t>8.1.2.3</t>
  </si>
  <si>
    <t>8.1.2.4</t>
  </si>
  <si>
    <t>8.1.3</t>
  </si>
  <si>
    <t>Degriting system</t>
  </si>
  <si>
    <t>8.1.3.1</t>
  </si>
  <si>
    <t>8.1.3.2</t>
  </si>
  <si>
    <t>8.1.3.3</t>
  </si>
  <si>
    <t>8.1.3.4</t>
  </si>
  <si>
    <t>8.1.4</t>
  </si>
  <si>
    <t>Process Air Blowers</t>
  </si>
  <si>
    <t>8.1.4.1</t>
  </si>
  <si>
    <t>8.1.4.2</t>
  </si>
  <si>
    <t>8.1.4.3</t>
  </si>
  <si>
    <t>8.1.4.4</t>
  </si>
  <si>
    <t>8.1.4.5</t>
  </si>
  <si>
    <t>8.1.4.6</t>
  </si>
  <si>
    <t>8.1.5</t>
  </si>
  <si>
    <t>8.1.5.1</t>
  </si>
  <si>
    <t>8.1.5.2</t>
  </si>
  <si>
    <t>8.1.5.3</t>
  </si>
  <si>
    <t>8.1.5.4</t>
  </si>
  <si>
    <t>8.1.5.5</t>
  </si>
  <si>
    <t>8.1.6</t>
  </si>
  <si>
    <t>8.1.6.1</t>
  </si>
  <si>
    <t>8.1.6.2</t>
  </si>
  <si>
    <t>8.1.6.3</t>
  </si>
  <si>
    <t>8.1.6.4</t>
  </si>
  <si>
    <t>8.1.7</t>
  </si>
  <si>
    <t>8.1.7.1</t>
  </si>
  <si>
    <t>8.1.7.2</t>
  </si>
  <si>
    <t>8.1.7.3</t>
  </si>
  <si>
    <t>8.1.7.4</t>
  </si>
  <si>
    <t>8.1.8</t>
  </si>
  <si>
    <t>Fine Bubble Diffusers</t>
  </si>
  <si>
    <t>8.1.8.1</t>
  </si>
  <si>
    <t>8.1.8.2</t>
  </si>
  <si>
    <t>8.1.8.3</t>
  </si>
  <si>
    <t>8.1.8.4</t>
  </si>
  <si>
    <t>8.1.8.5</t>
  </si>
  <si>
    <t>8.1.8.6</t>
  </si>
  <si>
    <t>8.1.9</t>
  </si>
  <si>
    <t>8.1.9.1</t>
  </si>
  <si>
    <t>8.1.9.2</t>
  </si>
  <si>
    <t>8.1.9.3</t>
  </si>
  <si>
    <t>8.1.9.4</t>
  </si>
  <si>
    <t>8.1.10</t>
  </si>
  <si>
    <t>8.1.10.1</t>
  </si>
  <si>
    <t>8.1.10.2</t>
  </si>
  <si>
    <t>8.1.10.3</t>
  </si>
  <si>
    <t>8.1.10.4</t>
  </si>
  <si>
    <t>8.1.10.5</t>
  </si>
  <si>
    <t>8.1.11</t>
  </si>
  <si>
    <t>Mixed Liquor Internal recycle pumps</t>
  </si>
  <si>
    <t>8.1.11.1</t>
  </si>
  <si>
    <t>8.1.11.2</t>
  </si>
  <si>
    <t>8.1.11.3</t>
  </si>
  <si>
    <t>8.1.11.4</t>
  </si>
  <si>
    <t>8.1.12</t>
  </si>
  <si>
    <t>Cranes, Jibs and Hoists</t>
  </si>
  <si>
    <t>8.1.12.1</t>
  </si>
  <si>
    <t>8.1.12.2</t>
  </si>
  <si>
    <t>8.1.12.3</t>
  </si>
  <si>
    <t>8.1.12.4</t>
  </si>
  <si>
    <t>8.1.12.5</t>
  </si>
  <si>
    <t>8.1.13</t>
  </si>
  <si>
    <t>Return Activated Sludge Pumps</t>
  </si>
  <si>
    <t>8.1.13.1</t>
  </si>
  <si>
    <t>8.1.13.2</t>
  </si>
  <si>
    <t>8.1.13.3</t>
  </si>
  <si>
    <t>8.1.13.4</t>
  </si>
  <si>
    <t>8.1.13.5</t>
  </si>
  <si>
    <t>8.1.14</t>
  </si>
  <si>
    <t>8.1.14.1</t>
  </si>
  <si>
    <t>8.1.14.2</t>
  </si>
  <si>
    <t>8.1.14.3</t>
  </si>
  <si>
    <t>8.1.14.4</t>
  </si>
  <si>
    <t>8.1.14.5</t>
  </si>
  <si>
    <t>8.1.14.6</t>
  </si>
  <si>
    <t>8.1.15</t>
  </si>
  <si>
    <t>8.1.15.1</t>
  </si>
  <si>
    <t>8.1.15.2</t>
  </si>
  <si>
    <t>8.1.15.3</t>
  </si>
  <si>
    <t>8.1.15.4</t>
  </si>
  <si>
    <t>8.1.15.5</t>
  </si>
  <si>
    <t>8.1.16</t>
  </si>
  <si>
    <t>8.1.16.1</t>
  </si>
  <si>
    <t>8.1.16.2</t>
  </si>
  <si>
    <t>8.1.16.3</t>
  </si>
  <si>
    <t>8.1.16.4</t>
  </si>
  <si>
    <t>8.1.17</t>
  </si>
  <si>
    <t>8.1.17.1</t>
  </si>
  <si>
    <t>8.1.17.2</t>
  </si>
  <si>
    <t>8.1.17.3</t>
  </si>
  <si>
    <t>8.1.17.4</t>
  </si>
  <si>
    <t>8.1.18</t>
  </si>
  <si>
    <t>8.1.18.1</t>
  </si>
  <si>
    <t>8.1.18.2</t>
  </si>
  <si>
    <t>8.1.18.3</t>
  </si>
  <si>
    <t>8.1.18.4</t>
  </si>
  <si>
    <t>8.1.19</t>
  </si>
  <si>
    <t>8.1.19.1</t>
  </si>
  <si>
    <t>8.1.19.2</t>
  </si>
  <si>
    <t>8.1.19.3</t>
  </si>
  <si>
    <t>8.1.19.4</t>
  </si>
  <si>
    <t>8.1.20</t>
  </si>
  <si>
    <t>Progressing cavity pumps</t>
  </si>
  <si>
    <t>8.1.20.1</t>
  </si>
  <si>
    <t>8.1.20.2</t>
  </si>
  <si>
    <t>8.1.20.3</t>
  </si>
  <si>
    <t>8.1.20.4</t>
  </si>
  <si>
    <t>8.1.20.5</t>
  </si>
  <si>
    <t>8.1.21</t>
  </si>
  <si>
    <t>Alum &amp; Chemical Dosing system</t>
  </si>
  <si>
    <t>8.1.21.1</t>
  </si>
  <si>
    <t>8.1.21.2</t>
  </si>
  <si>
    <t>8.1.21.3</t>
  </si>
  <si>
    <t>8.1.21.4</t>
  </si>
  <si>
    <t>8.1.21.5</t>
  </si>
  <si>
    <t>8.1.22</t>
  </si>
  <si>
    <t>Valves and Valve Actuators</t>
  </si>
  <si>
    <t>8.1.22.1</t>
  </si>
  <si>
    <t>8.1.22.2</t>
  </si>
  <si>
    <t>8.1.22.3</t>
  </si>
  <si>
    <t>8.1.22.4</t>
  </si>
  <si>
    <t>8.1.22.5</t>
  </si>
  <si>
    <t>8.1.23</t>
  </si>
  <si>
    <t>Sluice Gates and Actuators</t>
  </si>
  <si>
    <t>8.1.23.1</t>
  </si>
  <si>
    <t>8.1.23.2</t>
  </si>
  <si>
    <t>8.1.23.3</t>
  </si>
  <si>
    <t>8.1.23.4</t>
  </si>
  <si>
    <t>8.1.23.5</t>
  </si>
  <si>
    <t>Any other details</t>
  </si>
  <si>
    <t>8.2.1</t>
  </si>
  <si>
    <t>8.2.1.1</t>
  </si>
  <si>
    <t>8.2.1.2</t>
  </si>
  <si>
    <t>8.2.1.3</t>
  </si>
  <si>
    <t>8.2.2</t>
  </si>
  <si>
    <t>8.2.2.1</t>
  </si>
  <si>
    <t>8.2.2.2</t>
  </si>
  <si>
    <t>8.2.3</t>
  </si>
  <si>
    <t>8.2.3.1</t>
  </si>
  <si>
    <t>8.2.3.2</t>
  </si>
  <si>
    <t>8.2.3.3</t>
  </si>
  <si>
    <t>8.2.3.4</t>
  </si>
  <si>
    <t>8.2.4</t>
  </si>
  <si>
    <t>8.2.4.1</t>
  </si>
  <si>
    <t>8.2.4.2</t>
  </si>
  <si>
    <t>8.2.4.3</t>
  </si>
  <si>
    <t>8.2.4.4</t>
  </si>
  <si>
    <t>8.2.4.5</t>
  </si>
  <si>
    <t>8.2.4.6</t>
  </si>
  <si>
    <t>8.2.5</t>
  </si>
  <si>
    <t>8.2.5.1</t>
  </si>
  <si>
    <t>8.2.5.2</t>
  </si>
  <si>
    <t>8.2.6</t>
  </si>
  <si>
    <t>8.2.6.1</t>
  </si>
  <si>
    <t>8.2.6.2</t>
  </si>
  <si>
    <t>8.2.6.3</t>
  </si>
  <si>
    <t>8.2.7</t>
  </si>
  <si>
    <t>8.2.7.1</t>
  </si>
  <si>
    <t>8.2.7.2</t>
  </si>
  <si>
    <t>8.2.7.3</t>
  </si>
  <si>
    <t>8.2.8</t>
  </si>
  <si>
    <t>8.2.8.1</t>
  </si>
  <si>
    <t>8.2.8.2</t>
  </si>
  <si>
    <t>8.2.8.3</t>
  </si>
  <si>
    <t>Mechanical coarse screens</t>
  </si>
  <si>
    <t>Quantity</t>
  </si>
  <si>
    <t xml:space="preserve">SLUDGE DEWATERING </t>
  </si>
  <si>
    <t xml:space="preserve">SUBSTATION FOR STP </t>
  </si>
  <si>
    <t>Guard Room (Security Room)</t>
  </si>
  <si>
    <t>OTHER UTILITIES</t>
  </si>
  <si>
    <t>Tree Plantation</t>
  </si>
  <si>
    <t>1.3.1</t>
  </si>
  <si>
    <t>1.3.2</t>
  </si>
  <si>
    <t>1.3.3</t>
  </si>
  <si>
    <t>1.3.4</t>
  </si>
  <si>
    <t>1.3.5</t>
  </si>
  <si>
    <t>1.3.6</t>
  </si>
  <si>
    <t>1.3.7</t>
  </si>
  <si>
    <t>1.3.8</t>
  </si>
  <si>
    <t>1.3.9</t>
  </si>
  <si>
    <t>1.3.10</t>
  </si>
  <si>
    <t>1.3.11</t>
  </si>
  <si>
    <t>1.3.12</t>
  </si>
  <si>
    <t>1.3.13</t>
  </si>
  <si>
    <t>1.3.14</t>
  </si>
  <si>
    <t>1.3.15</t>
  </si>
  <si>
    <t>1.3.16</t>
  </si>
  <si>
    <t>1.3.17</t>
  </si>
  <si>
    <t>1.3.18</t>
  </si>
  <si>
    <t>1.3.19</t>
  </si>
  <si>
    <t>1.3.20</t>
  </si>
  <si>
    <t>1.3.21</t>
  </si>
  <si>
    <t>1.4.1</t>
  </si>
  <si>
    <t>1.5.1</t>
  </si>
  <si>
    <t>1.9.1</t>
  </si>
  <si>
    <t>1.9.2</t>
  </si>
  <si>
    <t>Training Programme and Manuals</t>
  </si>
  <si>
    <t>Note:</t>
  </si>
  <si>
    <t>Signature of Bidder</t>
  </si>
  <si>
    <t>Name &amp; Designation</t>
  </si>
  <si>
    <t>Company</t>
  </si>
  <si>
    <t>1.1.1</t>
  </si>
  <si>
    <t>1.6.1</t>
  </si>
  <si>
    <t>1.6.2</t>
  </si>
  <si>
    <t>1.7.1</t>
  </si>
  <si>
    <t>1.7.2</t>
  </si>
  <si>
    <t>1.8.1</t>
  </si>
  <si>
    <t>1.8.2</t>
  </si>
  <si>
    <t>The bidder shall list here details of any additional items (all area of the works) required for a complete installation</t>
  </si>
  <si>
    <t>2.2.1</t>
  </si>
  <si>
    <t>2.2.2</t>
  </si>
  <si>
    <t>2.2.3</t>
  </si>
  <si>
    <t>2.2.4</t>
  </si>
  <si>
    <t>2.2.5</t>
  </si>
  <si>
    <t>2.2.6</t>
  </si>
  <si>
    <t>2.2.8</t>
  </si>
  <si>
    <t>2.2.9</t>
  </si>
  <si>
    <t>3.2.1</t>
  </si>
  <si>
    <t>3.2.1.1</t>
  </si>
  <si>
    <t>3.2.1.2</t>
  </si>
  <si>
    <t>3.2.1.3</t>
  </si>
  <si>
    <t>3.2.1.4</t>
  </si>
  <si>
    <t>3.2.1.5</t>
  </si>
  <si>
    <t>3.2.2</t>
  </si>
  <si>
    <t>3.2.2.1</t>
  </si>
  <si>
    <t>3.2.2.2</t>
  </si>
  <si>
    <t>3.2.2.3</t>
  </si>
  <si>
    <t>3.2.2.4</t>
  </si>
  <si>
    <t>3.2.2.5</t>
  </si>
  <si>
    <t>3.2.2.6</t>
  </si>
  <si>
    <t>3.2.2.7</t>
  </si>
  <si>
    <t>3.2.3</t>
  </si>
  <si>
    <t>3.2.3.1</t>
  </si>
  <si>
    <t>3.2.3.2</t>
  </si>
  <si>
    <t>3.2.3.3</t>
  </si>
  <si>
    <t>3.2.3.4</t>
  </si>
  <si>
    <t>3.2.3.5</t>
  </si>
  <si>
    <t>3.2.3.6</t>
  </si>
  <si>
    <t>3.2.3.7</t>
  </si>
  <si>
    <t>3.2.3.8</t>
  </si>
  <si>
    <t>3.2.4</t>
  </si>
  <si>
    <t>3.2.4.1</t>
  </si>
  <si>
    <t>3.2.4.2</t>
  </si>
  <si>
    <t>3.2.4.3</t>
  </si>
  <si>
    <t>3.2.4.4</t>
  </si>
  <si>
    <t>3.2.4.5</t>
  </si>
  <si>
    <t>3.2.5</t>
  </si>
  <si>
    <t>3.2.5.1</t>
  </si>
  <si>
    <t>3.2.5.2</t>
  </si>
  <si>
    <t>3.2.5.3</t>
  </si>
  <si>
    <t>3.2.5.4</t>
  </si>
  <si>
    <t>3.2.6</t>
  </si>
  <si>
    <t>3.2.6.1</t>
  </si>
  <si>
    <t>3.2.6.2</t>
  </si>
  <si>
    <t>3.2.6.3</t>
  </si>
  <si>
    <t>3.2.6.4</t>
  </si>
  <si>
    <t>3.2.6.5</t>
  </si>
  <si>
    <t>3.2.6.6</t>
  </si>
  <si>
    <t>3.2.7</t>
  </si>
  <si>
    <t>3.3.1</t>
  </si>
  <si>
    <t>3.3.1.1</t>
  </si>
  <si>
    <t>3.3.1.2</t>
  </si>
  <si>
    <t>3.3.1.3</t>
  </si>
  <si>
    <t>3.3.1.4</t>
  </si>
  <si>
    <t>3.3.1.5</t>
  </si>
  <si>
    <t>3.3.1.6</t>
  </si>
  <si>
    <t>3.3.1.7</t>
  </si>
  <si>
    <t>3.3.1.8</t>
  </si>
  <si>
    <t>3.3.1.9</t>
  </si>
  <si>
    <t>3.3.1.10</t>
  </si>
  <si>
    <t>3.3.1.11</t>
  </si>
  <si>
    <t>3.3.1.12</t>
  </si>
  <si>
    <t>3.3.1.13</t>
  </si>
  <si>
    <t>3.3.1.14</t>
  </si>
  <si>
    <t>3.3.1.15</t>
  </si>
  <si>
    <t>3.4.1</t>
  </si>
  <si>
    <t>1. All Quantity are in Lumpsum</t>
  </si>
  <si>
    <t>Total Price</t>
  </si>
  <si>
    <t>3.3.2</t>
  </si>
  <si>
    <t>3.3.3</t>
  </si>
  <si>
    <t>3.3.4</t>
  </si>
  <si>
    <t>3.3.5</t>
  </si>
  <si>
    <t>4.1.2</t>
  </si>
  <si>
    <t>4.1.3</t>
  </si>
  <si>
    <t>4.1.5</t>
  </si>
  <si>
    <t>4.1.7</t>
  </si>
  <si>
    <r>
      <t xml:space="preserve">Duties, Taxes and Local Transport Payable in India in Local Currency </t>
    </r>
    <r>
      <rPr>
        <b/>
        <vertAlign val="superscript"/>
        <sz val="11"/>
        <rFont val="Arial"/>
        <family val="2"/>
      </rPr>
      <t xml:space="preserve"> </t>
    </r>
    <r>
      <rPr>
        <b/>
        <sz val="11"/>
        <rFont val="Arial"/>
        <family val="2"/>
      </rPr>
      <t>(INR)</t>
    </r>
  </si>
  <si>
    <t xml:space="preserve">Installation, testing and commissioning of 11kV underground Cables, Termination Kits  at following locations as per scope, specification and drawings. </t>
  </si>
  <si>
    <t>AERATION BASINS</t>
  </si>
  <si>
    <t xml:space="preserve">Residual Chlorine Analyzer+ Accessories +fittings </t>
  </si>
  <si>
    <t>1.2.1</t>
  </si>
  <si>
    <t>1.2.2</t>
  </si>
  <si>
    <t>1.2.3</t>
  </si>
  <si>
    <t>1.2.11</t>
  </si>
  <si>
    <t>1.2.12</t>
  </si>
  <si>
    <t>1.2.13</t>
  </si>
  <si>
    <t>1.2.14</t>
  </si>
  <si>
    <t>1.2.15</t>
  </si>
  <si>
    <t>1.2.16</t>
  </si>
  <si>
    <t>1.2.17</t>
  </si>
  <si>
    <t>1.2.18</t>
  </si>
  <si>
    <t>1.2.19</t>
  </si>
  <si>
    <t>1.2.20</t>
  </si>
  <si>
    <t>1.2.21</t>
  </si>
  <si>
    <t>1.2.22</t>
  </si>
  <si>
    <t>1.2.23</t>
  </si>
  <si>
    <t>1.2.24</t>
  </si>
  <si>
    <t>1.2.25</t>
  </si>
  <si>
    <t>2.1.2</t>
  </si>
  <si>
    <t>2.1.3</t>
  </si>
  <si>
    <t>2.1.4</t>
  </si>
  <si>
    <t>2.1.5</t>
  </si>
  <si>
    <t>2.1.1</t>
  </si>
  <si>
    <t>2.1.6</t>
  </si>
  <si>
    <t>2.1.7</t>
  </si>
  <si>
    <t>2.1.8</t>
  </si>
  <si>
    <t>2.1.9</t>
  </si>
  <si>
    <t>2.1.10</t>
  </si>
  <si>
    <t>2.1.11</t>
  </si>
  <si>
    <t>2.1.12</t>
  </si>
  <si>
    <t>2.1.13</t>
  </si>
  <si>
    <t>2.1.14</t>
  </si>
  <si>
    <t>2.1.15</t>
  </si>
  <si>
    <t>2.1.16</t>
  </si>
  <si>
    <t>2.1.17</t>
  </si>
  <si>
    <t>2.1.18</t>
  </si>
  <si>
    <t>2.1.19</t>
  </si>
  <si>
    <t>2.1.20</t>
  </si>
  <si>
    <t>2.1.21</t>
  </si>
  <si>
    <t>2.1.22</t>
  </si>
  <si>
    <t>2.1.23</t>
  </si>
  <si>
    <t>2.1.25</t>
  </si>
  <si>
    <t>2.1.26</t>
  </si>
  <si>
    <t>2.1.27</t>
  </si>
  <si>
    <t>2.1.28</t>
  </si>
  <si>
    <t>2.1.29</t>
  </si>
  <si>
    <t>2.1.30</t>
  </si>
  <si>
    <t>Instrumentation, Control &amp; Automation Systems</t>
  </si>
  <si>
    <t>Payment</t>
  </si>
  <si>
    <t>Month</t>
  </si>
  <si>
    <t>Estimated Percent</t>
  </si>
  <si>
    <t>Estimated Amount</t>
  </si>
  <si>
    <t>Cumulative %</t>
  </si>
  <si>
    <t>Milestone</t>
  </si>
  <si>
    <t>(Wherever Applicable)</t>
  </si>
  <si>
    <t>Final Payment</t>
  </si>
  <si>
    <t>Total Payments</t>
  </si>
  <si>
    <t>(Quoted Price)</t>
  </si>
  <si>
    <t>Item</t>
  </si>
  <si>
    <t>Description</t>
  </si>
  <si>
    <t>(1)</t>
  </si>
  <si>
    <t>(4)=(2)+(3)</t>
  </si>
  <si>
    <t>1.9 Other Documentation</t>
  </si>
  <si>
    <t>Sub Total  of  2.4</t>
  </si>
  <si>
    <t>Wooden Racks/Aluminum Racks</t>
  </si>
  <si>
    <t>11kV XLPE Cables from 11kV Metal Enclosed Switchboard  to  Primary cable end boxes of 11kV/0.433kV Transformers of Sewage Treatment Plant</t>
  </si>
  <si>
    <t>11kV Indoor cable terminations at incomer and outgoings of 11kV Metal Enclosed Switchboard  of Sewage Treatment Plant</t>
  </si>
  <si>
    <t xml:space="preserve">11kV Metal Enclosed Switchboard </t>
  </si>
  <si>
    <t xml:space="preserve"> Diesel Generator Set complete  with AMF Control Panel </t>
  </si>
  <si>
    <t xml:space="preserve">415V Switchgear PCC </t>
  </si>
  <si>
    <t>3.3.2.1</t>
  </si>
  <si>
    <t>3.3.2.2</t>
  </si>
  <si>
    <t>3.3.2.3</t>
  </si>
  <si>
    <t>3.3.3.1</t>
  </si>
  <si>
    <t>3.3.3.2</t>
  </si>
  <si>
    <t>3.3.4.1</t>
  </si>
  <si>
    <t>3.3.4.2</t>
  </si>
  <si>
    <t>1.10 Bidder shall list here details of additional items required</t>
  </si>
  <si>
    <t>The bidder shall list here details of any additional items (all areas of the works) required for a complete installation</t>
  </si>
  <si>
    <t>11kV XLPE Cable from  Metering Unit  to  incomer of  11kV Metal Enclosed Switchboard   of Sewage Treatment Plant</t>
  </si>
  <si>
    <t>LT Non Segregated Aluminium Bus ducts with necessary supporting structure</t>
  </si>
  <si>
    <t>110V D.C Battery, Battery Charger with D.C Distribution Board</t>
  </si>
  <si>
    <t>Poly Electrolyte++    
Total quantity ----------- Tonne per year. ( Bidder to mention the quantity )</t>
  </si>
  <si>
    <t>Alum++    
Total quantity ----------- Tonne per year. ( Bidder to mention  the quantity )</t>
  </si>
  <si>
    <t>Turbidimeter - Bench Model (Nephelometric Type)</t>
  </si>
  <si>
    <t>Monopan balance with digital display</t>
  </si>
  <si>
    <t>5.1.28</t>
  </si>
  <si>
    <t>5.1.29</t>
  </si>
  <si>
    <t>D.O meter</t>
  </si>
  <si>
    <t>Jar-Test apparatus with RPM controller and simulatanous addition of Chemicals in all jars</t>
  </si>
  <si>
    <t>Durham tubes and Imhoff cones (1 lot)</t>
  </si>
  <si>
    <t>Supply  of the Instrumentation Cables/cable trays as per Technical Specification</t>
  </si>
  <si>
    <t>Supply  of the following Instrumentation Systems as per Technical Specifications.</t>
  </si>
  <si>
    <t>2.3.8</t>
  </si>
  <si>
    <t>3.2.8</t>
  </si>
  <si>
    <t>3.3.1.16</t>
  </si>
  <si>
    <t>8.3.13</t>
  </si>
  <si>
    <t>(2)</t>
  </si>
  <si>
    <t>(4)</t>
  </si>
  <si>
    <t>Transformer yard</t>
  </si>
  <si>
    <t>SECONDARY CLARIFIERS</t>
  </si>
  <si>
    <t>2.2.7</t>
  </si>
  <si>
    <t xml:space="preserve">Gates, Valves and others  </t>
  </si>
  <si>
    <t xml:space="preserve">Secondary Clarifiers </t>
  </si>
  <si>
    <t>8.1.2.5</t>
  </si>
  <si>
    <t>8.1.4.7</t>
  </si>
  <si>
    <t>8.1.7.5</t>
  </si>
  <si>
    <t>8.1.7.6</t>
  </si>
  <si>
    <t>8.1.7.7</t>
  </si>
  <si>
    <t>8.1.9.5</t>
  </si>
  <si>
    <t>8.1.9.6</t>
  </si>
  <si>
    <t>8.1.12.6</t>
  </si>
  <si>
    <t>8.1.16.5</t>
  </si>
  <si>
    <t>8.1.17.5</t>
  </si>
  <si>
    <t>8.1.17.6</t>
  </si>
  <si>
    <t>Dewatering system</t>
  </si>
  <si>
    <t>8.1.20.6</t>
  </si>
  <si>
    <t>8.1.24</t>
  </si>
  <si>
    <t>8.1.24.1</t>
  </si>
  <si>
    <t>8.1.24.2</t>
  </si>
  <si>
    <t>8.1.24.3</t>
  </si>
  <si>
    <t>8.1.24.4</t>
  </si>
  <si>
    <t>8.1.24.5</t>
  </si>
  <si>
    <t>8.1.25</t>
  </si>
  <si>
    <t>8.1.25.1</t>
  </si>
  <si>
    <t>8.1.25.2</t>
  </si>
  <si>
    <t>8.1.25.3</t>
  </si>
  <si>
    <t>8.1.25.4</t>
  </si>
  <si>
    <t>Material handling system of pump house</t>
  </si>
  <si>
    <t>TSPS</t>
  </si>
  <si>
    <t>UTILITY BUILDINGS</t>
  </si>
  <si>
    <t xml:space="preserve">Electrical Equipment &amp; items </t>
  </si>
  <si>
    <t>11 kV Switchgear</t>
  </si>
  <si>
    <t>8.2.1.4</t>
  </si>
  <si>
    <t>8.2.1.5</t>
  </si>
  <si>
    <t>8.2.1.6</t>
  </si>
  <si>
    <t>8.2.1.7</t>
  </si>
  <si>
    <t>8.2.1.8</t>
  </si>
  <si>
    <t>8.2.1.9</t>
  </si>
  <si>
    <t>8.2.1.10</t>
  </si>
  <si>
    <t>11/0.433 kV Transformers</t>
  </si>
  <si>
    <t>8.2.2.3</t>
  </si>
  <si>
    <t>8.2.2.4</t>
  </si>
  <si>
    <t>8.2.2.5</t>
  </si>
  <si>
    <t>8.2.2.6</t>
  </si>
  <si>
    <t>8.2.2.7</t>
  </si>
  <si>
    <t>8.2.2.8</t>
  </si>
  <si>
    <t>8.2.2.9</t>
  </si>
  <si>
    <t>8.2.2.10</t>
  </si>
  <si>
    <t>8.2.3.5</t>
  </si>
  <si>
    <t>8.2.3.6</t>
  </si>
  <si>
    <t>8.2.3.7</t>
  </si>
  <si>
    <t>8.2.3.8</t>
  </si>
  <si>
    <t>8.2.3.9</t>
  </si>
  <si>
    <t>8.2.3.10</t>
  </si>
  <si>
    <t>415V Metal Enclosed Switchboards (PCC/PMCC/MCC/DBs)</t>
  </si>
  <si>
    <t>Diesel Generator Set with AMF Panel</t>
  </si>
  <si>
    <t>8.2.4.7</t>
  </si>
  <si>
    <t>8.2.4.8</t>
  </si>
  <si>
    <t>8.2.4.9</t>
  </si>
  <si>
    <t>8.2.4.10</t>
  </si>
  <si>
    <t>8.2.5.3</t>
  </si>
  <si>
    <t>8.2.5.4</t>
  </si>
  <si>
    <t>8.2.5.5</t>
  </si>
  <si>
    <t>8.2.5.6</t>
  </si>
  <si>
    <t>8.2.5.7</t>
  </si>
  <si>
    <t>8.2.5.8</t>
  </si>
  <si>
    <t>8.2.5.9</t>
  </si>
  <si>
    <t>8.2.5.10</t>
  </si>
  <si>
    <t>8.2.6.4</t>
  </si>
  <si>
    <t>8.2.6.5</t>
  </si>
  <si>
    <t>8.2.6.6</t>
  </si>
  <si>
    <t>8.2.6.7</t>
  </si>
  <si>
    <t>8.2.6.8</t>
  </si>
  <si>
    <t>8.2.6.9</t>
  </si>
  <si>
    <t>8.2.6.10</t>
  </si>
  <si>
    <t>8.2.7.4</t>
  </si>
  <si>
    <t>8.2.7.5</t>
  </si>
  <si>
    <t>8.2.7.6</t>
  </si>
  <si>
    <t>8.2.7.7</t>
  </si>
  <si>
    <t>8.2.7.8</t>
  </si>
  <si>
    <t>8.2.7.9</t>
  </si>
  <si>
    <t>8.2.7.10</t>
  </si>
  <si>
    <t>8.2.8.4</t>
  </si>
  <si>
    <t>8.2.8.5</t>
  </si>
  <si>
    <t>8.2.8.6</t>
  </si>
  <si>
    <t>8.2.8.7</t>
  </si>
  <si>
    <t>8.2.8.8</t>
  </si>
  <si>
    <t>8.2.8.9</t>
  </si>
  <si>
    <t>8.2.8.10</t>
  </si>
  <si>
    <t>8.3.1</t>
  </si>
  <si>
    <t>8.3.2</t>
  </si>
  <si>
    <t>8.3.3</t>
  </si>
  <si>
    <t>8.3.4</t>
  </si>
  <si>
    <t>8.3.5</t>
  </si>
  <si>
    <t>8.3.6</t>
  </si>
  <si>
    <t>8.3.7</t>
  </si>
  <si>
    <t>8.3.8</t>
  </si>
  <si>
    <t>8.3.9</t>
  </si>
  <si>
    <t>8.3.10</t>
  </si>
  <si>
    <t>8.3.11</t>
  </si>
  <si>
    <t>8.3.12</t>
  </si>
  <si>
    <t>Switchboards,  Receptacles, Power  Plug &amp; Sockets, Switches, Ceiling fans with regulators etc</t>
  </si>
  <si>
    <t>2.2.10</t>
  </si>
  <si>
    <t>2.2.11</t>
  </si>
  <si>
    <t>2.2.12</t>
  </si>
  <si>
    <t>2.2.14</t>
  </si>
  <si>
    <t>Electrical Systems</t>
  </si>
  <si>
    <t>2.3.1</t>
  </si>
  <si>
    <t>2.3.1.1</t>
  </si>
  <si>
    <t>2.3.1.2</t>
  </si>
  <si>
    <t>2.3.1.3</t>
  </si>
  <si>
    <t>2.3.1.4</t>
  </si>
  <si>
    <t>2.3.1.5</t>
  </si>
  <si>
    <t>2.3.1.6</t>
  </si>
  <si>
    <t>11kV Cable Straight through joints</t>
  </si>
  <si>
    <t>2.3.2</t>
  </si>
  <si>
    <t>2.3.2.1</t>
  </si>
  <si>
    <t>2.3.2.2</t>
  </si>
  <si>
    <t>2.3.2.3</t>
  </si>
  <si>
    <t>2.3.2.4</t>
  </si>
  <si>
    <t>2.3.2.5</t>
  </si>
  <si>
    <t>2.3.2.6</t>
  </si>
  <si>
    <t>2.3.2.7</t>
  </si>
  <si>
    <t>415V Capacitor banks with Automatic Power Factor Correction Relay</t>
  </si>
  <si>
    <t>2.3.3</t>
  </si>
  <si>
    <t>2.3.3.1</t>
  </si>
  <si>
    <t>2.3.3.2</t>
  </si>
  <si>
    <t>2.3.3.3</t>
  </si>
  <si>
    <t>2.3.3.4</t>
  </si>
  <si>
    <t>2.3.3.5</t>
  </si>
  <si>
    <t>2.3.3.6</t>
  </si>
  <si>
    <t>2.3.3.7</t>
  </si>
  <si>
    <t>2.3.3.8</t>
  </si>
  <si>
    <t>2.3.3.9</t>
  </si>
  <si>
    <t>Main Lighting DB</t>
  </si>
  <si>
    <t>2.3.4</t>
  </si>
  <si>
    <t>2.3.4.1</t>
  </si>
  <si>
    <t>Lighting Fixtures</t>
  </si>
  <si>
    <t>2.3.4.2</t>
  </si>
  <si>
    <t>Lighting panels</t>
  </si>
  <si>
    <t>2.3.4.3</t>
  </si>
  <si>
    <t>2.3.4.4</t>
  </si>
  <si>
    <t>2.3.4.5</t>
  </si>
  <si>
    <t>Street Lighting and Area Lighting poles with Junction boxes and Over hang</t>
  </si>
  <si>
    <t>2.3.5</t>
  </si>
  <si>
    <t>2.3.5.1</t>
  </si>
  <si>
    <t xml:space="preserve"> L.T cables</t>
  </si>
  <si>
    <t>2.3.5.2</t>
  </si>
  <si>
    <t xml:space="preserve"> L.T Cable termination with glands and lugs</t>
  </si>
  <si>
    <t>2.3.5.3</t>
  </si>
  <si>
    <t>2.3.5.4</t>
  </si>
  <si>
    <t>Cable trays on supports for both LT and HT Cables</t>
  </si>
  <si>
    <t>2.3.6</t>
  </si>
  <si>
    <t>2.3.6.1</t>
  </si>
  <si>
    <t>Earthing Conductor for outdoor main grid</t>
  </si>
  <si>
    <t>2.3.6.2</t>
  </si>
  <si>
    <t>2.3.6.3</t>
  </si>
  <si>
    <t>2.3.6.4</t>
  </si>
  <si>
    <t>2.3.6.5</t>
  </si>
  <si>
    <t>2.3.6.6</t>
  </si>
  <si>
    <t>Treated Earth pits</t>
  </si>
  <si>
    <t>2.3.7</t>
  </si>
  <si>
    <t>The bidder shall list here details of any additional items required for a complete installation</t>
  </si>
  <si>
    <t>2.5.1</t>
  </si>
  <si>
    <t>General Mechanical Systems</t>
  </si>
  <si>
    <t>Building Services including domestic water systems The bidder shall list here details of any additional items required for a complete installation</t>
  </si>
  <si>
    <t>11kV / 0.433kV Transformers with OLTC</t>
  </si>
  <si>
    <t>Country of Origin</t>
  </si>
  <si>
    <t>Duties</t>
  </si>
  <si>
    <t>Local Transport</t>
  </si>
  <si>
    <t>Local Currency  (INR)</t>
  </si>
  <si>
    <t>(3)</t>
  </si>
  <si>
    <t>Supply and Delivery of Plant and Equipment to Site for the following works:</t>
  </si>
  <si>
    <t>Mechanical, Electrical Works and Instrumentation &amp; Control Works</t>
  </si>
  <si>
    <t>3.1.1</t>
  </si>
  <si>
    <t>3.1.1.1</t>
  </si>
  <si>
    <t>Point wiring with conduits, wires, supports etc for Lighting fixtures, Receptacles, Ceiling fans etc</t>
  </si>
  <si>
    <t>The Bidder shall list here details of any additional items required for a complete installation</t>
  </si>
  <si>
    <t>(5)</t>
  </si>
  <si>
    <t>5.1.1</t>
  </si>
  <si>
    <t>Comparator test set for residual chlorine or chloroscope</t>
  </si>
  <si>
    <t>5.1.2</t>
  </si>
  <si>
    <t>5.1.3</t>
  </si>
  <si>
    <t>Mains operated pH meter completed with one calomel electrode and glass electrode</t>
  </si>
  <si>
    <t>5.1.4</t>
  </si>
  <si>
    <t>5.1.5</t>
  </si>
  <si>
    <t>Turbidimeter - Hand held (Portable)</t>
  </si>
  <si>
    <t>5.1.6</t>
  </si>
  <si>
    <t>5.1.7</t>
  </si>
  <si>
    <t>Water bath with 6 to 8 concentric holes and discs, electrically heated</t>
  </si>
  <si>
    <t>5.1.8</t>
  </si>
  <si>
    <t>Soxhlet extraction unit</t>
  </si>
  <si>
    <t>5.1.9</t>
  </si>
  <si>
    <t>Kjeldahl digestion unit</t>
  </si>
  <si>
    <t>5.1.10</t>
  </si>
  <si>
    <t>Hot plates</t>
  </si>
  <si>
    <t>5.1.11</t>
  </si>
  <si>
    <t>Distilled water plant</t>
  </si>
  <si>
    <t>5.1.12</t>
  </si>
  <si>
    <t>Demineraliser</t>
  </si>
  <si>
    <t>5.1.13</t>
  </si>
  <si>
    <t>5.1.14</t>
  </si>
  <si>
    <t>B.O.D. incubator</t>
  </si>
  <si>
    <t>5.1.15</t>
  </si>
  <si>
    <t xml:space="preserve">Muffle furnace </t>
  </si>
  <si>
    <t>5.1.16</t>
  </si>
  <si>
    <t>Electric oven</t>
  </si>
  <si>
    <t>5.1.17</t>
  </si>
  <si>
    <t>Magnetic stirrer</t>
  </si>
  <si>
    <t>5.1.18</t>
  </si>
  <si>
    <t>5.1.19</t>
  </si>
  <si>
    <t>5.1.20</t>
  </si>
  <si>
    <t>Centrifuge</t>
  </si>
  <si>
    <t>5.1.21</t>
  </si>
  <si>
    <t xml:space="preserve">Gas cylinder if gas supply is not available </t>
  </si>
  <si>
    <t>5.1.22</t>
  </si>
  <si>
    <t xml:space="preserve"> Fume cupboard/hood</t>
  </si>
  <si>
    <t>5.1.23</t>
  </si>
  <si>
    <t>Field Test kit for cations and anions</t>
  </si>
  <si>
    <t>5.1.24</t>
  </si>
  <si>
    <t>Depth sampler</t>
  </si>
  <si>
    <t>5.1.25</t>
  </si>
  <si>
    <t>5.1.26</t>
  </si>
  <si>
    <t>5.1.27</t>
  </si>
  <si>
    <t>Weighing Balance (Max. 10 kg)</t>
  </si>
  <si>
    <t>Equipment Needed For Bacteriological Examination</t>
  </si>
  <si>
    <t>5.2.1</t>
  </si>
  <si>
    <t>Hot Air Oven</t>
  </si>
  <si>
    <t>5.2.2</t>
  </si>
  <si>
    <t>Autoclave</t>
  </si>
  <si>
    <t>5.2.3</t>
  </si>
  <si>
    <t xml:space="preserve">Incubator 37°C or 44°C (Water/Air-Jacketed) </t>
  </si>
  <si>
    <t>5.2.4</t>
  </si>
  <si>
    <t>GST in INR</t>
  </si>
  <si>
    <t>Name of STP</t>
  </si>
  <si>
    <t>Price( INR)</t>
  </si>
  <si>
    <t>Foreign Component</t>
  </si>
  <si>
    <t>Local Component</t>
  </si>
  <si>
    <t>5=(1)+(4)</t>
  </si>
  <si>
    <t>STP</t>
  </si>
  <si>
    <t>Total Price in INR</t>
  </si>
  <si>
    <t>Freight on Board(FOB)</t>
  </si>
  <si>
    <t>Cost, Insurance, Freight (CIF)</t>
  </si>
  <si>
    <t>US Dollar (USD)</t>
  </si>
  <si>
    <t>GST</t>
  </si>
  <si>
    <t xml:space="preserve">Foreign Currency </t>
  </si>
  <si>
    <t>Japenese (YEN)</t>
  </si>
  <si>
    <t>(6)</t>
  </si>
  <si>
    <t xml:space="preserve">(7) </t>
  </si>
  <si>
    <t>(8)</t>
  </si>
  <si>
    <t xml:space="preserve">(9) </t>
  </si>
  <si>
    <t>(10)</t>
  </si>
  <si>
    <t>(11)</t>
  </si>
  <si>
    <t>=(5)+(6)</t>
  </si>
  <si>
    <t>=(7)+(8)</t>
  </si>
  <si>
    <t>=(9)+(10)+(11)</t>
  </si>
  <si>
    <t>Name &amp; Designation:</t>
  </si>
  <si>
    <t>Schedule 9: Payment Schedule</t>
  </si>
  <si>
    <t>Quanitty</t>
  </si>
  <si>
    <t>Ex. Works (INR)</t>
  </si>
  <si>
    <t>GST (INR)</t>
  </si>
  <si>
    <t>Local Transport (INR)</t>
  </si>
  <si>
    <r>
      <t>Total Price (INR)</t>
    </r>
    <r>
      <rPr>
        <b/>
        <vertAlign val="superscript"/>
        <sz val="11"/>
        <rFont val="Arial"/>
        <family val="2"/>
      </rPr>
      <t xml:space="preserve"> </t>
    </r>
  </si>
  <si>
    <t>(5 )</t>
  </si>
  <si>
    <t>( 3)</t>
  </si>
  <si>
    <t xml:space="preserve"> ( 4 )</t>
  </si>
  <si>
    <t>( 6)</t>
  </si>
  <si>
    <t>(2 )</t>
  </si>
  <si>
    <t>Japenese  Yen (JPY)</t>
  </si>
  <si>
    <t>Local Currency (INR)</t>
  </si>
  <si>
    <t>Design, Drawings and Documentations</t>
  </si>
  <si>
    <t>Requirement of  Office of   the   Engineer   (Furniture's, Equipment and Furnishing)   for STP</t>
  </si>
  <si>
    <t>Unit rate (INR)</t>
  </si>
  <si>
    <t>Total Price (INR)</t>
  </si>
  <si>
    <t>( 6 )</t>
  </si>
  <si>
    <t xml:space="preserve"> (3 )</t>
  </si>
  <si>
    <t>(4 )</t>
  </si>
  <si>
    <t xml:space="preserve">( 5) </t>
  </si>
  <si>
    <t>(7 )=(4 ) X ( 5 )+ (6)</t>
  </si>
  <si>
    <t xml:space="preserve">Schedule 5: Laboratory Equipments </t>
  </si>
  <si>
    <t>Decription</t>
  </si>
  <si>
    <t>Unit Rate (INR)</t>
  </si>
  <si>
    <t>(5) = (2) X (3)+ (4)</t>
  </si>
  <si>
    <t>No</t>
  </si>
  <si>
    <t>(7)=(4) X(5) + (6)</t>
  </si>
  <si>
    <t>(7) =(4) +(5) + (6)</t>
  </si>
  <si>
    <t xml:space="preserve">Schedule 4: Requirement of Office of the Engineer </t>
  </si>
  <si>
    <t>** Payment for Electrical Usage will be made directly to KPTCL by Employer.</t>
  </si>
  <si>
    <t>Civil Works, Installations and other services</t>
  </si>
  <si>
    <t>3A</t>
  </si>
  <si>
    <t xml:space="preserve">Plant and Equipment, Supplied from Outside Employer’s Country </t>
  </si>
  <si>
    <t xml:space="preserve">Plant and Equipment, Supplied from Within Employer’s Country </t>
  </si>
  <si>
    <t>3B</t>
  </si>
  <si>
    <t>Total of Schedule 8B</t>
  </si>
  <si>
    <t>Disc Filter</t>
  </si>
  <si>
    <t xml:space="preserve">Diesel Generator Set complete  with AMF Control Panel </t>
  </si>
  <si>
    <t>Local  Push Button Stations</t>
  </si>
  <si>
    <t>4.1.4</t>
  </si>
  <si>
    <t>4.1.6</t>
  </si>
  <si>
    <t>4.1.8</t>
  </si>
  <si>
    <t>4.1.9</t>
  </si>
  <si>
    <t>4.1.10</t>
  </si>
  <si>
    <t>4.1.11</t>
  </si>
  <si>
    <t xml:space="preserve"> + The bidder shall quote the cost for manpower which includes man month rate including accommodation, transportation allowance, etc. complete</t>
  </si>
  <si>
    <t>10</t>
  </si>
  <si>
    <t>3</t>
  </si>
  <si>
    <t>2</t>
  </si>
  <si>
    <t>1</t>
  </si>
  <si>
    <t>5</t>
  </si>
  <si>
    <t>Switch gear room, Electrical Sub station</t>
  </si>
  <si>
    <t xml:space="preserve">Schedule 3A : Plant and Equipment, Supplied from Outside Employer’s Country for STPs </t>
  </si>
  <si>
    <t>Schedule 3B: Plant and Equipment, Supplied from Within Employer’s Country for STPs</t>
  </si>
  <si>
    <t>Inlet Works</t>
  </si>
  <si>
    <t>1.1.2</t>
  </si>
  <si>
    <t>1.1.3</t>
  </si>
  <si>
    <t>1.1.4</t>
  </si>
  <si>
    <t>1.1.5</t>
  </si>
  <si>
    <t>1.2.4</t>
  </si>
  <si>
    <t>1.2.5</t>
  </si>
  <si>
    <t>Chlorine Contact Tank</t>
  </si>
  <si>
    <t>1.2.6</t>
  </si>
  <si>
    <t>1.2.7</t>
  </si>
  <si>
    <t>1.2.8</t>
  </si>
  <si>
    <t>1.2.9</t>
  </si>
  <si>
    <t>1.2.10</t>
  </si>
  <si>
    <t>Plant D.G. Room</t>
  </si>
  <si>
    <t>Price (INR)</t>
  </si>
  <si>
    <t>2.1.24</t>
  </si>
  <si>
    <t>3.3.2.4</t>
  </si>
  <si>
    <t>2.2.15</t>
  </si>
  <si>
    <t>2.2.16</t>
  </si>
  <si>
    <t>11kV Outdoor cable termination at Tariff Metering Unit / BESCOM</t>
  </si>
  <si>
    <t>Notes:</t>
  </si>
  <si>
    <t xml:space="preserve">Disc Filters </t>
  </si>
  <si>
    <t>BLOWER BUILDING</t>
  </si>
  <si>
    <t>For Effluent Quality</t>
  </si>
  <si>
    <t>Office furniture shall be of Godrej or Featherlite</t>
  </si>
  <si>
    <t>1.9.4</t>
  </si>
  <si>
    <t>1.9.5</t>
  </si>
  <si>
    <t>1.9.3</t>
  </si>
  <si>
    <t>Concept of Civil Design Report</t>
  </si>
  <si>
    <t>1.2.26</t>
  </si>
  <si>
    <t>TSPS Works</t>
  </si>
  <si>
    <t xml:space="preserve">Inlet manhole &amp; chamber, Coarse Screen channels, Effluent chamber, Overflow chamber, Wetwell with superstructure, Valve &amp; Flowmeter chambers, Thrust block and Anchor blocks  etc. </t>
  </si>
  <si>
    <t xml:space="preserve">Single Line diagrams and Electrical drawings complete </t>
  </si>
  <si>
    <t xml:space="preserve">Disc Filter Influent chamber, Disc Filter units and Disc Filter Effluent channel, Backwash water collection arrangement etc. </t>
  </si>
  <si>
    <t>Sludge Dewatering Building including sludge storage, chambers etc.</t>
  </si>
  <si>
    <t>Dewatering Feed sump and Pumping Station, chambers etc.</t>
  </si>
  <si>
    <t xml:space="preserve">Ground Improvement Plan, Site grading and Piling arrangement  </t>
  </si>
  <si>
    <t>Nalla &amp; flow diversion  etc.</t>
  </si>
  <si>
    <t>Inlet &amp; Effluent chambers, Overflow chamber,Screen channels with necessary screening arrangements (Trash &amp; Coarse screen), , Conveyors,  Screening collection arrangement,Sluice gates, weir gates and Inlet &amp;  Overflow piping with fittings and Hardware with piping and all allied works complete</t>
  </si>
  <si>
    <t>Material handling system with suitable Cranes and hoist arrangements with Hardware and all allied works complete</t>
  </si>
  <si>
    <t>Scum Pit,Sump and Pump Station, Chamber etc.</t>
  </si>
  <si>
    <t>1.2.27</t>
  </si>
  <si>
    <t>1.2.28</t>
  </si>
  <si>
    <t>Anoxic  zone Inlet arrangement Inlet arrangement including pipework,Subersible mixer arrangement,and Handling Equipment, flushing arrangement, Hardware with piping and all allied works complete</t>
  </si>
  <si>
    <t xml:space="preserve">Plant water &amp; Treated water storage sump / Pump Station and inlet flow arrangement, chamber etc. </t>
  </si>
  <si>
    <t>Plant Drain Sump and Pump Station, Chamber etc.</t>
  </si>
  <si>
    <t>Aeartion Basin with Aeration arrangement with piping, Sluice gates and weir gates,Stop logs, flushing arrangement,  inculding Hardware  all allied works complete</t>
  </si>
  <si>
    <t>Inlet chamber and  Fine Screen Channel, Overflow chamber, Screen Effluent/ Grit Basin Distribution Channel with Sluice gates, weir gates,Stop logs,  and Inlet &amp;  Overflow piping with fittings, flushing arrangement, inculding Hardware  all allied works complete</t>
  </si>
  <si>
    <t xml:space="preserve">Chlorine Contact Tank, Inlet chamber, distribution chamber, Effluent Channel/pipe, flowmeter chamber,RCC Stair case, Outfall Structure etc </t>
  </si>
  <si>
    <t>Inlet &amp; outlet piping, Distribution Chamber for Secondary Clarifiers with Inlet &amp; Outlet  sluice gates,stoplogs,weir arrangement,flushing arrangement, piping and valves  inculding Hardware  all allied works complete</t>
  </si>
  <si>
    <t>Inlet &amp; Outlet piping,Secondary Clarifiers mechanism, scum collection  with desluding arrangements,Handling Equipment,flushing arrangement, piping and valves  inculding Hardware  all allied works complete</t>
  </si>
  <si>
    <t>1.2.29</t>
  </si>
  <si>
    <t>Compound Wall with gates</t>
  </si>
  <si>
    <t xml:space="preserve">Inlet &amp; Outlet piping,Disc Filter Influent &amp; Effluent chamber sluice gates,Weir gates, Stoplogs,Disc Filter units, Backwash water system and collection arrangement etc. </t>
  </si>
  <si>
    <t>Inlet &amp; Outlet piping,Chlorine Contact Tank &amp; Outfall structure with sluice gates,weir gates,Stop logs, mixing arrangement, hardware with piping, valves and all allied works complete</t>
  </si>
  <si>
    <t>1.3.22</t>
  </si>
  <si>
    <t>Flushing arrangement for all chemical &amp; Sludge handling system, Dewatering Pumps including piping and all allied works in all sludge &amp; Chemical handling pump houses complete</t>
  </si>
  <si>
    <t>1.3.23</t>
  </si>
  <si>
    <t>1.3.24</t>
  </si>
  <si>
    <t>1.3.25</t>
  </si>
  <si>
    <t>1.3.26</t>
  </si>
  <si>
    <t>1.3.27</t>
  </si>
  <si>
    <t>1.3.28</t>
  </si>
  <si>
    <t>Service water system including pumps with Hardware,piping,Valves and all allied works complete</t>
  </si>
  <si>
    <t>2.2.13</t>
  </si>
  <si>
    <t>2.2.17</t>
  </si>
  <si>
    <t>2.2.18</t>
  </si>
  <si>
    <t>2.2.22</t>
  </si>
  <si>
    <t>2.2.23</t>
  </si>
  <si>
    <t>2.2.24</t>
  </si>
  <si>
    <t>2.2.25</t>
  </si>
  <si>
    <t>2.2.26</t>
  </si>
  <si>
    <t>2.2.27</t>
  </si>
  <si>
    <t>2.2.28</t>
  </si>
  <si>
    <t>2.2.19</t>
  </si>
  <si>
    <t>2.2.20</t>
  </si>
  <si>
    <t>2.2.21</t>
  </si>
  <si>
    <t>Vortex Grit Basins &amp; chamber,  Grit Basin effluent channel, Grit Classifier arrangement,chambers,RCC Stair case etc.</t>
  </si>
  <si>
    <t>2.2.29</t>
  </si>
  <si>
    <t>Electrical Systems for TSPS &amp; STP</t>
  </si>
  <si>
    <t>Complete Installation, testing and commissioning  of  Mechanical system as per the Bid specifications</t>
  </si>
  <si>
    <t>Complete Installation, testing and commissioning  of  Electrical system as per the Bid specifications</t>
  </si>
  <si>
    <t xml:space="preserve">Complete Installation, testing and commissioning of Motor Control Centres, Distribution boards  etc at various locations in TSPS &amp; Sewage Treatment plant  with following major equipment, items  as per scope, specification and drawings. </t>
  </si>
  <si>
    <t xml:space="preserve">Installation, testing and commissioning of Earthing &amp; Lighting Protection  System at TSPS &amp; Sewage Treatment Plant with following major components as per scope, specification and drawings. </t>
  </si>
  <si>
    <t>Aeration Zone with MLR Pumpsets, Retrievable type Fine Bubble Diffuser Aeration system arrangement, Pipe grid, Drop legs,piping arrangements,Drain pumpsets, Electric hoist, sluice gates, flushing arrangement,Handling Equipment,piping and valves  inculding Hardware  all allied works complete</t>
  </si>
  <si>
    <t>TSPS MCC</t>
  </si>
  <si>
    <t>Complete  Installation, testing and commissioning of Lighting System at TSPS &amp; Sewage Treatment Plant  with following major equipment, items  as per scope, specification and drawings.</t>
  </si>
  <si>
    <t>Lightning Protection system with Arrestors and Down Conductors</t>
  </si>
  <si>
    <t xml:space="preserve">Complete Installation, testing and commissioning of L.T Cabling System, HT/LT Cable Carrier System  at TSPS &amp; Sewage Treatment Plant   with following major components as per scope, specification and drawings. </t>
  </si>
  <si>
    <t>3.1.1.2</t>
  </si>
  <si>
    <t>3.1.1.3</t>
  </si>
  <si>
    <t>3.1.1.4</t>
  </si>
  <si>
    <t>3.1.1.5</t>
  </si>
  <si>
    <t>3.1.1.6</t>
  </si>
  <si>
    <t>3.1.1.7</t>
  </si>
  <si>
    <t>3.1.1.8</t>
  </si>
  <si>
    <t>3.1.1.9</t>
  </si>
  <si>
    <t>3.1.1.10</t>
  </si>
  <si>
    <t>3.1.1.11</t>
  </si>
  <si>
    <t>3.1.1.12</t>
  </si>
  <si>
    <t>3.1.1.13</t>
  </si>
  <si>
    <t>3.1.1.14</t>
  </si>
  <si>
    <t>3.1.1.15</t>
  </si>
  <si>
    <t>3.1.1.16</t>
  </si>
  <si>
    <t>3.1.1.17</t>
  </si>
  <si>
    <t>3.1.1.18</t>
  </si>
  <si>
    <t>3.1.1.19</t>
  </si>
  <si>
    <t>3.1.1.20</t>
  </si>
  <si>
    <t>3.1.1.21</t>
  </si>
  <si>
    <t>3.1.1.22</t>
  </si>
  <si>
    <t>3.1.1.23</t>
  </si>
  <si>
    <t>3.1.1.24</t>
  </si>
  <si>
    <t>3.1.1.25</t>
  </si>
  <si>
    <t>3.1.1.26</t>
  </si>
  <si>
    <t>3.1.1.27</t>
  </si>
  <si>
    <t>3.1.1.28</t>
  </si>
  <si>
    <t>3.1.1.29</t>
  </si>
  <si>
    <t>3.1.1.30</t>
  </si>
  <si>
    <t>3.1.1.31</t>
  </si>
  <si>
    <t>3.1.1.32</t>
  </si>
  <si>
    <t xml:space="preserve">Supply of of 11kV underground Cables, Termination Kits  at following locations as per scope, specification and drawings. </t>
  </si>
  <si>
    <t xml:space="preserve">Supply of Electrical equipments at Sewage Treatment Plant Substation Building &amp; Process Air Blower Building  as per scope, specification and drawings. </t>
  </si>
  <si>
    <t xml:space="preserve">Supply of Motor Control Centers , Distribution boards  etc of Motor Control Centres, Distribution boards  etc at various locations in TSPS &amp; Sewage Treatment plant  with following major equipment, items  as per scope, specification and drawings. </t>
  </si>
  <si>
    <t>Supply of Lighting System at TSPS &amp; Sewage Treatment Plant  with following major equipment, items  as per scope, specification and drawings.</t>
  </si>
  <si>
    <t xml:space="preserve">Supply of L.T Cabling System, HT/LT Cable Carrier System  of L.T Cabling System, HT/LT Cable Carrier System  at TSPS &amp; Sewage Treatment Plant   with following major components as per scope, specification and drawings. </t>
  </si>
  <si>
    <t>Hume Pipe</t>
  </si>
  <si>
    <t xml:space="preserve">Supply of Earthing &amp; Lightning Protection  System of Earthing &amp; Lighting Protection  System at TSPS &amp; Sewage Treatment Plant with following major components as per scope, specification and drawings. </t>
  </si>
  <si>
    <t xml:space="preserve">The above mentioned items is listed for one STP </t>
  </si>
  <si>
    <t xml:space="preserve"> TSPS Pumps </t>
  </si>
  <si>
    <t>Electric Hoist</t>
  </si>
  <si>
    <t>Mechanical Fine screens</t>
  </si>
  <si>
    <t>Submersible mixers &amp; Pump sets</t>
  </si>
  <si>
    <t xml:space="preserve">(The Bidder shall complete his estimated payment schedule along with his Price Proposal, based on payments being made on a periodic (monthly) basis according to the pre-estimated construction progress.  The total amount of payments to be made shall not exceed the quoted Price. The Employer and Contractor shall make necessary adjustments to the payment schedule as the work proceeds based on the actual progress of the Works.)   </t>
  </si>
  <si>
    <t>1.8.3</t>
  </si>
  <si>
    <t>1.8.4</t>
  </si>
  <si>
    <t>1.8.5</t>
  </si>
  <si>
    <t>Inlet Chamber, Fine Screen Channel, Screen Effluent/ Grit Basin Distribution Channel, chambers, RCC Staircase, etc.</t>
  </si>
  <si>
    <t>Parshall Flume, drop chamber, connecting arrangement from Inlet works to  Areation basin, RCC Staircase etc</t>
  </si>
  <si>
    <t xml:space="preserve">Chlorine Contact Tank, Inlet chamber, distribution chamber, Effluent Channel/pipe, flowmeter chamber, RCC Staircase, Outfall Structure, etc </t>
  </si>
  <si>
    <t>SUBSTATION FOR STP &amp; TSPS</t>
  </si>
  <si>
    <t xml:space="preserve">Gabion wall, Site retaining structure and pile foundation </t>
  </si>
  <si>
    <t>1.5.2</t>
  </si>
  <si>
    <t>Inlet chamber and  Fine Screen Channel, Overflow chamber, Screen Effluent/ Grit Basin Distribution Channel with Sluice gates, weir gates,Stop logs,  and Inlet &amp;  Overflow piping with fittings, flushing arrangement, including Hardware  all allied works complete</t>
  </si>
  <si>
    <t>Aeration Basin with Aeration arrangement with piping, Sluice gates and weir gates,Stop logs, flushing arrangement,  including Hardware  all allied works complete</t>
  </si>
  <si>
    <t>Anaerobic Zone Inlet arrangement including pipework,Submersible mixer arrangement,and Handling Equipment, flushing arrangement, Hardware with piping and all allied works complete</t>
  </si>
  <si>
    <t>Aeration Zone with MLR Pumpsets, Retrievable type Fine Bubble Diffuser Aeration system arrangement, Pipe grid, Drop legs,piping arrangements,Drain pumpsets, Electric hoist, sluice gates, flushing arrangement,Handling Equipment,piping and valves  including Hardware  all allied works complete</t>
  </si>
  <si>
    <t>Inlet &amp; outlet piping, Distribution Chamber for Secondary Clarifiers with Inlet &amp; Outlet  sluice gates,stoplogs,weir arrangement,flushing arrangement, piping and valves  including Hardware  all allied works complete</t>
  </si>
  <si>
    <t>Inlet &amp; Outlet piping,Secondary Clarifiers mechanism, scum collection  with desludging arrangements,Handling Equipment,flushing arrangement, piping and valves  including Hardware  all allied works complete</t>
  </si>
  <si>
    <t>Roads &amp; drains / Internal roads and landscaping</t>
  </si>
  <si>
    <t>Parshall Flume, drop chamber, connecting arrangement from Inlet works to  Aeration basin,RCC Stair case etc.</t>
  </si>
  <si>
    <t>Approach Road to STP, TSPS</t>
  </si>
  <si>
    <t>Aeration Basin with Aeration arrangement with piping, Sluice gates and weir gates, Stop logs, flushing arrangement,  including Hardware  all allied works complete</t>
  </si>
  <si>
    <t>Anoxic  zone Inlet arrangement Inlet arrangement including pipework,Submersible mixer arrangement,and Handling Equipment, flushing arrangement, Hardware with piping and all allied works complete</t>
  </si>
  <si>
    <t>Japanese Yen (JPY)</t>
  </si>
  <si>
    <t>Japanese (YEN)</t>
  </si>
  <si>
    <t xml:space="preserve">Site Layout Plan, Bore hole location plan for entire plant, Civil &amp; Mechanical General Arrangement drawings, Geotechnical survey,Topographical Survey, Electrical resistivity test report </t>
  </si>
  <si>
    <t xml:space="preserve">Inlet arrangments from areation basin outlet, Secondary Clarifier Distribution boxes, Secondary Clarifiers, Scum collection pit, Desluding valve chamber, RCC Staircase etc. </t>
  </si>
  <si>
    <t>Inlet arrangements from aeration basin outlet, Secondary Clarifier Distribution boxes, Secondary Clarifiers, Scum collection pit, Desludging valve chamber, RCC Stair case etc. any other items for necessary completion of works</t>
  </si>
  <si>
    <t>Sludge feed pumping system- Submersible mixer arrangement, Sludge feed Pumpsets, flushing arrangement,Ventilation system,Handling Equipment and Hardware with piping, valves and all allied works complete</t>
  </si>
  <si>
    <t>Solid Bowl dewatering systems, sludge cake conveying system with cut gate arrangement and hopper &amp; Collection system, Handling Equipment for Sludge, flushing arrangement,Ventilation system, Hardware with piping and all allied works complete</t>
  </si>
  <si>
    <t>Any other necessary document which Bidder feels necessary for project completion needs to be added including all essential Investingation, Model Study (if required) ,etc. required to complete the Works</t>
  </si>
  <si>
    <t>Integrated Testing and Commissioning of the Entire System - TSPS, STP</t>
  </si>
  <si>
    <t>Polyelectrolyte dosing systems for sludge thicking units-Stirrer arrangement, feeding arrangement, Preparation &amp; Storage tanks ,Dosing Pumpsets,flushing arrangement,Handling Equipment,Ventilation system, Hardware with piping and all allied works complete</t>
  </si>
  <si>
    <t>Dewatering feed pumping system- Submersible mixer arrangement, Sludge feed Pumpsets, flushing arrangement,Ventilation system,Handling Equipment and Hardware with piping, valves and all allied works complete</t>
  </si>
  <si>
    <t>Dewatering units, sludge cake conveying system with cut gate arrangement and hopper &amp; Collection system, Handling Equipment for Sludge handling systems, flushing arrangement,Ventilation system, Hardware with piping and all allied works complete</t>
  </si>
  <si>
    <t>Sludge dewatering systems-Stirrer arrangement, feeding arrangement, Preparation &amp; Storage tanks ,Dosing Pumpsets,flushing arrangement,Handling Equipment,Ventilation system, Hardware with piping and all allied works complete</t>
  </si>
  <si>
    <t>Sludge dewatering units- Submersible mixer arrangement, Sludge feed Pumpsets, flushing arrangement,Ventilation system,Handling Equipment and Hardware with piping, valves and all allied works complete</t>
  </si>
  <si>
    <t>Polyelectrolyte dosing systems for thickners-Stirrer arrangement, feeding arrangement, Preparation &amp; Storage tanks ,Dosing Pumpsets,flushing arrangement,Handling Equipment,Ventilation system, Hardware with piping and all allied works complete</t>
  </si>
  <si>
    <t>Sludge thickneing units, sludge cake conveying system with cut gate arrangement and hopper &amp; Collection system, Handling Equipment for dewatering units, flushing arrangement,Ventilation system, Hardware with piping and all allied works complete</t>
  </si>
  <si>
    <t>Service water system including pumps with Hardware, piping, Valves and all allied works complete</t>
  </si>
  <si>
    <t>Process Design and drawings as defined in Volume 2 of Bidding Document</t>
  </si>
  <si>
    <t xml:space="preserve">Schedule 1: Design, Drawings and Documentation </t>
  </si>
  <si>
    <t>Parking Shed</t>
  </si>
  <si>
    <t>Mechanical systems</t>
  </si>
  <si>
    <t>Electrical systems</t>
  </si>
  <si>
    <t>Instrumentation systems</t>
  </si>
  <si>
    <t xml:space="preserve">(a): Local and Foreign Currencies shall be in accordance with the Instructions to Bidders </t>
  </si>
  <si>
    <t>1.8 As Built Drawings</t>
  </si>
  <si>
    <t>Civil, Structural &amp; Building Works and piping</t>
  </si>
  <si>
    <t>Design Report of STP, ISPS &amp; Networks</t>
  </si>
  <si>
    <t>Vortex Grit Basins &amp; chamber, Grit Basin effluent channel, Grit Classifier arrangement,chambers, RCC Staircase, etc.</t>
  </si>
  <si>
    <t>1.3.29</t>
  </si>
  <si>
    <t>Any other works which Bidder feels necessary for project completion needs to be added including all essential Investigation, etc. required to complete the Works under 1.2</t>
  </si>
  <si>
    <t>Inlet &amp; Effluent chambers, Overflow chamber, Screen channels with necessary screening arrangements (Trash &amp; Coarse screen), Conveyors, Screening collection arrangement, Sluice gates, weir gates and Inlet &amp; Overflow piping with fittings and Hardware with piping and all allied works complete</t>
  </si>
  <si>
    <t>Inlet chamber and  Fine Screen Channel, Overflow chamber, Screen Effluent/ Grit Basin Distribution Channel with Sluice gates, weir gates, Stop logs, Inlet &amp;  Overflow piping with fittings, flushing arrangement, including Hardware and all allied works complete</t>
  </si>
  <si>
    <t>Aeration Basin with Aeration arrangement with piping, Sluice gates and weir gates, Stop logs, flushing arrangement, including Hardware and all allied works complete</t>
  </si>
  <si>
    <t>Inlet &amp; outlet piping, Distribution Chamber for Secondary Clarifiers with Inlet &amp; Outlet  sluice gates, stoplogs, weir arrangement, flushing arrangement, piping and valves  including Hardware and all allied works complete</t>
  </si>
  <si>
    <t xml:space="preserve">Concept report defining TSPS &amp; STP. Flow charts and process design, Hydraulic Flow diagram, P&amp;IDs, Mass Balance, Plant water &amp; drain Philosophy, Service water usage plan </t>
  </si>
  <si>
    <t>Any other works which Bidder feels necessary for project completion needs to be added including all essential Investigation, etc. required to complete the Works under 1.3</t>
  </si>
  <si>
    <t>1.5 Instrumentation, Control, and Automation Design, Drawings and Documentation as defined in Volume 2 of Bidding Document</t>
  </si>
  <si>
    <t>Civil, Architectural &amp; Structural Designs and Drawings as defined in Volume 2 of Bidding Document</t>
  </si>
  <si>
    <t>For Sludge Quality</t>
  </si>
  <si>
    <t>Additional Backfill for entire Project including approach road (if required)</t>
  </si>
  <si>
    <t>1.2.30</t>
  </si>
  <si>
    <t>1.6 Tests on Completion of Design-Build as defined in Volume 2 of Bidding Document</t>
  </si>
  <si>
    <t>1.7 Tests prior to Contract Completion as defined in Volume 2 of Bidding Document</t>
  </si>
  <si>
    <t>1.2.31</t>
  </si>
  <si>
    <t>Goods and Service Tax</t>
  </si>
  <si>
    <t xml:space="preserve">GST </t>
  </si>
  <si>
    <t>Goods and Service Taxes</t>
  </si>
  <si>
    <t>The Bidder shall list here details of any additional items required for O &amp; M</t>
  </si>
  <si>
    <t>Operation &amp; Maintenance   for  STP</t>
  </si>
  <si>
    <t>Laboratory Equipments   for  STPs</t>
  </si>
  <si>
    <t>Miscellaneous works-Distribution Board</t>
  </si>
  <si>
    <t>Sub Total of 2.5</t>
  </si>
  <si>
    <t>Sub Total of 2.6</t>
  </si>
  <si>
    <t xml:space="preserve"> Note:All quantities in lumpsum</t>
  </si>
  <si>
    <t>Sub Total of 1.3</t>
  </si>
  <si>
    <t>Sub Total of 1.4</t>
  </si>
  <si>
    <t>Sub Total of 1.5</t>
  </si>
  <si>
    <t>Sub Total of 1.6</t>
  </si>
  <si>
    <t>Sub Total of 1.7</t>
  </si>
  <si>
    <t>Sub Total of 1.8</t>
  </si>
  <si>
    <t>Sub Total of 1. 9</t>
  </si>
  <si>
    <t>Sub Total of  1.10</t>
  </si>
  <si>
    <t>Sub Total of 1.2</t>
  </si>
  <si>
    <t>Sub Total of 1.1</t>
  </si>
  <si>
    <t>Sub Total of 2.1</t>
  </si>
  <si>
    <t>Sub Total of 2.2</t>
  </si>
  <si>
    <t>Sub Total of 2.3</t>
  </si>
  <si>
    <t>GST:Goods and service tax</t>
  </si>
  <si>
    <t>Sub Total of 3.1</t>
  </si>
  <si>
    <t>Sub Total of 3.2</t>
  </si>
  <si>
    <t xml:space="preserve"> Sub Total of 3.3</t>
  </si>
  <si>
    <t xml:space="preserve"> Sub Total of 3.4</t>
  </si>
  <si>
    <t>Schedule 8A: Recommended Spare parts, Accessories &amp; Tools, supplied from outside the Employer's country</t>
  </si>
  <si>
    <t>Schedule 8B: Recommended Spare Parts, Supplied from Within Employer’s Country</t>
  </si>
  <si>
    <t>11kV / 0.433kV Transformers</t>
  </si>
  <si>
    <t>Anoxic  zone Inlet arrangement including pipework,Submersible mixer arrangement,and Handling Equipment, flushing arrangement, Hardware with piping and all allied works complete</t>
  </si>
  <si>
    <t>US Dollars(USD)</t>
  </si>
  <si>
    <t xml:space="preserve">Japanese Yen (JPY) </t>
  </si>
  <si>
    <t>Vacume pump</t>
  </si>
  <si>
    <t>RAS pumping station including Valve &amp; flowmeter chambers, RCC Staircase, etc.</t>
  </si>
  <si>
    <t xml:space="preserve"> Civil and Building Works </t>
  </si>
  <si>
    <t>2.2.30</t>
  </si>
  <si>
    <t>Compound Wall with gates, Chain link fencing</t>
  </si>
  <si>
    <t>Gabion wall, Site retaining structure and pile foundation , electric cable trenches inside STP site.</t>
  </si>
  <si>
    <t xml:space="preserve">Ground Improvement Plan, Site grading </t>
  </si>
  <si>
    <t xml:space="preserve">Inlet manhole &amp; chamber, Screen channels, Effluent chamber, Overflow chamber, Wetwell with superstructure, Pump House, Valve &amp; Flowmeter chambers, Thrust block and Anchor blocks, Epoxy painting etc. </t>
  </si>
  <si>
    <t>Aeration Zone with MLR Pumpsets, Retrievable type Fine Bubble Diffuser Aeration system arrangement, Pipe grid, Drop legs,piping arrangements,Drain pumpsets, Lifting arrangements, sluice gates, flushing arrangement,Handling Equipment,piping and valves  including Hardware  all allied works complete</t>
  </si>
  <si>
    <t>The following equipment, furniture and furnishings for each Proposed STP under the contract shall include:</t>
  </si>
  <si>
    <t>Conference table 10'-0" x 5'-0" with 6 chairs - 1 set complete</t>
  </si>
  <si>
    <t>5' x 3' table with both side drawers (1 on each side) - 1 set complete</t>
  </si>
  <si>
    <t>4' x 2 ½'  table with both side drawers (3 on each side) - 1 set complete</t>
  </si>
  <si>
    <t>Executive Chairs (approved make) excluding chairs for Computer and Conference -1 set complete</t>
  </si>
  <si>
    <t>Steel cupboards (Storewel type or similar approved)  - 2 sets</t>
  </si>
  <si>
    <t xml:space="preserve">Computer Table and Chair - 1 set </t>
  </si>
  <si>
    <t>Fire Extinguisher – CO2 type (3 Kg) with other accessories- 4 sets complete</t>
  </si>
  <si>
    <t>Supply, Installation, testing and commissioning of Lighting System covering Lighting Distribution board, Switchboards, Switch sockets, Power Plug &amp; Sockets, Luminaries, Ceiling Fans, Cables, Conduits, wires, earthing etc. for the Site Office complete as per Specification- 1 set</t>
  </si>
  <si>
    <t>Personal Computer - with following Features, plus UPS:    - 3.0 MHz processor, ATX cabinet, 256 KB external cache, 3GB RAM, ITB HDD, DVD Drive/RW, 32''  LED flat panel colour monitor, 8USB 2.0 ports, with at least 2 of these in the front, Standard 101/102 keyboard,Optical Mouse and Mouse Pad (two sets), Pre-loaded with licensed Windows OS(Latest), Comphrensive Security and Management features such as antivirus, antispyware, and firewall, additional software - MS Office (latest version), Autocad latest version All the necessary consumables including paper, CDs,Printer catridges etc.- 1 set Complete.</t>
  </si>
  <si>
    <t>Laboratory Equipments under the contract shall include:</t>
  </si>
  <si>
    <t>Carrying out the SOTE test in presence of Client/ client representative Engineer at original manufacturer site for selected diffuser membranes from supplied lot with test results, and calculation sheet, photo and provide all of test results with necessary document including its data and photo and the its test results</t>
  </si>
  <si>
    <t>2.2.31</t>
  </si>
  <si>
    <t>Wet well with superstructure &amp;  Pumping system , Submersible pumps with suitable valves and piping arrangements and Hardware and all allied works complete</t>
  </si>
  <si>
    <t>Vortex Grit mechanism with grit classifier &amp; washing mechanism, Conveyors, Grit collection arrangement, sluice gates, Stop logs, flushing arrangement, including Hardware and all allied works complete</t>
  </si>
  <si>
    <t xml:space="preserve">Inlet &amp; Outlet piping, Disc Filter Influent &amp; Effluent chamber sluice gates, Weir gates, Stoplogs, Disc Filter units with chemical cleaning arrangements.Backwash water system and collection arrangement etc and all allied works complete. </t>
  </si>
  <si>
    <t>Inlet &amp; Outlet piping, Chlorine Contact Tank &amp; Outfall structure with sluice gates, weir gates, Stop logs, mixing arrangement, hardware with piping, valves and all allied works complete, Disk filters.</t>
  </si>
  <si>
    <t>Wet well with superstructure &amp;  Pumping system with Submersible pumps with suitable valves and piping arrangements and Hardware and all allied works complete</t>
  </si>
  <si>
    <t>Vortex Grit mechanism with grit classifier &amp; washing mechanism,Conveyors, Grit collection arrangement, sluice gates,Stop logs,  flushing arrangement, including Hardware  all allied works complete</t>
  </si>
  <si>
    <t xml:space="preserve">Screen chamber with  effluent channel, Drain piping and Fine screening, Conveyors,  Screening collection arrangement,  flushing arrangement, inculding Hardware  all allied works complete </t>
  </si>
  <si>
    <t>2.2.32</t>
  </si>
  <si>
    <t>Deareation Zone  Inlet arrangement including pipework,Submersible mixer arrangement,and Handling Equipment, flushing arrangement, Hardware with piping and all allied works complete</t>
  </si>
  <si>
    <t>1.3.30</t>
  </si>
  <si>
    <t xml:space="preserve">Screen chamber with  effluent channel, drain piping and Fine screening, Conveyors, Screening collection arrangement, flushing arrangement, including Hardware and all allied works complete </t>
  </si>
  <si>
    <t xml:space="preserve">Inlet &amp; Outlet piping,Disc Filter Influent &amp; Effluent chamber sluice gates,Weir gates, Stoplogs,Disc Filter units with Chemical Cleaning Arrangement, Backwash water system and collection arrangement etc. </t>
  </si>
  <si>
    <t>Inlet &amp; Outlet piping,Chlorine Contact Tank &amp; Outfall structure with sluice gates,weir gates,Stop log Gates, mixing arrangement, hardware with piping, valves and all allied works complete</t>
  </si>
  <si>
    <t>Wet well with superstructure &amp;  Pumping system, Submersible pumps with suitable valves and piping arrangements and Hardware and all allied works complete</t>
  </si>
  <si>
    <t xml:space="preserve">Screen chamber with  effluent channel, Drain pumiping and Fine screening, Conveyors,  Screening collection arrangement,  flushing arrangement,including Hardware  all allied works complete </t>
  </si>
  <si>
    <t>Deareation zone Inlet arrangement Inlet arrangement including pipework,Submersible mixer arrangement,and Handling Equipment, flushing arrangement, Hardware with piping and all allied works complete.</t>
  </si>
  <si>
    <t xml:space="preserve">Inlet &amp; Outlet piping,Disc Filter Influent &amp; Effluent chamber sluice gates,Weir gates, bypass system, Stoplogs,Disc Filter units with chemical cleaning arrangement, Backwash water system and collection arrangement etc. </t>
  </si>
  <si>
    <t>Wet well with superstructure &amp;  Pumping system Submersible pumps with suitable valves and piping arrangements and Hardware and all allied works complete</t>
  </si>
  <si>
    <t xml:space="preserve">Screen chamber with  effluent channel  drain piping and Fine screening, Conveyors,  Screening collection arrangement,  flushing arrangement,inculding Hardware  all allied works complete </t>
  </si>
  <si>
    <t>Vortex Grit mechanism with grit classifier &amp; washing  mechanism,Conveyors, Grit collection arrangement, sluice gates,Stop logs,  flushing arrangement, inculding Hardware  all allied works complete</t>
  </si>
  <si>
    <t>Deareation zone  Inlet arrangement Inlet arrangement including pipework,Subersible mixer arrangement,and Handling Equipment, flushing arrangement, Hardware with piping and all allied works complete</t>
  </si>
  <si>
    <t xml:space="preserve">Schedule 6: Operation and Maintenance </t>
  </si>
  <si>
    <t>Electrical System Design, Drawings &amp; Documentation as per General Requirements of the Bid document for the followings :
i)    Single Line Diagram (HT &amp; LT System)
ii)   Sizing calculations for 11kV Switchgear Panel, Transformers, DG Set, LT Panels (PCC/MCC), HT/LT Cables, Earthing etc.
iii)   Electrical Equipment Layout and GA Drawing
iv)  Cabling Layout for the Plant
v)   Lighting, Earthing and Lightning layout
vi)  Guaranteed Technical particulars (GTP) of all equipment
vII)  Any other necessary document which bidder's feels necessary for project completion needs to be added including all calculations etc. required to complete the Works.</t>
  </si>
  <si>
    <t>Energy Optimization Plan</t>
  </si>
  <si>
    <t>1.9.6</t>
  </si>
  <si>
    <t>1.9.7</t>
  </si>
  <si>
    <t>1.4 Electrical Design, Drawings and Documents as defined in Volume 2 of Bidding Documents</t>
  </si>
  <si>
    <t>11kV XLPE Cable from  Metering Unit  to  incomer of  11kV Metal Enclosed Switchboard of Sewage Treatment Plant</t>
  </si>
  <si>
    <t>11kV Outdoor cable terminations at primary side  of 11kV / 0.433 kV Transformers of Sewage Treatment Plant</t>
  </si>
  <si>
    <t>11kV Metal Enclosed Switchboard with VCBs</t>
  </si>
  <si>
    <t>110V D.C Battery Bank, Battery Charger with D.C Distribution Board</t>
  </si>
  <si>
    <t>Process Air Blower MCC</t>
  </si>
  <si>
    <t>Headworks MCC</t>
  </si>
  <si>
    <t>Centrifuge MCC</t>
  </si>
  <si>
    <t>Chlorine MCC</t>
  </si>
  <si>
    <t>Switchboards, Receptacles, Power Plug &amp; Sockets, Switches, Ceiling fans with regulators etc</t>
  </si>
  <si>
    <t>Earthing Conductor for indoor main grid</t>
  </si>
  <si>
    <t>Earthing Conductors for outdoor equipments and Junction Boxes</t>
  </si>
  <si>
    <t xml:space="preserve">Diesel Generator Set complete with AMF Control Panel </t>
  </si>
  <si>
    <t>2.3.3.10</t>
  </si>
  <si>
    <t>Earthing Conductor for indoor equipments</t>
  </si>
  <si>
    <t>Inlet &amp; Effluent chambers, Overflow chamber,Screen channels with necessary screening arrangements (Trash &amp; Coarse screen), , Conveyors,  Screening collection arrangement,Sluice gates, weir gates and Inlet &amp; Overflow piping with fittings and Hardware with piping and all allied works complete</t>
  </si>
  <si>
    <t>3.2.3.10</t>
  </si>
  <si>
    <t>Earthing Conductors for outdoor equipments  and Junction Boxes</t>
  </si>
  <si>
    <t>RAS MCC</t>
  </si>
  <si>
    <t>2.3.1.7</t>
  </si>
  <si>
    <t>11kV XLPE Cable from Proposed 11kV Metal Enclosed Switchboard  to 11kV Metal Enclosed Switchboard  at Existing Sewage Treatment Plant if applicable</t>
  </si>
  <si>
    <t>11kV XLPE Cable from existing Metering Unit to Proposed 11kV Metal Enclosed Switchboard if applicable</t>
  </si>
  <si>
    <t xml:space="preserve">Complete Installation, testing and commissioning of Electrical equipments at Sewage Treatment Plant Substation Building &amp; Process Air Blower Building  as per scope, specification and drawings. </t>
  </si>
  <si>
    <t>2.3.1.8</t>
  </si>
  <si>
    <t xml:space="preserve">Complete Installation, testing and commissioning of safety procedures with Signage for Electrical Equipments at TSPS &amp; Sewage Treatment Plant  as per scope, specification and drawings. </t>
  </si>
  <si>
    <t>3.2.1.8</t>
  </si>
  <si>
    <t xml:space="preserve">Complete Installation, testing and commissioning of safety procedures with Signage for Electrical Equipments at TSPS &amp; Sewage Treatment Plant as per scope, specification and drawings. </t>
  </si>
  <si>
    <t>L.T cables</t>
  </si>
  <si>
    <t>L.T Cable termination with glands and lugs</t>
  </si>
  <si>
    <t>Variable Frequency Drives MCC</t>
  </si>
  <si>
    <t>Variable Frequency Drives  MCC</t>
  </si>
  <si>
    <t>2.3.8.1</t>
  </si>
  <si>
    <t>2.3.8.2</t>
  </si>
  <si>
    <t>2.3.8.3</t>
  </si>
  <si>
    <t>3.2.8.1</t>
  </si>
  <si>
    <t>3.2.8.2</t>
  </si>
  <si>
    <t>3.2.8.3</t>
  </si>
  <si>
    <t>LS</t>
  </si>
  <si>
    <t>SET</t>
  </si>
  <si>
    <t>JOB</t>
  </si>
  <si>
    <t>Total of Schedule 8 A</t>
  </si>
  <si>
    <t>8.1.21.6</t>
  </si>
  <si>
    <t>8.1.20.7</t>
  </si>
  <si>
    <t>8.1.19.5</t>
  </si>
  <si>
    <t>8.1.18.5</t>
  </si>
  <si>
    <t>8.1.17.7</t>
  </si>
  <si>
    <t>8.1.16.6</t>
  </si>
  <si>
    <t>8.1.15.6</t>
  </si>
  <si>
    <t>8.1.14.7</t>
  </si>
  <si>
    <t>8.1.13.6</t>
  </si>
  <si>
    <t>8.1.12.7</t>
  </si>
  <si>
    <t>8.1.11.5</t>
  </si>
  <si>
    <t>8.1.10.6</t>
  </si>
  <si>
    <t>8.1.9.7</t>
  </si>
  <si>
    <t>8.1.8.7</t>
  </si>
  <si>
    <t>8.1.7.8</t>
  </si>
  <si>
    <t>8.1.6.5</t>
  </si>
  <si>
    <t>8.1.5.6</t>
  </si>
  <si>
    <t>8.1.3.5</t>
  </si>
  <si>
    <t>8.1.22.6</t>
  </si>
  <si>
    <t>8.1.23.6</t>
  </si>
  <si>
    <t>8.1.24.6</t>
  </si>
  <si>
    <t>8.1.25.5</t>
  </si>
  <si>
    <t>8.2.8.11</t>
  </si>
  <si>
    <t>Chlorine ++    
Total quantity ----------- Tonne per year. ( Bidder to mention the quantity )</t>
  </si>
  <si>
    <t>Chlorine and Alum building etc and any other chemicals required as per the Process design, etc.</t>
  </si>
  <si>
    <t>Material Handling system with suitable Cranes and hoist arrangements with Hardware and all allied works complete</t>
  </si>
  <si>
    <t>Flushing arrangement for all chemical &amp; Sludge Material Handling systems, Dewatering Pumps including piping and all allied works in all sludge &amp; Chemical Material Handling pump houses complete</t>
  </si>
  <si>
    <t>Fault level calculations and Load flow studies &amp; SCADA Manual</t>
  </si>
  <si>
    <t>Oscillating or wall mounted fan 400 mm dia - 3 Nos.</t>
  </si>
  <si>
    <t xml:space="preserve">Aeration Basin flow distribution channel, Anaerobic Zones, Anoxic Zones, Aerobic Zones, Aeration Basin Effluent Channel, MLR Feed, RAS inlet arrangement, Valve &amp; flowmeter chamber, Overflow &amp; Bypass chamber, RCC Staircase, etc.   </t>
  </si>
  <si>
    <t>Surge Analysis of Pumping Mains,SAT &amp; FAT reports</t>
  </si>
  <si>
    <t>Inlet &amp; Outlet piping, Secondary Clarifiers mechanism, Bridge, scum collection with desludging arrangements, Material Handling Equipment, flushing arrangement, piping and valves including Hardware and all allied works complete</t>
  </si>
  <si>
    <t>Aeration Zone with MLR Pumpsets, Retrievable type Fine Bubble Diffuser Aeration system arrangement, Pipe grid, Drop legs, piping arrangements, Drain pumpsets, Electric hoist, sluice gates, flushing arrangement, Material Handling Equipment, piping and valves including Hardware and all allied works complete</t>
  </si>
  <si>
    <t>Deareation zone Inlet arrangement Inlet arrangement including pipework, Submersible mixer arrangement and Material Handling Equipment, flushing arrangement, Hardware with piping and all allied works complete</t>
  </si>
  <si>
    <t>Anaerobic Zone Inlet arrangement including pipework, Submersible mixer arrangement and Material Handling Equipment, flushing arrangement, Hardware with piping and all allied works complete</t>
  </si>
  <si>
    <t xml:space="preserve">Schedule 2: Civil Works, Installations, Testing &amp; Commissioning and Other Services </t>
  </si>
  <si>
    <t>Polyelectrolyte dosing systems for sludge dewatering, stirrer arrangement, feeding arrangement, Preparation &amp; Storage tanks, Dosing Pumpsets, flushing arrangement, Material Handling Equipment, Ventilation system, Hardware with piping and all allied works complete</t>
  </si>
  <si>
    <t>Sludge dewatering units, sludge cake conveying system with cut gate arrangement and hopper &amp; Collection system, Material Handling Equipment for sludge dewatering units, flushing arrangement, Ventilation system, Hardware with piping and all allied works complete</t>
  </si>
  <si>
    <t>Dewatering feed pumping system, Submersible mixer arrangement, Sludge feed Pumpsets, flushing arrangement, Ventilation system, Material Handling Equipment and Hardware with piping, valves and all allied works complete</t>
  </si>
  <si>
    <t>Multi Parameter (pH and Conductivity Meter)</t>
  </si>
  <si>
    <t>Spectrophotometer</t>
  </si>
  <si>
    <t>Refrigerator (320 litres capacity) double door</t>
  </si>
  <si>
    <t>Online Total organic carbon analytical analyser with online feedback to LIMS and SCADA system</t>
  </si>
  <si>
    <t>5.1.30</t>
  </si>
  <si>
    <t>5.1.31</t>
  </si>
  <si>
    <t>5.1.32</t>
  </si>
  <si>
    <t>LIMS Software &amp; PC based system as per specifications</t>
  </si>
  <si>
    <t>Specified Gravity meter</t>
  </si>
  <si>
    <t>Consumables -disposable &amp; Re usable type</t>
  </si>
  <si>
    <t>Lot</t>
  </si>
  <si>
    <t>Digital pH Meter</t>
  </si>
  <si>
    <t xml:space="preserve">Instrumentation, Control &amp; Automation systems, Functional design specifications, System Architecture drawings complete </t>
  </si>
  <si>
    <t>Administration Cum Laboratory Building &amp; SCADA Building (Two Floors) (For SCADA control room ,refer Particular ICA requirements)</t>
  </si>
  <si>
    <t>Alum solution preparation and dosing which includes minimum of preparation and dosing pumpsets to feed maximum average doses efficiently, agitators, mixing arrangement, flushing arrangement, Channel mounted mixer for alum mixing,Material Handling Equipment, Ventilation system, Hardware with piping and all allied works complete including bulk storage tank and containment structure in case of a spill.</t>
  </si>
  <si>
    <t>Miscellaneous works such as flushing arrangements,  dewatering and ventilation system including Hardware  all allied works complete</t>
  </si>
  <si>
    <t>Process Air Blower Building with blowers, Air Coolers, EOT Crane, Service water &amp; blower cooling arrangement,  Piping and valves,  Material Handling Equipment, Ventilation system, Hardware and all allied works complete</t>
  </si>
  <si>
    <t>Material pumping station general arrangement,Pumpsets,  flushing arrangement, Material Handling Equipment, Ventilation system, Hardware with piping, Valves and all allied works complete</t>
  </si>
  <si>
    <t>Chlorine &amp; any other chemical dosing arrangement, spill containment bund, flushing arrangement, Material Handling Equipment,  Ventilation system,  Hardware with piping and all allied works complete</t>
  </si>
  <si>
    <t>Inlet &amp; Outlet piping, Plant Drain Sump and Pump Station, Submersible pumpsets, Material Handling Equipment,, Hardware with piping, Valves and all allied works complete</t>
  </si>
  <si>
    <t>Inlet &amp; Outlet piping, Treated water storage Pump Station, Submersible pumpsets, Material Handling Equipment,  Hardware with piping, Valves and all allied works complete</t>
  </si>
  <si>
    <t>Inlet &amp; Outlet piping, Plant water Pump Station, Submersible pumpsets, Material Handling Equipment, Sluice gates, Weir gates, Stop log gates,Hardware with piping, Valves, All Plant Piping works and all allied works complete</t>
  </si>
  <si>
    <t>Fire Fighting system for the whole plant (inclusive of fire alarm,fire detection,fire extinguishing system), Tools Kit, Air conditioning system  for SCADA control room &amp; Administration and Laboratory Building  and all allied works complete.</t>
  </si>
  <si>
    <t>Instrumentation, Control, Automation inclusive  of complete field instrumentation,Real time online water quality monitoring systems ,Auto samplers,PLC based SCADA system-Functional design specifications (FDS) for Instrumentation ,FDS for Control &amp; Automation systems,all other equipment required as per specifications,FAT Reports,SAT reports,Interoperability test reports, and all allied works complete  as required under the specifications.</t>
  </si>
  <si>
    <t>MIS system-  ( MIS system shall provide a digital platform for monitoring the project status  remotely for all STP's and ISPS under this contract, inclusive of online document management system. The MIS system shall enable real time project status monitoring and shall provide a real time project dashboard to BWSSB and Project Management Consultants )</t>
  </si>
  <si>
    <t>Control and Automation System</t>
  </si>
  <si>
    <t>Administration Cum Laboratory Building &amp; SCADA building (Two Floors) (For SCADA control room ,refer Particular ICA requirements)</t>
  </si>
  <si>
    <t>Miscellaneous works such as flushing arrangements,dewatering and ventilation system   including Hardware  all allied works complete</t>
  </si>
  <si>
    <t>Process Air Blower Building with blowers, Air Coolers,EOT Crane, Service water &amp; blower cooling arrangement,  Piping and valves, Handling Equipment,Ventilation system, Hardware and all allied works complete</t>
  </si>
  <si>
    <t>Alum solution Preparation and dosing which includes minimum of preparation and dosing pumpsets, agitators, mixing arrangement, flushing arrangement,Channel mounted mixer for alum mixing, material Handling Equipment,Ventilation system, Hardware with piping and all allied works complete</t>
  </si>
  <si>
    <t>Material pumping station general arrangement,Pumpsets, flushing arrangement, Handling Equipment,,Ventilation system,Hardware with piping, Valves and all allied works complete</t>
  </si>
  <si>
    <t>Chlorine &amp; any chemical dosing arrangement, flushing arrangement, spill containment bund, Handling Equipment,Ventilation system,Hardware with piping and all allied works complete</t>
  </si>
  <si>
    <t>Inlet &amp; Outlet piping,Plant Drain Sump and Pump Station,Submersible pumpsets,Handling Equipment,Hardware with piping, Valves and all allied works complete</t>
  </si>
  <si>
    <t>Inlet &amp; Outlet piping, Treated water storage Pump Station,Submersible pumpsets,Handling Equipment,Hardware with piping, Valves and all allied works complete</t>
  </si>
  <si>
    <t>Inlet &amp; Outlet piping,Plant water Pump Station,Submersible pumpsets,Handling Equipment, Sluice gates, Weir gates, Stop logs,Hardware with piping, Valves and all allied works complete</t>
  </si>
  <si>
    <t>Fire Fighting system for the entire STP (inclusive of fire alarm,fire detection,fire extinguishing system and integration with plan SCADA system for monitoring), Tools Kit, Air conditioning system  for SCADA control room &amp; Administration and Laboratory Building  and all allied works complete.</t>
  </si>
  <si>
    <t>a</t>
  </si>
  <si>
    <t>Complete Installation, testing and commissioning  of  Instrumentation system as per Equipment listed in Price Schedule 3A&amp;3B and all other required Equipments as per Tender specifications</t>
  </si>
  <si>
    <t>b</t>
  </si>
  <si>
    <t>Complete Installation, testing and commissioning  of control and Automation system as per Equipment listed in Price Schedule 3A&amp;3B and all other required  Equipments as per Tender specifications</t>
  </si>
  <si>
    <t>Testing Requirements of all ICA system</t>
  </si>
  <si>
    <t>c</t>
  </si>
  <si>
    <t>Factory acceptance tests(FAT) for all instrumentation,control and automation system, as required under specifications</t>
  </si>
  <si>
    <t>d</t>
  </si>
  <si>
    <t>Site acceptance tests(SAT)- for all instrumentation,control and automation system in combination and co-ordination with process,mechanical(individual vendor supplied systems) and electrical system's SAT test's ,inclusive of interoperability tests,Integration with ISPS,CP-24 and MIS-2 SCADA as required under specifications</t>
  </si>
  <si>
    <t>e</t>
  </si>
  <si>
    <t>The Bidder shall list here details of any additional items (all areas of the Works) required for complete installation</t>
  </si>
  <si>
    <t>Mechanical, Electrical Works and Instrumentation ,Control &amp; Automation  Works</t>
  </si>
  <si>
    <t>Process Plant (except Electrical, Instrumentation ,Control &amp; Automation systems)  To provide the following systems for</t>
  </si>
  <si>
    <t>Miscellaneous works such as flushing arrangements, dewatering and ventilation system   including Hardware  all allied works complete</t>
  </si>
  <si>
    <t>Process Air Blower Building with blowers, Air Coolers,EOT Crane, Service water &amp; blower cooling arrangement,  Piping and valves,Handling Equipment,Ventilation system, Hardware and all allied works complete</t>
  </si>
  <si>
    <t>Alum solution Preparation and dosing which includes minimum of preparation and dosing pumpsets, agitators, mixing arrangement, flushing arrangement,Channel mounted mixer for alum mixing, Handling Equipment, Ventilation system, Hardware with piping and all allied works complete</t>
  </si>
  <si>
    <t>Material pumping station general arrangement,Pumpsets, Spill Containment Bund flushing arrangement,Material Handling Equipment,fire fighting system for complete STP (inclusive of fire alarm, fire detection, fire extinguishing system and integration with plan SCADA system for monitoring),Ventilation system,Hardware with piping, Valves and all allied works complete</t>
  </si>
  <si>
    <t>Chlorine &amp; any chemical dosing arrangement, flushing arrangement, Handling Equipment,Ventilation system, Hardware with piping and all allied works complete</t>
  </si>
  <si>
    <t>Inlet &amp; Outlet piping,Plant Drain Sump and Pump Station,Submersible pumpsets,Handling Equipment, Hardware with piping, Valves and all allied works complete</t>
  </si>
  <si>
    <t>Inlet &amp; Outlet piping, Treated water storage Pump Station, Submersible pumpsets,Handling Equipment, Hardware with piping, Valves and all allied works complete</t>
  </si>
  <si>
    <t>Inlet &amp; Outlet piping,Plant water Pump Station,Submersible pumpsets,Handling Equipment, Sluice gates, Weir gates, Stop log gates, Hardware with piping, Valves and all allied works complete</t>
  </si>
  <si>
    <t>Supplying of Ultrasonic open channel flow measurement with Transmitter's along with required accessaries and fittings for open channel flow measurement for the complete STP. The flow meter shall be Interfaced with PLC based scada control system .Refer clause 13.30 Minimum I/O Requirements for Auto mode Control operation of the Plant</t>
  </si>
  <si>
    <t>Supplying of Air Flow Measuring System (Thermal mass flowmeter cum transmitter's at individual and common discharge of each air blowers's), Air pressure Measuring System with transmitter (at individual and common discharge of each air blowers's) &amp; Temperature  Measuring System with transmitter (at individual and common discharge of each air blowers's)  along with the required accessories &amp; fittings for the complete STP.Refer clause 13.30 Minimum I/O Requirements for Auto mode Control operation of the Plant</t>
  </si>
  <si>
    <t>Supplying of Electromagnetic Flowmeter's with  Indicating Transmitter's with totalizer (full bore type)  with flange Ends, rates shall be inclusive of mating flanges with necessary fasteners and gaskets, for the complete STP. The flow meter shall be Interfaced with PLC based scada control system .Refer clause 13.30 Minimum I/O Requirements for Auto mode Control operation of the Plant</t>
  </si>
  <si>
    <t>Supplying of  Ultrasonic Level Transmitter's with indicators &amp; alarms as required including all required Mounting accessories for the complete STP. and Interfacing with PLC based scada control system.Refer clause 13.30 Minimum I/O Requirements for Auto mode Control operation of the Plant.Refer clause 13.30 Minimum I/O Requirements for Auto mode Control operation of the Plant</t>
  </si>
  <si>
    <t>Supplying of Differential Level Ultrasonic Sensor's &amp; Transmitter's with indicators &amp; alarms as required including all required Mounting accessories for the complete STP. and Interfacing with PLC based scada control system.Refer clause 13.30 Minimum I/O Requirements for Auto mode Control operation of the Plant</t>
  </si>
  <si>
    <t>Supplying of Conductivity type Level Switches (back up to level transmitter), High Level &amp; Low Level sensing -( with 4 point contact) with necessary instrumentation cabling,glands with suitable stub and flange and bolting arrangement for hook-up, for the complete STP and also Interfacing with PLC based scada control system .Refer clause 13.30 Minimum I/O Requirements for Auto mode Control operation of the Plant</t>
  </si>
  <si>
    <t>Supplying of Float type Level Gauges with necessary instrumentation cabling,glands with suitable stub and flange and bolting arrangement for hook-up,for the complete STP and also Interfacing with PLC based scada control system.Refer clause 13.30 Minimum I/O Requirements for Auto mode Control operation of the Plant</t>
  </si>
  <si>
    <t>Supplying of Pressure Transmitter's with necessary instrumentation cabling,manifold,glands and conduit with suitable stub and flange and bolting arrangement for hook-up, for the complete STP. and also Interfacing with PLC based scada control system .Refer clause 13.30 Minimum I/O Requirements for Auto mode Control operation of the Plant</t>
  </si>
  <si>
    <t>Supplying of Pressure Switches on the pump discharge with necessary instrumentation cabling, glands and conduit with suitable stub and flange and bolting arrangement for hook-up, Pressure switch and also Interfacing with PLC based scada control system .Refer clause 13.30 Minimum I/O Requirements for Auto mode Control operation of the Plant</t>
  </si>
  <si>
    <t xml:space="preserve">Supplying of  glycerine filled stainless steel pressure gauges of 150 mm Dia. Dail suitable on top of Air vessel with nipple, snubber for vibration resistance and necessary length of SS tubing suitable for mounting , including isolating valve for maintenance etc.,complete with all lead and lifts etc, for the complete STP </t>
  </si>
  <si>
    <t>Supplying of Field instruments IP-65 enclosures for complete field instrumentation</t>
  </si>
  <si>
    <t xml:space="preserve">Supplying of Field Junction boxes </t>
  </si>
  <si>
    <t>Supplying of Surge protection Devices for all the instruments</t>
  </si>
  <si>
    <t xml:space="preserve">Supply of  on-line UPS system  for complete ICA equipment inclusive of wireless communication equipment,CCTV systems,field instrumentation ,control and Automation system with 120 mins backup on full load. </t>
  </si>
  <si>
    <t>Supplying of 24V DC power supply system with SMF batteries &amp; battery charger with DC distribution board with all accessories complete</t>
  </si>
  <si>
    <t>Supplying  of Air conditioning system for control room with all accessories complete as required under specifications</t>
  </si>
  <si>
    <t>3.3.1.17</t>
  </si>
  <si>
    <t xml:space="preserve">Supplying of Temperature-Measuring System with required Accessories &amp; fittings </t>
  </si>
  <si>
    <t>3.3.1.18</t>
  </si>
  <si>
    <t>Instrumentation Earthing system for complete STP</t>
  </si>
  <si>
    <t>3.3.1.19</t>
  </si>
  <si>
    <t xml:space="preserve">Suppliying of Weight Indicator cum Transmitter with required accessaries &amp; fittings </t>
  </si>
  <si>
    <t>3.3.1.20</t>
  </si>
  <si>
    <t>Supplying of  sludge blanket level transmitters for the complete STP  including all required Mounting accessories. and Interfacing with PLC based scada control system.</t>
  </si>
  <si>
    <t>Supply  of  Online Analytical Instruments as per Technical Specifications.</t>
  </si>
  <si>
    <t xml:space="preserve">Dissolved Oxygen Analyzer + Accessories + fittings </t>
  </si>
  <si>
    <t xml:space="preserve">ORP Analyzer's+ Accessories + fittings </t>
  </si>
  <si>
    <t xml:space="preserve">p H Analyzer+ Accessories + fittings </t>
  </si>
  <si>
    <t xml:space="preserve">Conductivity Analzyer+ Accessories + fittings </t>
  </si>
  <si>
    <t>3.3.2.5</t>
  </si>
  <si>
    <t>3.3.2.6</t>
  </si>
  <si>
    <t xml:space="preserve">MLSS Analyzer-+ Accessories+ Fittings </t>
  </si>
  <si>
    <t>Supply of Online Real Time Multi Parameters Continuous Monitoring System for Influent and Treated Sewage Parameters &amp; AutoSamplers</t>
  </si>
  <si>
    <t xml:space="preserve">All weather refrigerated Auto sampler's as per specifications </t>
  </si>
  <si>
    <t>Real time Multi Parameters Continuous Monitoring System for Influent and Treated Sewage Parameters at Inlet &amp; outlet of STP to measure the following parameters (BOD,COD,TSS,COLOR,p H, Ammonical Nitrogen,Dissolved Oxygen &amp; Temperature) and communication modules to transmit the data to SCADA system,CPCB and KSPCB data centers as and when required.</t>
  </si>
  <si>
    <t>Suppying of Instrumentation &amp; Control Cables and Power Cables, OFC, Glands &amp; Lugs, cable conduits ,etc as required to complete the entire Instrumentation,control and automation system ,required as per specifications</t>
  </si>
  <si>
    <t xml:space="preserve">Supplying and installation of hot dip GI perforated cable tray's with cover along with required angle supports, with coupler plates, Anchor bolts and nuts etc complete and the tray should be fitted on the wall / ceiling etc. complete for all instrumentation cables </t>
  </si>
  <si>
    <t>Any other item &amp; accessories not specified above but required to complete the work as per bid specifications.
Note: 
1. Contractor shall list down all equipment with breakup of item, quantity and include the total price of these items. 
2. Items not listed and required for completing the job shall be done by contractor without any additional payment.</t>
  </si>
  <si>
    <t>3.3.6</t>
  </si>
  <si>
    <t>Control &amp; Automation System</t>
  </si>
  <si>
    <t>3.3.6.1</t>
  </si>
  <si>
    <t>Supplying of redundant PLC (Hot standby PLC system),  I/O Modules (critical inputs shall be on dual I/O's) ,redundant managed ethernet switches,RIO 's with 16"color touch screen HMI, Redundant power supply , Spares as indicated in the specifications,etc..with all required accessories ,required hardware &amp; software complete with licensing,any other hardware &amp; software  to meet the requirements as per specifications</t>
  </si>
  <si>
    <t>3.3.6.2</t>
  </si>
  <si>
    <t>Supplying of PLC &amp;16"  HMI programming software for all PLC and HMI equipment</t>
  </si>
  <si>
    <t>3.3.6.3</t>
  </si>
  <si>
    <t xml:space="preserve">Supplying of redundant SCADA server software(SCADA is on dual redundant server) </t>
  </si>
  <si>
    <t>3.3.6.4</t>
  </si>
  <si>
    <t>Supplying of Historian software</t>
  </si>
  <si>
    <t>3.3.6.5</t>
  </si>
  <si>
    <t>Supplying of SCADA Server stations with 32" LED  monitor sysytem, loaded with latest authorised windows server operating system, latest MS Office professional , licensed latest &amp; proven PLC programming software ,licensed SCADA software,centralized server monitored Anti virus software,required licensed network monitoring software,licensed firewall software,etc... with all accessories complete to meet the requirements as per specifications</t>
  </si>
  <si>
    <t>3.3.6.6</t>
  </si>
  <si>
    <t>Supplying of SCADA operator stations,engineering stations,Historian  Stations &amp; CCTV stations with with 32" LED monitor systems, loaded with latest authorised windows operating system, latest MS Office professional ,licensed SCADA software,licensed client Anti virus software,required licensed network monitoring software,etc.. all accessories complete to meet the requirements as per specifications</t>
  </si>
  <si>
    <t>3.3.6.7</t>
  </si>
  <si>
    <t>3.3.6.8</t>
  </si>
  <si>
    <t>Supplying of  multifunction Printers-A3 size servers with all accessories complete and networked with SCADA system</t>
  </si>
  <si>
    <t>3.3.6.9</t>
  </si>
  <si>
    <t>Supplying of Industrial Laptop 16" screen loaded with authorised windows operating system,MS Office,and PLC &amp; HMI programming software,SCADA software with all accessories complete</t>
  </si>
  <si>
    <t>3.3.6.10</t>
  </si>
  <si>
    <t>Supplying of LED screens, 55" in array of 2x3 (total 6 monitors) networked with SCADA &amp; CCTV  servers to display the SCADA screens, CCTV feeds, with all accessories complete in real time.</t>
  </si>
  <si>
    <t>Supplying of SCADA System industrial consoles for housing the complete SCADA system with all accessories complete as per specifications</t>
  </si>
  <si>
    <t>Communication Interface Equipment</t>
  </si>
  <si>
    <t>Interoperability test in co-ordination with  CP-024 &amp; MIS-2 SCADA Contract @ Shimsha Bhavan to achieve complete data integration between sewerage contracts and centralized SCADA centers to meet the requirements as per specifications</t>
  </si>
  <si>
    <t>Supplying of redundant GPRS Communication modules with redundant SIM cards,redundant power supply units with all required accessories to communicate &amp; receive data from ISPS,CP-024 &amp; MIS-2 SCADA Contract @ Shimsha Bhavan for bulk data transfer for monitoring and control.</t>
  </si>
  <si>
    <t>Monitoring Requirements</t>
  </si>
  <si>
    <t>Supplying of CCTV IR water proof cameras suitable for upto 100ft.with IR Dome camera, 360 degrees view,control key board, DVR, Hard Disk, cables, UPT transreceivers ,complete with all required accessories,software and hardware required,CCTV server station loaded with CCTV software with latest windows OS with minimum 1 TB hard drive,licensed anti virus,etc,32"LED monitors connected via LAN to SCADA servers,mounting poles,fixtures,etc.. (Close Circuit Television System to be installed  to cover all areas of the facilities,inclusive of high speed internet bandwidth as required to monitor the CCTV feed remotely and via web based broswers.CCTV feeds shall be monitored from SCADA control room )</t>
  </si>
  <si>
    <t>Supplying of Management Information Software (MIS) inclusive of online document management system,seperate dashboard for each work site,implementation,Annual licensing subscription for entire duration of the contract period,five number of user licenses,cloud storage,daily support with 99.99% SLA agreement,24x7 help desk,fully secured hosting cloud server shall be based in India and shall be reputed with SLA agreement for 99.99 availability,security of data  with data encryption and certification,allied softwares, Implementation &amp; Maintenance of MIS Software throughtout the duration of the contract period inclusive of daily updation and complete integration with main MIS software  as required per specifications.</t>
  </si>
  <si>
    <t>Any other item &amp; accessories not specified above but required to complete the work.
Note: 
1. Contractor shall list down all equipment with breakup of item, quantity and include the total price of these items. 
2. Items not listed and required for completing the job shall be done by contractor without any additional payment.</t>
  </si>
  <si>
    <t>Telephone line with STD Facility and high speed broadband internet- 1 set complete</t>
  </si>
  <si>
    <t>Miscellaneous works such as flushing arrangements,dewatering and ventilation system   inculding Hardware  all allied works complete</t>
  </si>
  <si>
    <t>Process Air Blower Building with blowers, Air Coolers,EOT Crane, Service water &amp; blower cooler arrangement,  Piping and valves, Handling Equipment,Ventilation system, Hardware and all allied works complete</t>
  </si>
  <si>
    <t>Alum solution Preparation and dosing which includes minimum of prepartion and dosing pumpsets, agitators, mixing arrangement, flushing arrangement,Channel mounted mixer for alum mixing, Handling Equipment,Ventilation system, Hardware with piping and all allied works complete</t>
  </si>
  <si>
    <t>Chlorine &amp; any chemical dosing arrangement,  flushing arrangement, Handling Equipment,Ventilation system,Hardware with piping and all allied works complete</t>
  </si>
  <si>
    <t>Inlet &amp; Outlet piping, Plant Drain Sump and Pump Station, Submersible pumpsets, Handling Equipment,  Hardware with piping, Valves and all allied works complete</t>
  </si>
  <si>
    <t>Inlet &amp; Outlet piping, Treated water storage Pump Station, Submersible pumpsets, Handling Equipment, Hardware with piping, Valves and all allied works complete</t>
  </si>
  <si>
    <t>Inlet &amp; Outlet piping, Plant water Pump Station, Submersible pumpsets, Handling Equipment, Sluice gates, Weir gates, Stop log gates, Hardware with piping, Valves and all allied works complete</t>
  </si>
  <si>
    <t>Spares to be supplied for Instrumentation, Control &amp; Automation system (PLC based SCADA system) as per Technical Specifications.</t>
  </si>
  <si>
    <t>Material pumping station general arrangement,Pumpsets, Spill Containment Bund flushing arrangement,Material  Handling Equipment,fire fighting system for complete STP (inclusive of fire alarm, fire detection, fire extinguishing system and integration with plan SCADA system for monitoring),Ventilation system,Hardware with piping, Valves and all allied works complete</t>
  </si>
  <si>
    <t>Process Air Blower Building, Valve chamber, Supports for air piping,RCC Stair case  etc.</t>
  </si>
  <si>
    <t>Anoxic  zone  Inlet arrangement including pipework, Submersible mixer arrangement and Material Handling Equipment, flushing arrangement, Hardware with piping and all allied works complete</t>
  </si>
  <si>
    <t>Inlet Chamber, Fine Screen Channel, Screen Effluent/ Grit Basin Distribution Channel, chambers,RCC Stair case  etc.</t>
  </si>
  <si>
    <t xml:space="preserve">Aeration Basin flow distribution channel, Anaerobic Zones, Anoxic Zones, Aeration Zones, Aeration Basin Effluent Channel, MLR Feed, RAS inlet arrangement, Valve &amp; flowmeter chamber, Overflow &amp; Bypass chamber,RCC Stair case etc.   </t>
  </si>
  <si>
    <t>Process Air Blower Building, Valve chamber, Supports for air piping,RCC Stair case etc.</t>
  </si>
  <si>
    <t>RAS pumping station including Valve &amp; flowmeter chambers,RCC Stair case etc.</t>
  </si>
  <si>
    <t>2.4.1</t>
  </si>
  <si>
    <t>3.3.7</t>
  </si>
  <si>
    <t>3.3.8</t>
  </si>
  <si>
    <t>3.3.7.1</t>
  </si>
  <si>
    <t>3.3.7.2</t>
  </si>
  <si>
    <t>3.3.8.1</t>
  </si>
  <si>
    <t>3.3.8.2</t>
  </si>
  <si>
    <t>3.3.8.3</t>
  </si>
  <si>
    <t>3.3.9</t>
  </si>
  <si>
    <t>4.1.1</t>
  </si>
  <si>
    <t xml:space="preserve">Parking Shed, piles if required, gates, GP2, Grouting for machine </t>
  </si>
  <si>
    <t>Roads &amp; drains , Internal roads and landscaping, Culverts, Name boards for units in kannada/ english</t>
  </si>
  <si>
    <t>Sub Total of 6.1 for First Year O &amp; M</t>
  </si>
  <si>
    <t>Training of BWSSB personnel and all other inspection, Testing, Repair, and Handing over activities required during sixth year of O &amp; M or as directed</t>
  </si>
  <si>
    <t>2.2.33</t>
  </si>
  <si>
    <t>2.2.34</t>
  </si>
  <si>
    <t>2.2.35</t>
  </si>
  <si>
    <t>2.4.1.1</t>
  </si>
  <si>
    <t>2.4.1.2</t>
  </si>
  <si>
    <t>2.4.1.3</t>
  </si>
  <si>
    <t>2.4.1.4</t>
  </si>
  <si>
    <t>2.4.1.5</t>
  </si>
  <si>
    <t>2.5.2</t>
  </si>
  <si>
    <t>3.3.9.1</t>
  </si>
  <si>
    <t>3.3.9.2</t>
  </si>
  <si>
    <t>3.3.9.3</t>
  </si>
  <si>
    <t>3.4.2</t>
  </si>
  <si>
    <t>3.4.3</t>
  </si>
  <si>
    <t>5.3.8</t>
  </si>
  <si>
    <t>5.3.9</t>
  </si>
  <si>
    <t>5.3.10</t>
  </si>
  <si>
    <t>5.3.11</t>
  </si>
  <si>
    <t>6.1.6.1</t>
  </si>
  <si>
    <t>6.1.6.2</t>
  </si>
  <si>
    <t>6.1.6.3</t>
  </si>
  <si>
    <t>8.3.13.1</t>
  </si>
  <si>
    <t>8.3.13.2</t>
  </si>
  <si>
    <t>8.3.13.3</t>
  </si>
  <si>
    <t>8.3.13.4</t>
  </si>
  <si>
    <t>8.3.13.5</t>
  </si>
  <si>
    <t>8.3.13.6</t>
  </si>
  <si>
    <t>8.3.13.7</t>
  </si>
  <si>
    <t>8.3.13.8</t>
  </si>
  <si>
    <t>2.1.31</t>
  </si>
  <si>
    <t>2.1.32</t>
  </si>
  <si>
    <t>2.1.33</t>
  </si>
  <si>
    <t>2.2.5.1</t>
  </si>
  <si>
    <t>Total for Seven Years O &amp; M (Based on First Year O &amp; M) =    First Year O &amp; M x 7 Years</t>
  </si>
  <si>
    <t>Total Price including GST INR (Local Component)</t>
  </si>
  <si>
    <t>(7)=(4+5)+6</t>
  </si>
  <si>
    <r>
      <t>1</t>
    </r>
    <r>
      <rPr>
        <vertAlign val="superscript"/>
        <sz val="11"/>
        <rFont val="Arial"/>
        <family val="2"/>
      </rPr>
      <t>st</t>
    </r>
    <r>
      <rPr>
        <sz val="11"/>
        <rFont val="Arial"/>
        <family val="2"/>
      </rPr>
      <t xml:space="preserve"> Payment</t>
    </r>
  </si>
  <si>
    <r>
      <t>2</t>
    </r>
    <r>
      <rPr>
        <vertAlign val="superscript"/>
        <sz val="11"/>
        <rFont val="Arial"/>
        <family val="2"/>
      </rPr>
      <t>nd</t>
    </r>
    <r>
      <rPr>
        <sz val="11"/>
        <rFont val="Arial"/>
        <family val="2"/>
      </rPr>
      <t xml:space="preserve"> Payment</t>
    </r>
  </si>
  <si>
    <r>
      <t>3</t>
    </r>
    <r>
      <rPr>
        <vertAlign val="superscript"/>
        <sz val="11"/>
        <rFont val="Arial"/>
        <family val="2"/>
      </rPr>
      <t>rd</t>
    </r>
    <r>
      <rPr>
        <sz val="11"/>
        <rFont val="Arial"/>
        <family val="2"/>
      </rPr>
      <t xml:space="preserve"> Payment</t>
    </r>
  </si>
  <si>
    <t>Mechanical  Design, Drawings,and Documentation as defined in Volume 2 of Bidding Document</t>
  </si>
  <si>
    <t>8.1.1.6</t>
  </si>
  <si>
    <t>Name of STP : BILISHIVALLI</t>
  </si>
  <si>
    <t>Total of Schedule 2 (Sub Total 2.1+Sub Total 2.2+Sub Total 2.3+Sub Total 2.4+Sub Total 2.5+Sub Total 2.6) Carried to Schedule 7 - Grand Summary of BILISHIVALLI STP</t>
  </si>
  <si>
    <t>Total of Schedule 3A (Sub Total 3.1+Sub Total 3.2+Sub Total 3.3+Sub Total 3.4) Carried to Schedule 7 - Grand Summary of BILISHIVALLI STP</t>
  </si>
  <si>
    <t>Total to be Carried to Schedule 7,  Grand Summary of BILISHIVALLI STP</t>
  </si>
  <si>
    <t>BILISHIVALLI STP</t>
  </si>
  <si>
    <t>To be Carried to Schedule 7 - Grand Summary of BILISHIVALLI STP</t>
  </si>
  <si>
    <t>Total of Schedule 6 (Sub Total 6.3+Sub Total 6.4) Carried to Schedule 7 - Grand Summary of BILISHIVALLI STP</t>
  </si>
  <si>
    <t xml:space="preserve">Schedule 7 STP : Grand Summary of BILISHIVALLI STP
</t>
  </si>
  <si>
    <t xml:space="preserve">NAME OF THE STP: BILISHIVALLI </t>
  </si>
  <si>
    <t>Total Schedule 1 (Sub 1.1+1.2+1.3+1.4+1.5+1.6+1.7+1.8+1.9+1.10) Total Carried to Schedule 7, Grand Summary of BILISHIVALLI STP</t>
  </si>
  <si>
    <t>Tonne Per year for 17 mld</t>
  </si>
  <si>
    <t>BILISHIVALLI STP (17 MLD)</t>
  </si>
  <si>
    <t>BTNO</t>
  </si>
  <si>
    <t xml:space="preserve"> + + The payment for the chemicals will be made to the Contractor as per actual consumption during the O&amp;M period and as per the contract provisions</t>
  </si>
  <si>
    <t xml:space="preserve">Price quoted for the first year O&amp;M shall be considered for subsequent six years O &amp; M period with price adjustment clause stated in Volume1 of the Bid </t>
  </si>
  <si>
    <t>GRAND TOTAL FOR BILISHIVALLI STP to be carry forwarded to Schedule No STP4 of Grand Summary for CP 25</t>
  </si>
  <si>
    <t xml:space="preserve">(i) Trouble shooting and routine preventive maintenece for Pump Mechanical seals, Pump Bearings  etc complete.
(ii) Trouble shooting and routine preventive maintenence schedule for Electrical equipments, fuses, cables, starters etc complete                                                                                                                                                             
(iii) Network Operating charges for Wireless communication System (GPRS gateway)                                                                                                        (iv) Including all other software updates, consumables, stationeries               
(v) Instrumentation(Analog) &amp; Control Cables and Power Cables, OFC, etc.     
(vi) AMC for complete ICA Equipments, painting for field Instrument enclosures                                                                                                                                                                                       (vii)  Refer clause no 16.11 in part-16 of volume 2 in Tender Documents of the O&amp;M for complete IC&amp;A.                                                                                                  </t>
  </si>
  <si>
    <t>Total of Schedule 3B (Sub Total 3.1+Sub Total 3.2+Sub Total 3.3+Sub Total 3.4) Carried to Schedule 7 - Grand Summary of BILISHIVALLI STP</t>
  </si>
  <si>
    <t>10448</t>
  </si>
  <si>
    <t>59441</t>
  </si>
  <si>
    <t>42510</t>
  </si>
  <si>
    <t>157070</t>
  </si>
  <si>
    <t>63116</t>
  </si>
  <si>
    <t>92657</t>
  </si>
  <si>
    <t>23539</t>
  </si>
  <si>
    <t>25866</t>
  </si>
  <si>
    <t>106346</t>
  </si>
  <si>
    <t>226958</t>
  </si>
  <si>
    <t>27235</t>
  </si>
  <si>
    <t>15779</t>
  </si>
  <si>
    <t>25218</t>
  </si>
  <si>
    <t>32783</t>
  </si>
  <si>
    <t>75599</t>
  </si>
  <si>
    <t>49607</t>
  </si>
  <si>
    <t>34945</t>
  </si>
  <si>
    <t>6017</t>
  </si>
  <si>
    <t>32639</t>
  </si>
  <si>
    <t>46041</t>
  </si>
  <si>
    <t>11089</t>
  </si>
  <si>
    <t>18013</t>
  </si>
  <si>
    <t>168597</t>
  </si>
  <si>
    <t>194535</t>
  </si>
  <si>
    <t>50363</t>
  </si>
  <si>
    <t>47337</t>
  </si>
  <si>
    <t>23705</t>
  </si>
  <si>
    <t>10015</t>
  </si>
  <si>
    <t>57497</t>
  </si>
  <si>
    <t>120000</t>
  </si>
  <si>
    <t>90000</t>
  </si>
  <si>
    <t>210000</t>
  </si>
  <si>
    <t>33071</t>
  </si>
  <si>
    <t>19814</t>
  </si>
  <si>
    <t>45032</t>
  </si>
  <si>
    <t>14771</t>
  </si>
  <si>
    <t>56199</t>
  </si>
  <si>
    <t>3243</t>
  </si>
  <si>
    <t>4323</t>
  </si>
  <si>
    <t>3848</t>
  </si>
  <si>
    <t>5189</t>
  </si>
  <si>
    <t>7350</t>
  </si>
  <si>
    <t>4431</t>
  </si>
  <si>
    <t>11889</t>
  </si>
  <si>
    <t>20895</t>
  </si>
  <si>
    <t>1761</t>
  </si>
  <si>
    <t>3920</t>
  </si>
  <si>
    <t>3267</t>
  </si>
  <si>
    <t>1665</t>
  </si>
  <si>
    <t>1373</t>
  </si>
  <si>
    <t>5880</t>
  </si>
  <si>
    <t>23441</t>
  </si>
  <si>
    <t>0</t>
  </si>
  <si>
    <t>PRICE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</si>
</sst>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_);_(* \(#,##0.00\);_(* &quot;-&quot;??_);_(@_)"/>
    <numFmt numFmtId="165" formatCode="0.0"/>
    <numFmt numFmtId="166" formatCode="0_);\(0\)"/>
    <numFmt numFmtId="167" formatCode="0.00;[Red]0.00"/>
  </numFmts>
  <fonts count="18">
    <font>
      <sz val="10"/>
      <name val="Arial"/>
    </font>
    <font>
      <sz val="8"/>
      <name val="Arial"/>
      <family val="2"/>
    </font>
    <font>
      <sz val="10"/>
      <name val="Arial"/>
      <family val="2"/>
    </font>
    <font>
      <b/>
      <sz val="12"/>
      <name val="Arial"/>
      <family val="2"/>
    </font>
    <font>
      <b/>
      <sz val="11"/>
      <name val="Arial"/>
      <family val="2"/>
    </font>
    <font>
      <b/>
      <vertAlign val="superscript"/>
      <sz val="11"/>
      <name val="Arial"/>
      <family val="2"/>
    </font>
    <font>
      <sz val="11"/>
      <name val="Arial"/>
      <family val="2"/>
    </font>
    <font>
      <sz val="10"/>
      <name val="Helv"/>
      <charset val="204"/>
    </font>
    <font>
      <sz val="10"/>
      <name val="Times New Roman"/>
      <family val="1"/>
    </font>
    <font>
      <sz val="11"/>
      <color theme="1"/>
      <name val="Calibri"/>
      <family val="2"/>
      <scheme val="minor"/>
    </font>
    <font>
      <sz val="11"/>
      <color rgb="FF000000"/>
      <name val="Calibri"/>
      <family val="2"/>
      <scheme val="minor"/>
    </font>
    <font>
      <sz val="12"/>
      <name val="Arial"/>
      <family val="2"/>
    </font>
    <font>
      <b/>
      <sz val="10"/>
      <name val="Arial"/>
      <family val="2"/>
    </font>
    <font>
      <sz val="10"/>
      <name val="Arial"/>
      <family val="2"/>
    </font>
    <font>
      <sz val="11"/>
      <name val="Times New Roman"/>
      <family val="1"/>
    </font>
    <font>
      <b/>
      <sz val="11"/>
      <name val="Times New Roman"/>
      <family val="1"/>
    </font>
    <font>
      <vertAlign val="superscript"/>
      <sz val="11"/>
      <name val="Arial"/>
      <family val="2"/>
    </font>
    <font>
      <b/>
      <sz val="11"/>
      <color rgb="FFFF0000"/>
      <name val="Arial"/>
      <family val="2"/>
    </font>
  </fonts>
  <fills count="10">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2" tint="-9.9978637043366805E-2"/>
        <bgColor indexed="64"/>
      </patternFill>
    </fill>
    <fill>
      <patternFill patternType="solid">
        <fgColor theme="2" tint="-0.499984740745262"/>
        <bgColor indexed="64"/>
      </patternFill>
    </fill>
    <fill>
      <patternFill patternType="solid">
        <fgColor theme="0" tint="-0.249977111117893"/>
        <bgColor indexed="64"/>
      </patternFill>
    </fill>
    <fill>
      <patternFill patternType="solid">
        <fgColor theme="3" tint="0.39997558519241921"/>
        <bgColor indexed="64"/>
      </patternFill>
    </fill>
    <fill>
      <patternFill patternType="solid">
        <fgColor rgb="FFFFFF00"/>
        <bgColor indexed="64"/>
      </patternFill>
    </fill>
    <fill>
      <patternFill patternType="solid">
        <fgColor rgb="FFFF0000"/>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top/>
      <bottom style="medium">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9">
    <xf numFmtId="0" fontId="0" fillId="0" borderId="0"/>
    <xf numFmtId="164" fontId="2" fillId="0" borderId="0" applyFont="0" applyFill="0" applyBorder="0" applyAlignment="0" applyProtection="0"/>
    <xf numFmtId="0" fontId="8" fillId="0" borderId="0"/>
    <xf numFmtId="0" fontId="10" fillId="0" borderId="0"/>
    <xf numFmtId="0" fontId="9" fillId="0" borderId="0"/>
    <xf numFmtId="0" fontId="7" fillId="0" borderId="0"/>
    <xf numFmtId="164" fontId="13" fillId="0" borderId="0" applyFont="0" applyFill="0" applyBorder="0" applyAlignment="0" applyProtection="0"/>
    <xf numFmtId="0" fontId="2" fillId="0" borderId="0"/>
    <xf numFmtId="0" fontId="2" fillId="0" borderId="0"/>
  </cellStyleXfs>
  <cellXfs count="381">
    <xf numFmtId="0" fontId="0" fillId="0" borderId="0" xfId="0"/>
    <xf numFmtId="0" fontId="4" fillId="2" borderId="0" xfId="0" applyFont="1" applyFill="1" applyAlignment="1" applyProtection="1">
      <alignment horizontal="center" vertical="center" wrapText="1"/>
    </xf>
    <xf numFmtId="0" fontId="3" fillId="2" borderId="0" xfId="0" applyFont="1" applyFill="1" applyBorder="1" applyAlignment="1" applyProtection="1">
      <alignment vertical="center"/>
    </xf>
    <xf numFmtId="0" fontId="4" fillId="0" borderId="0" xfId="0" applyFont="1" applyFill="1" applyAlignment="1" applyProtection="1">
      <alignment horizontal="center" vertical="center" wrapText="1"/>
    </xf>
    <xf numFmtId="0" fontId="4" fillId="0" borderId="1" xfId="0" quotePrefix="1" applyFont="1" applyFill="1" applyBorder="1" applyAlignment="1" applyProtection="1">
      <alignment horizontal="center" vertical="center" wrapText="1"/>
    </xf>
    <xf numFmtId="0" fontId="6" fillId="0" borderId="0" xfId="0" applyFont="1" applyFill="1" applyAlignment="1" applyProtection="1">
      <alignment horizontal="center" vertical="center" wrapText="1"/>
    </xf>
    <xf numFmtId="4" fontId="6" fillId="0" borderId="1" xfId="0" applyNumberFormat="1" applyFont="1" applyFill="1" applyBorder="1" applyAlignment="1" applyProtection="1">
      <alignment horizontal="center" vertical="center" wrapText="1"/>
    </xf>
    <xf numFmtId="0" fontId="6" fillId="0" borderId="1" xfId="0" applyFont="1" applyFill="1" applyBorder="1" applyAlignment="1" applyProtection="1">
      <alignment horizontal="center" vertical="center"/>
    </xf>
    <xf numFmtId="0" fontId="4" fillId="0" borderId="0" xfId="0" applyFont="1" applyFill="1" applyBorder="1" applyAlignment="1" applyProtection="1">
      <alignment horizontal="center" vertical="center" wrapText="1"/>
    </xf>
    <xf numFmtId="0" fontId="6" fillId="0" borderId="0" xfId="0" applyFont="1" applyFill="1" applyBorder="1" applyAlignment="1" applyProtection="1">
      <alignment horizontal="center" vertical="center" wrapText="1"/>
    </xf>
    <xf numFmtId="0" fontId="4" fillId="0" borderId="1" xfId="0" applyFont="1" applyFill="1" applyBorder="1" applyAlignment="1" applyProtection="1">
      <alignment vertical="center" wrapText="1"/>
    </xf>
    <xf numFmtId="49" fontId="4" fillId="0" borderId="1" xfId="0" applyNumberFormat="1" applyFont="1" applyFill="1" applyBorder="1" applyAlignment="1" applyProtection="1">
      <alignment horizontal="center" vertical="center" wrapText="1"/>
    </xf>
    <xf numFmtId="0" fontId="4" fillId="0" borderId="0" xfId="0" applyFont="1" applyFill="1" applyAlignment="1" applyProtection="1">
      <alignment horizontal="center" vertical="center"/>
    </xf>
    <xf numFmtId="0" fontId="4" fillId="0" borderId="1" xfId="0" applyFont="1" applyFill="1" applyBorder="1" applyAlignment="1" applyProtection="1">
      <alignment vertical="center"/>
    </xf>
    <xf numFmtId="49" fontId="6" fillId="0" borderId="1" xfId="0" applyNumberFormat="1" applyFont="1" applyFill="1" applyBorder="1" applyAlignment="1" applyProtection="1">
      <alignment horizontal="center" vertical="center" wrapText="1"/>
    </xf>
    <xf numFmtId="0" fontId="6" fillId="0" borderId="0" xfId="0" applyFont="1" applyFill="1" applyAlignment="1" applyProtection="1">
      <alignment horizontal="center" vertical="center"/>
    </xf>
    <xf numFmtId="49" fontId="4" fillId="0" borderId="1" xfId="0" applyNumberFormat="1" applyFont="1" applyFill="1" applyBorder="1" applyAlignment="1" applyProtection="1">
      <alignment horizontal="center" vertical="center"/>
    </xf>
    <xf numFmtId="0" fontId="6" fillId="0" borderId="0" xfId="0" applyFont="1" applyFill="1" applyBorder="1" applyAlignment="1" applyProtection="1">
      <alignment horizontal="center" vertical="center"/>
    </xf>
    <xf numFmtId="3" fontId="6" fillId="0" borderId="0" xfId="0" applyNumberFormat="1" applyFont="1" applyFill="1" applyBorder="1" applyAlignment="1" applyProtection="1">
      <alignment horizontal="center" vertical="center" wrapText="1"/>
    </xf>
    <xf numFmtId="3" fontId="4" fillId="0" borderId="1" xfId="0" applyNumberFormat="1" applyFont="1" applyFill="1" applyBorder="1" applyAlignment="1" applyProtection="1">
      <alignment horizontal="center" vertical="center" wrapText="1"/>
    </xf>
    <xf numFmtId="49" fontId="4" fillId="0" borderId="1" xfId="0" applyNumberFormat="1" applyFont="1" applyFill="1" applyBorder="1" applyAlignment="1" applyProtection="1">
      <alignment horizontal="center" vertical="center" wrapText="1"/>
      <protection locked="0"/>
    </xf>
    <xf numFmtId="0" fontId="6" fillId="0" borderId="1" xfId="0" applyFont="1" applyFill="1" applyBorder="1" applyAlignment="1" applyProtection="1">
      <alignment horizontal="center" vertical="center" wrapText="1"/>
      <protection locked="0"/>
    </xf>
    <xf numFmtId="3" fontId="6" fillId="0" borderId="1" xfId="0" applyNumberFormat="1" applyFont="1" applyFill="1" applyBorder="1" applyAlignment="1" applyProtection="1">
      <alignment horizontal="center" vertical="center" wrapText="1"/>
      <protection locked="0"/>
    </xf>
    <xf numFmtId="0" fontId="4" fillId="0" borderId="1" xfId="0" applyFont="1" applyFill="1" applyBorder="1" applyAlignment="1" applyProtection="1">
      <alignment vertical="center"/>
      <protection locked="0"/>
    </xf>
    <xf numFmtId="0" fontId="6" fillId="0" borderId="1" xfId="0" applyFont="1" applyFill="1" applyBorder="1" applyAlignment="1" applyProtection="1">
      <alignment horizontal="center" vertical="center"/>
      <protection locked="0"/>
    </xf>
    <xf numFmtId="4" fontId="6" fillId="0" borderId="1" xfId="0" applyNumberFormat="1" applyFont="1" applyFill="1" applyBorder="1" applyAlignment="1" applyProtection="1">
      <alignment horizontal="center" vertical="center" wrapText="1"/>
      <protection locked="0"/>
    </xf>
    <xf numFmtId="0" fontId="4" fillId="0" borderId="0" xfId="0" applyFont="1" applyFill="1" applyBorder="1" applyAlignment="1" applyProtection="1">
      <alignment horizontal="left" vertical="top" wrapText="1"/>
    </xf>
    <xf numFmtId="0" fontId="4" fillId="0" borderId="0" xfId="0" applyFont="1" applyFill="1" applyBorder="1" applyAlignment="1" applyProtection="1">
      <alignment horizontal="left" vertical="top"/>
    </xf>
    <xf numFmtId="0" fontId="6" fillId="0" borderId="0" xfId="0" applyFont="1" applyFill="1" applyBorder="1" applyAlignment="1" applyProtection="1">
      <alignment horizontal="left" vertical="top" wrapText="1"/>
    </xf>
    <xf numFmtId="0" fontId="6" fillId="0" borderId="0" xfId="0" applyFont="1" applyFill="1" applyBorder="1" applyAlignment="1" applyProtection="1">
      <alignment horizontal="left" vertical="top"/>
    </xf>
    <xf numFmtId="0" fontId="4" fillId="0" borderId="1" xfId="0" applyFont="1" applyFill="1" applyBorder="1" applyAlignment="1" applyProtection="1">
      <alignment horizontal="left" vertical="center" wrapText="1"/>
      <protection locked="0"/>
    </xf>
    <xf numFmtId="2" fontId="4" fillId="0" borderId="1" xfId="0" applyNumberFormat="1" applyFont="1" applyFill="1" applyBorder="1" applyAlignment="1" applyProtection="1">
      <alignment horizontal="center" vertical="center" wrapText="1"/>
    </xf>
    <xf numFmtId="0" fontId="11" fillId="0" borderId="1" xfId="0" applyFont="1" applyFill="1" applyBorder="1" applyAlignment="1" applyProtection="1">
      <alignment horizontal="center" vertical="center" wrapText="1"/>
    </xf>
    <xf numFmtId="167" fontId="4" fillId="0" borderId="1" xfId="0" quotePrefix="1" applyNumberFormat="1" applyFont="1" applyFill="1" applyBorder="1" applyAlignment="1" applyProtection="1">
      <alignment horizontal="center" vertical="center" wrapText="1"/>
    </xf>
    <xf numFmtId="167" fontId="4" fillId="0" borderId="1" xfId="0" applyNumberFormat="1" applyFont="1" applyFill="1" applyBorder="1" applyAlignment="1" applyProtection="1">
      <alignment horizontal="center" vertical="center" wrapText="1"/>
    </xf>
    <xf numFmtId="167" fontId="6" fillId="0" borderId="0" xfId="0" applyNumberFormat="1" applyFont="1" applyFill="1" applyBorder="1" applyAlignment="1" applyProtection="1">
      <alignment horizontal="center" vertical="center" wrapText="1"/>
    </xf>
    <xf numFmtId="167" fontId="6" fillId="0" borderId="0" xfId="0" applyNumberFormat="1" applyFont="1" applyFill="1" applyBorder="1" applyAlignment="1" applyProtection="1">
      <alignment horizontal="left" vertical="center" wrapText="1"/>
    </xf>
    <xf numFmtId="4" fontId="4" fillId="0" borderId="1" xfId="0" applyNumberFormat="1" applyFont="1" applyFill="1" applyBorder="1" applyAlignment="1" applyProtection="1">
      <alignment vertical="center"/>
      <protection locked="0"/>
    </xf>
    <xf numFmtId="0" fontId="4" fillId="0" borderId="1" xfId="0" applyFont="1" applyFill="1" applyBorder="1" applyAlignment="1" applyProtection="1">
      <alignment horizontal="left" vertical="top"/>
    </xf>
    <xf numFmtId="0" fontId="6" fillId="0" borderId="1" xfId="0" applyFont="1" applyFill="1" applyBorder="1" applyAlignment="1" applyProtection="1">
      <alignment horizontal="justify" vertical="center" shrinkToFit="1"/>
    </xf>
    <xf numFmtId="0" fontId="4" fillId="0" borderId="1" xfId="0" applyFont="1" applyFill="1" applyBorder="1" applyAlignment="1" applyProtection="1">
      <alignment horizontal="left" vertical="top" wrapText="1"/>
    </xf>
    <xf numFmtId="0" fontId="4" fillId="0" borderId="1" xfId="0" applyFont="1" applyFill="1" applyBorder="1" applyAlignment="1" applyProtection="1">
      <alignment horizontal="justify" vertical="center" wrapText="1"/>
      <protection locked="0"/>
    </xf>
    <xf numFmtId="0" fontId="4" fillId="0" borderId="1" xfId="0" applyFont="1" applyFill="1" applyBorder="1" applyAlignment="1" applyProtection="1">
      <alignment horizontal="center" vertical="center" wrapText="1"/>
      <protection locked="0"/>
    </xf>
    <xf numFmtId="0" fontId="4" fillId="0" borderId="1" xfId="0" applyFont="1" applyFill="1" applyBorder="1" applyAlignment="1" applyProtection="1">
      <alignment horizontal="center" vertical="center"/>
      <protection locked="0"/>
    </xf>
    <xf numFmtId="4" fontId="4" fillId="0" borderId="1" xfId="0" applyNumberFormat="1" applyFont="1" applyFill="1" applyBorder="1" applyAlignment="1" applyProtection="1">
      <alignment horizontal="center" vertical="center" wrapText="1"/>
      <protection locked="0"/>
    </xf>
    <xf numFmtId="0" fontId="6" fillId="0" borderId="1" xfId="0" applyFont="1" applyFill="1" applyBorder="1" applyAlignment="1" applyProtection="1">
      <alignment horizontal="center" vertical="center" wrapText="1"/>
    </xf>
    <xf numFmtId="0" fontId="12" fillId="0" borderId="0" xfId="0" applyFont="1" applyFill="1" applyProtection="1"/>
    <xf numFmtId="0" fontId="2" fillId="0" borderId="0" xfId="0" applyFont="1" applyFill="1" applyProtection="1"/>
    <xf numFmtId="0" fontId="3" fillId="0" borderId="1" xfId="0" applyFont="1" applyFill="1" applyBorder="1" applyAlignment="1" applyProtection="1">
      <alignment vertical="center"/>
    </xf>
    <xf numFmtId="3" fontId="4" fillId="0" borderId="1" xfId="0" applyNumberFormat="1" applyFont="1" applyFill="1" applyBorder="1" applyAlignment="1" applyProtection="1">
      <alignment vertical="center"/>
    </xf>
    <xf numFmtId="0" fontId="4" fillId="0" borderId="1" xfId="0" applyFont="1" applyFill="1" applyBorder="1" applyAlignment="1" applyProtection="1">
      <alignment horizontal="left" vertical="top"/>
      <protection locked="0"/>
    </xf>
    <xf numFmtId="0" fontId="6" fillId="5" borderId="1" xfId="0" applyFont="1" applyFill="1" applyBorder="1" applyAlignment="1" applyProtection="1">
      <alignment horizontal="center" vertical="center"/>
    </xf>
    <xf numFmtId="0" fontId="6" fillId="6" borderId="1" xfId="0" applyFont="1" applyFill="1" applyBorder="1" applyAlignment="1" applyProtection="1">
      <alignment horizontal="center" vertical="center"/>
    </xf>
    <xf numFmtId="4" fontId="4" fillId="6" borderId="1" xfId="0" applyNumberFormat="1" applyFont="1" applyFill="1" applyBorder="1" applyAlignment="1" applyProtection="1">
      <alignment horizontal="center" vertical="center" wrapText="1"/>
    </xf>
    <xf numFmtId="0" fontId="4" fillId="6" borderId="1" xfId="0" applyFont="1" applyFill="1" applyBorder="1" applyAlignment="1" applyProtection="1">
      <alignment vertical="center"/>
    </xf>
    <xf numFmtId="0" fontId="6" fillId="6" borderId="1" xfId="0" applyFont="1" applyFill="1" applyBorder="1" applyAlignment="1" applyProtection="1">
      <alignment horizontal="justify" vertical="center"/>
    </xf>
    <xf numFmtId="0" fontId="4" fillId="6" borderId="1" xfId="0" applyFont="1" applyFill="1" applyBorder="1" applyAlignment="1" applyProtection="1">
      <alignment vertical="center" wrapText="1"/>
    </xf>
    <xf numFmtId="0" fontId="6" fillId="6" borderId="1" xfId="0" applyFont="1" applyFill="1" applyBorder="1" applyAlignment="1" applyProtection="1">
      <alignment vertical="center" wrapText="1"/>
    </xf>
    <xf numFmtId="0" fontId="6" fillId="6" borderId="1" xfId="0" applyFont="1" applyFill="1" applyBorder="1" applyAlignment="1" applyProtection="1">
      <alignment horizontal="center" vertical="center" shrinkToFit="1"/>
    </xf>
    <xf numFmtId="164" fontId="4" fillId="6" borderId="1" xfId="6" applyFont="1" applyFill="1" applyBorder="1" applyAlignment="1" applyProtection="1">
      <alignment vertical="center"/>
    </xf>
    <xf numFmtId="164" fontId="6" fillId="6" borderId="1" xfId="6" applyFont="1" applyFill="1" applyBorder="1" applyAlignment="1" applyProtection="1">
      <alignment horizontal="center" vertical="center"/>
    </xf>
    <xf numFmtId="164" fontId="4" fillId="6" borderId="1" xfId="6" applyFont="1" applyFill="1" applyBorder="1" applyAlignment="1" applyProtection="1">
      <alignment horizontal="justify" vertical="center"/>
    </xf>
    <xf numFmtId="0" fontId="4" fillId="6" borderId="1" xfId="0" applyFont="1" applyFill="1" applyBorder="1" applyAlignment="1" applyProtection="1">
      <alignment horizontal="center" vertical="center" shrinkToFit="1"/>
    </xf>
    <xf numFmtId="0" fontId="4" fillId="5" borderId="1" xfId="0" applyFont="1" applyFill="1" applyBorder="1" applyAlignment="1" applyProtection="1">
      <alignment horizontal="center" vertical="center" wrapText="1"/>
    </xf>
    <xf numFmtId="0" fontId="6" fillId="5" borderId="1" xfId="0" applyFont="1" applyFill="1" applyBorder="1" applyAlignment="1" applyProtection="1">
      <alignment horizontal="center" vertical="center" wrapText="1"/>
    </xf>
    <xf numFmtId="0" fontId="4" fillId="5" borderId="1" xfId="0" applyFont="1" applyFill="1" applyBorder="1" applyAlignment="1" applyProtection="1">
      <alignment horizontal="center" vertical="center"/>
    </xf>
    <xf numFmtId="0" fontId="4" fillId="5" borderId="1" xfId="0" applyFont="1" applyFill="1" applyBorder="1" applyAlignment="1" applyProtection="1">
      <alignment horizontal="justify" vertical="center"/>
    </xf>
    <xf numFmtId="4" fontId="6" fillId="0" borderId="0" xfId="0" applyNumberFormat="1" applyFont="1" applyFill="1" applyBorder="1" applyAlignment="1" applyProtection="1">
      <alignment horizontal="center" vertical="center" wrapText="1"/>
    </xf>
    <xf numFmtId="0" fontId="6" fillId="5" borderId="0" xfId="0" applyFont="1" applyFill="1" applyBorder="1" applyAlignment="1" applyProtection="1">
      <alignment horizontal="center" vertical="center" wrapText="1"/>
    </xf>
    <xf numFmtId="0" fontId="6" fillId="0" borderId="0" xfId="0" applyFont="1" applyFill="1" applyBorder="1" applyAlignment="1" applyProtection="1">
      <alignment horizontal="center" vertical="center" shrinkToFit="1"/>
    </xf>
    <xf numFmtId="0" fontId="6" fillId="4" borderId="0" xfId="0" applyFont="1" applyFill="1" applyBorder="1" applyAlignment="1" applyProtection="1">
      <alignment horizontal="center" vertical="center" wrapText="1"/>
    </xf>
    <xf numFmtId="49" fontId="4" fillId="6" borderId="1" xfId="0" applyNumberFormat="1" applyFont="1" applyFill="1" applyBorder="1" applyAlignment="1" applyProtection="1">
      <alignment horizontal="center" vertical="center" wrapText="1"/>
    </xf>
    <xf numFmtId="4" fontId="4" fillId="5" borderId="13" xfId="0" applyNumberFormat="1" applyFont="1" applyFill="1" applyBorder="1" applyAlignment="1" applyProtection="1">
      <alignment horizontal="center" vertical="center" wrapText="1"/>
    </xf>
    <xf numFmtId="0" fontId="4" fillId="5" borderId="7" xfId="0" applyFont="1" applyFill="1" applyBorder="1" applyAlignment="1" applyProtection="1">
      <alignment horizontal="center" vertical="center" wrapText="1"/>
    </xf>
    <xf numFmtId="0" fontId="4" fillId="5" borderId="22" xfId="0" applyFont="1" applyFill="1" applyBorder="1" applyAlignment="1" applyProtection="1">
      <alignment horizontal="center" vertical="center" wrapText="1"/>
    </xf>
    <xf numFmtId="0" fontId="4" fillId="6" borderId="13" xfId="0" applyFont="1" applyFill="1" applyBorder="1" applyAlignment="1" applyProtection="1">
      <alignment horizontal="center" vertical="center"/>
    </xf>
    <xf numFmtId="4" fontId="4" fillId="6" borderId="13" xfId="0" applyNumberFormat="1" applyFont="1" applyFill="1" applyBorder="1" applyAlignment="1" applyProtection="1">
      <alignment horizontal="left" vertical="center" wrapText="1"/>
    </xf>
    <xf numFmtId="4" fontId="4" fillId="6" borderId="13" xfId="0" applyNumberFormat="1" applyFont="1" applyFill="1" applyBorder="1" applyAlignment="1" applyProtection="1">
      <alignment horizontal="center" vertical="center" wrapText="1"/>
    </xf>
    <xf numFmtId="4" fontId="4" fillId="6" borderId="7" xfId="0" applyNumberFormat="1" applyFont="1" applyFill="1" applyBorder="1" applyAlignment="1" applyProtection="1">
      <alignment horizontal="left" vertical="center" wrapText="1"/>
    </xf>
    <xf numFmtId="0" fontId="4" fillId="6" borderId="0" xfId="0" applyFont="1" applyFill="1" applyBorder="1" applyAlignment="1" applyProtection="1">
      <alignment horizontal="left" vertical="center" wrapText="1"/>
    </xf>
    <xf numFmtId="0" fontId="4" fillId="6" borderId="0" xfId="0" applyFont="1" applyFill="1" applyBorder="1" applyAlignment="1" applyProtection="1">
      <alignment horizontal="left" vertical="top"/>
    </xf>
    <xf numFmtId="4" fontId="6" fillId="6" borderId="1" xfId="0" applyNumberFormat="1" applyFont="1" applyFill="1" applyBorder="1" applyAlignment="1" applyProtection="1">
      <alignment horizontal="center" vertical="center" wrapText="1"/>
    </xf>
    <xf numFmtId="0" fontId="4" fillId="6" borderId="1" xfId="0" applyFont="1" applyFill="1" applyBorder="1" applyAlignment="1" applyProtection="1">
      <alignment horizontal="left" vertical="top"/>
    </xf>
    <xf numFmtId="0" fontId="4" fillId="6" borderId="7" xfId="0" applyFont="1" applyFill="1" applyBorder="1" applyAlignment="1" applyProtection="1">
      <alignment vertical="center"/>
    </xf>
    <xf numFmtId="0" fontId="6" fillId="5" borderId="12" xfId="0" applyFont="1" applyFill="1" applyBorder="1" applyAlignment="1" applyProtection="1">
      <alignment horizontal="center" vertical="center"/>
    </xf>
    <xf numFmtId="0" fontId="4" fillId="5" borderId="12" xfId="0" applyFont="1" applyFill="1" applyBorder="1" applyAlignment="1" applyProtection="1">
      <alignment horizontal="center" vertical="center" wrapText="1"/>
    </xf>
    <xf numFmtId="4" fontId="4" fillId="5" borderId="12" xfId="0" applyNumberFormat="1" applyFont="1" applyFill="1" applyBorder="1" applyAlignment="1" applyProtection="1">
      <alignment horizontal="center" vertical="center" wrapText="1"/>
    </xf>
    <xf numFmtId="4" fontId="6" fillId="5" borderId="12" xfId="0" applyNumberFormat="1" applyFont="1" applyFill="1" applyBorder="1" applyAlignment="1" applyProtection="1">
      <alignment horizontal="center" vertical="center" wrapText="1"/>
    </xf>
    <xf numFmtId="0" fontId="6" fillId="5" borderId="24" xfId="0" applyFont="1" applyFill="1" applyBorder="1" applyAlignment="1" applyProtection="1">
      <alignment horizontal="center" vertical="center"/>
    </xf>
    <xf numFmtId="0" fontId="4" fillId="6" borderId="13" xfId="0" applyFont="1" applyFill="1" applyBorder="1" applyAlignment="1" applyProtection="1">
      <alignment horizontal="justify" vertical="center" wrapText="1"/>
    </xf>
    <xf numFmtId="0" fontId="4" fillId="6" borderId="15" xfId="0" applyFont="1" applyFill="1" applyBorder="1" applyAlignment="1" applyProtection="1">
      <alignment horizontal="center" vertical="center" wrapText="1"/>
    </xf>
    <xf numFmtId="4" fontId="4" fillId="6" borderId="15" xfId="0" applyNumberFormat="1" applyFont="1" applyFill="1" applyBorder="1" applyAlignment="1" applyProtection="1">
      <alignment horizontal="center" vertical="center" wrapText="1"/>
    </xf>
    <xf numFmtId="0" fontId="6" fillId="6" borderId="18" xfId="0" applyFont="1" applyFill="1" applyBorder="1" applyAlignment="1" applyProtection="1">
      <alignment horizontal="center" vertical="center"/>
    </xf>
    <xf numFmtId="0" fontId="6" fillId="6" borderId="15" xfId="0" applyFont="1" applyFill="1" applyBorder="1" applyAlignment="1" applyProtection="1">
      <alignment horizontal="center" vertical="center"/>
    </xf>
    <xf numFmtId="0" fontId="6" fillId="6" borderId="19" xfId="0" applyFont="1" applyFill="1" applyBorder="1" applyAlignment="1" applyProtection="1">
      <alignment horizontal="center" vertical="center"/>
    </xf>
    <xf numFmtId="0" fontId="6" fillId="6" borderId="0" xfId="0" applyFont="1" applyFill="1" applyAlignment="1" applyProtection="1">
      <alignment horizontal="center" vertical="center"/>
    </xf>
    <xf numFmtId="0" fontId="4" fillId="6" borderId="0" xfId="0" applyFont="1" applyFill="1" applyBorder="1" applyAlignment="1" applyProtection="1">
      <alignment horizontal="left" vertical="top" wrapText="1"/>
    </xf>
    <xf numFmtId="0" fontId="6" fillId="6" borderId="0" xfId="0" applyFont="1" applyFill="1" applyBorder="1" applyAlignment="1" applyProtection="1">
      <alignment horizontal="left" vertical="top" wrapText="1"/>
    </xf>
    <xf numFmtId="0" fontId="6" fillId="6" borderId="0" xfId="0" applyFont="1" applyFill="1" applyBorder="1" applyAlignment="1" applyProtection="1">
      <alignment horizontal="left" vertical="top"/>
    </xf>
    <xf numFmtId="0" fontId="2" fillId="0" borderId="1" xfId="0" applyFont="1" applyBorder="1" applyAlignment="1" applyProtection="1">
      <alignment vertical="center" shrinkToFit="1"/>
    </xf>
    <xf numFmtId="0" fontId="2" fillId="0" borderId="1" xfId="0" applyFont="1" applyFill="1" applyBorder="1" applyProtection="1"/>
    <xf numFmtId="0" fontId="4" fillId="0" borderId="1" xfId="0" applyFont="1" applyFill="1" applyBorder="1" applyAlignment="1" applyProtection="1">
      <alignment horizontal="left" vertical="top" wrapText="1"/>
      <protection locked="0"/>
    </xf>
    <xf numFmtId="0" fontId="6" fillId="6" borderId="1" xfId="0" applyFont="1" applyFill="1" applyBorder="1" applyAlignment="1" applyProtection="1">
      <alignment horizontal="left" vertical="center" wrapText="1"/>
    </xf>
    <xf numFmtId="49" fontId="4" fillId="5" borderId="1" xfId="0" applyNumberFormat="1" applyFont="1" applyFill="1" applyBorder="1" applyAlignment="1" applyProtection="1">
      <alignment horizontal="center" vertical="center" wrapText="1"/>
    </xf>
    <xf numFmtId="0" fontId="6" fillId="5" borderId="10" xfId="0" applyFont="1" applyFill="1" applyBorder="1" applyAlignment="1" applyProtection="1">
      <alignment horizontal="center" vertical="center" wrapText="1"/>
    </xf>
    <xf numFmtId="0" fontId="4" fillId="6" borderId="13" xfId="0" applyFont="1" applyFill="1" applyBorder="1" applyAlignment="1" applyProtection="1">
      <alignment horizontal="left" vertical="center" wrapText="1"/>
    </xf>
    <xf numFmtId="0" fontId="6" fillId="6" borderId="0" xfId="0" applyFont="1" applyFill="1" applyAlignment="1" applyProtection="1">
      <alignment horizontal="center" vertical="center" wrapText="1"/>
    </xf>
    <xf numFmtId="0" fontId="4" fillId="0" borderId="1" xfId="0" quotePrefix="1" applyFont="1" applyFill="1" applyBorder="1" applyAlignment="1" applyProtection="1">
      <alignment horizontal="center" vertical="center" wrapText="1"/>
      <protection locked="0"/>
    </xf>
    <xf numFmtId="0" fontId="4" fillId="0" borderId="0"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left" vertical="center" wrapText="1"/>
      <protection locked="0"/>
    </xf>
    <xf numFmtId="0" fontId="6" fillId="0" borderId="0" xfId="0" applyFont="1" applyFill="1" applyBorder="1" applyAlignment="1" applyProtection="1">
      <alignment horizontal="center" vertical="center" wrapText="1"/>
      <protection locked="0"/>
    </xf>
    <xf numFmtId="167" fontId="6" fillId="0" borderId="0" xfId="0" applyNumberFormat="1" applyFont="1" applyFill="1" applyBorder="1" applyAlignment="1" applyProtection="1">
      <alignment horizontal="center" vertical="center" wrapText="1"/>
      <protection locked="0"/>
    </xf>
    <xf numFmtId="0" fontId="4" fillId="6" borderId="1" xfId="0" quotePrefix="1" applyFont="1" applyFill="1" applyBorder="1" applyAlignment="1" applyProtection="1">
      <alignment horizontal="center" vertical="center" wrapText="1"/>
    </xf>
    <xf numFmtId="0" fontId="6" fillId="7" borderId="0" xfId="0" applyFont="1" applyFill="1" applyBorder="1" applyAlignment="1" applyProtection="1">
      <alignment horizontal="center" vertical="center" wrapText="1"/>
    </xf>
    <xf numFmtId="0" fontId="6" fillId="7" borderId="1" xfId="0" applyFont="1" applyFill="1" applyBorder="1" applyAlignment="1" applyProtection="1">
      <alignment horizontal="center" vertical="center" wrapText="1"/>
    </xf>
    <xf numFmtId="0" fontId="6" fillId="7" borderId="0" xfId="0" applyFont="1" applyFill="1" applyAlignment="1" applyProtection="1">
      <alignment horizontal="center" vertical="center"/>
    </xf>
    <xf numFmtId="0" fontId="6" fillId="3" borderId="1" xfId="0" applyFont="1" applyFill="1" applyBorder="1" applyAlignment="1" applyProtection="1">
      <alignment horizontal="center" vertical="center" wrapText="1"/>
    </xf>
    <xf numFmtId="4" fontId="4" fillId="6" borderId="1" xfId="0" applyNumberFormat="1" applyFont="1" applyFill="1" applyBorder="1" applyAlignment="1" applyProtection="1">
      <alignment horizontal="left" vertical="center" wrapText="1"/>
    </xf>
    <xf numFmtId="0" fontId="6" fillId="6" borderId="1" xfId="0" applyFont="1" applyFill="1" applyBorder="1" applyAlignment="1" applyProtection="1">
      <alignment horizontal="justify" vertical="center" wrapText="1"/>
      <protection locked="0"/>
    </xf>
    <xf numFmtId="4" fontId="6" fillId="6" borderId="1" xfId="0" applyNumberFormat="1" applyFont="1" applyFill="1" applyBorder="1" applyAlignment="1" applyProtection="1">
      <alignment horizontal="left" vertical="center" wrapText="1"/>
    </xf>
    <xf numFmtId="0" fontId="4" fillId="6" borderId="1" xfId="0" applyFont="1" applyFill="1" applyBorder="1" applyAlignment="1">
      <alignment horizontal="left" vertical="center" wrapText="1"/>
    </xf>
    <xf numFmtId="0" fontId="11" fillId="6" borderId="1" xfId="0" applyFont="1" applyFill="1" applyBorder="1" applyAlignment="1">
      <alignment vertical="center" wrapText="1"/>
    </xf>
    <xf numFmtId="0" fontId="6" fillId="6" borderId="1" xfId="0" applyFont="1" applyFill="1" applyBorder="1" applyAlignment="1">
      <alignment wrapText="1"/>
    </xf>
    <xf numFmtId="0" fontId="6" fillId="6" borderId="1" xfId="0" applyFont="1" applyFill="1" applyBorder="1" applyAlignment="1">
      <alignment horizontal="justify" vertical="top" wrapText="1"/>
    </xf>
    <xf numFmtId="0" fontId="6" fillId="6" borderId="1" xfId="0" applyFont="1" applyFill="1" applyBorder="1" applyAlignment="1">
      <alignment horizontal="justify" vertical="top"/>
    </xf>
    <xf numFmtId="0" fontId="6" fillId="6" borderId="0" xfId="0" applyFont="1" applyFill="1" applyAlignment="1" applyProtection="1">
      <alignment vertical="top" wrapText="1"/>
    </xf>
    <xf numFmtId="0" fontId="4" fillId="0" borderId="0" xfId="0" applyFont="1" applyFill="1" applyBorder="1" applyAlignment="1" applyProtection="1">
      <alignment horizontal="left" vertical="top"/>
      <protection locked="0"/>
    </xf>
    <xf numFmtId="0" fontId="6" fillId="0" borderId="0" xfId="0" applyFont="1" applyFill="1" applyBorder="1" applyAlignment="1" applyProtection="1">
      <alignment horizontal="left" vertical="top"/>
      <protection locked="0"/>
    </xf>
    <xf numFmtId="0" fontId="4" fillId="0" borderId="0" xfId="0" applyFont="1" applyFill="1" applyBorder="1" applyAlignment="1" applyProtection="1">
      <alignment horizontal="left" vertical="top" wrapText="1"/>
      <protection locked="0"/>
    </xf>
    <xf numFmtId="0" fontId="6" fillId="0" borderId="0" xfId="0" applyFont="1" applyFill="1" applyBorder="1" applyAlignment="1" applyProtection="1">
      <alignment horizontal="left" vertical="top" wrapText="1"/>
      <protection locked="0"/>
    </xf>
    <xf numFmtId="0" fontId="6" fillId="0" borderId="29" xfId="0" applyFont="1" applyFill="1" applyBorder="1" applyAlignment="1" applyProtection="1">
      <alignment horizontal="center" vertical="center" wrapText="1"/>
    </xf>
    <xf numFmtId="0" fontId="6" fillId="0" borderId="30" xfId="0" applyFont="1" applyFill="1" applyBorder="1" applyAlignment="1" applyProtection="1">
      <alignment horizontal="center" vertical="center" wrapText="1"/>
    </xf>
    <xf numFmtId="0" fontId="4" fillId="0" borderId="29" xfId="0" applyFont="1" applyFill="1" applyBorder="1" applyAlignment="1" applyProtection="1">
      <alignment horizontal="left" vertical="center" wrapText="1"/>
    </xf>
    <xf numFmtId="0" fontId="4" fillId="0" borderId="31" xfId="0" applyFont="1" applyFill="1" applyBorder="1" applyAlignment="1" applyProtection="1">
      <alignment horizontal="left" vertical="center" wrapText="1"/>
    </xf>
    <xf numFmtId="0" fontId="6" fillId="0" borderId="19" xfId="0" applyFont="1" applyFill="1" applyBorder="1" applyAlignment="1" applyProtection="1">
      <alignment horizontal="center" vertical="center" wrapText="1"/>
    </xf>
    <xf numFmtId="4" fontId="6" fillId="6" borderId="1" xfId="0" applyNumberFormat="1" applyFont="1" applyFill="1" applyBorder="1" applyAlignment="1" applyProtection="1">
      <alignment horizontal="center" vertical="center" wrapText="1"/>
      <protection locked="0"/>
    </xf>
    <xf numFmtId="49" fontId="6" fillId="6" borderId="1" xfId="0" applyNumberFormat="1" applyFont="1" applyFill="1" applyBorder="1" applyAlignment="1" applyProtection="1">
      <alignment horizontal="center" vertical="center" wrapText="1"/>
    </xf>
    <xf numFmtId="0" fontId="3" fillId="0" borderId="1" xfId="0" applyFont="1" applyFill="1" applyBorder="1" applyAlignment="1" applyProtection="1">
      <alignment horizontal="center" vertical="center"/>
    </xf>
    <xf numFmtId="0" fontId="4" fillId="6" borderId="1" xfId="0" applyFont="1" applyFill="1" applyBorder="1" applyAlignment="1" applyProtection="1">
      <alignment horizontal="center" vertical="center" wrapText="1"/>
    </xf>
    <xf numFmtId="4" fontId="4" fillId="0" borderId="1" xfId="0" applyNumberFormat="1" applyFont="1" applyFill="1" applyBorder="1" applyAlignment="1" applyProtection="1">
      <alignment horizontal="center" vertical="center" wrapText="1"/>
    </xf>
    <xf numFmtId="0" fontId="4" fillId="6" borderId="1" xfId="0" applyFont="1" applyFill="1" applyBorder="1" applyAlignment="1" applyProtection="1">
      <alignment horizontal="left" vertical="center"/>
    </xf>
    <xf numFmtId="0" fontId="4" fillId="0" borderId="1" xfId="0" applyFont="1" applyFill="1" applyBorder="1" applyAlignment="1" applyProtection="1">
      <alignment horizontal="center" vertical="center"/>
    </xf>
    <xf numFmtId="0" fontId="6" fillId="6" borderId="1" xfId="0" applyFont="1" applyFill="1" applyBorder="1" applyAlignment="1" applyProtection="1">
      <alignment horizontal="justify" vertical="center" wrapText="1"/>
    </xf>
    <xf numFmtId="0" fontId="6" fillId="6" borderId="1"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wrapText="1"/>
    </xf>
    <xf numFmtId="0" fontId="4" fillId="0" borderId="0" xfId="0" applyFont="1" applyFill="1" applyBorder="1" applyAlignment="1" applyProtection="1">
      <alignment horizontal="left" vertical="center" wrapText="1"/>
    </xf>
    <xf numFmtId="4" fontId="6" fillId="0" borderId="15" xfId="0" applyNumberFormat="1" applyFont="1" applyFill="1" applyBorder="1" applyAlignment="1" applyProtection="1">
      <alignment horizontal="center" vertical="center" wrapText="1"/>
    </xf>
    <xf numFmtId="0" fontId="2" fillId="0" borderId="0" xfId="0" applyFont="1" applyFill="1"/>
    <xf numFmtId="165" fontId="4" fillId="6" borderId="1" xfId="0" applyNumberFormat="1" applyFont="1" applyFill="1" applyBorder="1" applyAlignment="1" applyProtection="1">
      <alignment horizontal="center" vertical="center" wrapText="1"/>
    </xf>
    <xf numFmtId="0" fontId="6" fillId="0" borderId="1" xfId="0" applyFont="1" applyFill="1" applyBorder="1" applyAlignment="1" applyProtection="1">
      <alignment horizontal="justify" vertical="center" wrapText="1"/>
      <protection locked="0"/>
    </xf>
    <xf numFmtId="2" fontId="4" fillId="6" borderId="1" xfId="0" applyNumberFormat="1" applyFont="1" applyFill="1" applyBorder="1" applyAlignment="1" applyProtection="1">
      <alignment horizontal="center" vertical="center" wrapText="1"/>
    </xf>
    <xf numFmtId="2" fontId="6" fillId="6" borderId="1" xfId="0" applyNumberFormat="1" applyFont="1" applyFill="1" applyBorder="1" applyAlignment="1" applyProtection="1">
      <alignment horizontal="center" vertical="center" wrapText="1"/>
    </xf>
    <xf numFmtId="0" fontId="6" fillId="0" borderId="15" xfId="0" applyFont="1" applyFill="1" applyBorder="1" applyAlignment="1" applyProtection="1">
      <alignment horizontal="justify" vertical="center" wrapText="1"/>
      <protection locked="0"/>
    </xf>
    <xf numFmtId="4" fontId="6" fillId="0" borderId="15" xfId="0" applyNumberFormat="1" applyFont="1" applyFill="1" applyBorder="1" applyAlignment="1" applyProtection="1">
      <alignment horizontal="center" vertical="center" wrapText="1"/>
      <protection locked="0"/>
    </xf>
    <xf numFmtId="4" fontId="4" fillId="0" borderId="15" xfId="0" applyNumberFormat="1" applyFont="1" applyFill="1" applyBorder="1" applyAlignment="1" applyProtection="1">
      <alignment horizontal="center" vertical="center" wrapText="1"/>
      <protection locked="0"/>
    </xf>
    <xf numFmtId="0" fontId="6" fillId="0" borderId="15" xfId="0" applyFont="1" applyFill="1" applyBorder="1" applyAlignment="1" applyProtection="1">
      <alignment horizontal="center" vertical="center" wrapText="1"/>
      <protection locked="0"/>
    </xf>
    <xf numFmtId="4" fontId="6" fillId="6" borderId="13" xfId="0" applyNumberFormat="1" applyFont="1" applyFill="1" applyBorder="1" applyAlignment="1" applyProtection="1">
      <alignment horizontal="center" vertical="center" wrapText="1"/>
    </xf>
    <xf numFmtId="0" fontId="6" fillId="0" borderId="0" xfId="0" applyFont="1" applyFill="1" applyAlignment="1" applyProtection="1">
      <alignment horizontal="center" vertical="center" wrapText="1"/>
      <protection locked="0"/>
    </xf>
    <xf numFmtId="0" fontId="2" fillId="5" borderId="1" xfId="0" applyFont="1" applyFill="1" applyBorder="1" applyAlignment="1" applyProtection="1">
      <alignment horizontal="center" vertical="center"/>
    </xf>
    <xf numFmtId="0" fontId="4" fillId="6" borderId="1" xfId="0" applyFont="1" applyFill="1" applyBorder="1" applyAlignment="1" applyProtection="1">
      <alignment vertical="center" shrinkToFit="1"/>
    </xf>
    <xf numFmtId="0" fontId="4" fillId="0" borderId="1" xfId="0" applyFont="1" applyFill="1" applyBorder="1" applyAlignment="1" applyProtection="1">
      <alignment horizontal="center" vertical="center" shrinkToFit="1"/>
    </xf>
    <xf numFmtId="4" fontId="4" fillId="0" borderId="1" xfId="0" applyNumberFormat="1" applyFont="1" applyFill="1" applyBorder="1" applyAlignment="1" applyProtection="1">
      <alignment horizontal="center" vertical="center" shrinkToFit="1"/>
    </xf>
    <xf numFmtId="4" fontId="4" fillId="0" borderId="1" xfId="0" applyNumberFormat="1" applyFont="1" applyFill="1" applyBorder="1" applyAlignment="1" applyProtection="1">
      <alignment vertical="center" wrapText="1"/>
    </xf>
    <xf numFmtId="0" fontId="4" fillId="0" borderId="1" xfId="0" applyFont="1" applyFill="1" applyBorder="1" applyAlignment="1" applyProtection="1">
      <alignment vertical="center" shrinkToFit="1"/>
    </xf>
    <xf numFmtId="4" fontId="4" fillId="0" borderId="1" xfId="0" applyNumberFormat="1" applyFont="1" applyFill="1" applyBorder="1" applyAlignment="1" applyProtection="1">
      <alignment vertical="center" shrinkToFit="1"/>
    </xf>
    <xf numFmtId="0" fontId="2" fillId="5" borderId="1" xfId="0" applyFont="1" applyFill="1" applyBorder="1" applyAlignment="1" applyProtection="1">
      <alignment horizontal="center" vertical="center" wrapText="1"/>
    </xf>
    <xf numFmtId="164" fontId="4" fillId="5" borderId="1" xfId="6" applyFont="1" applyFill="1" applyBorder="1" applyAlignment="1" applyProtection="1">
      <alignment horizontal="justify" vertical="center" wrapText="1"/>
    </xf>
    <xf numFmtId="4" fontId="4" fillId="0" borderId="1" xfId="0" applyNumberFormat="1" applyFont="1" applyFill="1" applyBorder="1" applyAlignment="1" applyProtection="1">
      <alignment vertical="center"/>
    </xf>
    <xf numFmtId="2" fontId="4" fillId="0" borderId="1" xfId="0" applyNumberFormat="1" applyFont="1" applyFill="1" applyBorder="1" applyAlignment="1" applyProtection="1">
      <alignment horizontal="center" vertical="center"/>
    </xf>
    <xf numFmtId="0" fontId="6" fillId="6" borderId="3" xfId="0" applyFont="1" applyFill="1" applyBorder="1" applyAlignment="1" applyProtection="1">
      <alignment horizontal="justify" vertical="center" wrapText="1"/>
    </xf>
    <xf numFmtId="0" fontId="6" fillId="6" borderId="1" xfId="0" applyFont="1" applyFill="1" applyBorder="1" applyAlignment="1" applyProtection="1">
      <alignment vertical="top"/>
    </xf>
    <xf numFmtId="4" fontId="6" fillId="0" borderId="1" xfId="0" applyNumberFormat="1" applyFont="1" applyFill="1" applyBorder="1" applyAlignment="1" applyProtection="1">
      <alignment vertical="center" wrapText="1"/>
      <protection locked="0"/>
    </xf>
    <xf numFmtId="4" fontId="6" fillId="0" borderId="1" xfId="0" applyNumberFormat="1" applyFont="1" applyFill="1" applyBorder="1" applyAlignment="1" applyProtection="1">
      <alignment vertical="center" wrapText="1"/>
    </xf>
    <xf numFmtId="3" fontId="6" fillId="0" borderId="1" xfId="0" applyNumberFormat="1" applyFont="1" applyFill="1" applyBorder="1" applyAlignment="1" applyProtection="1">
      <alignment horizontal="center" vertical="center" wrapText="1"/>
    </xf>
    <xf numFmtId="0" fontId="6" fillId="2" borderId="0" xfId="0" applyFont="1" applyFill="1" applyBorder="1" applyAlignment="1" applyProtection="1">
      <alignment horizontal="center" vertical="center" wrapText="1"/>
    </xf>
    <xf numFmtId="0" fontId="6" fillId="2" borderId="0" xfId="0" applyFont="1" applyFill="1" applyAlignment="1" applyProtection="1">
      <alignment horizontal="center" vertical="center" wrapText="1"/>
    </xf>
    <xf numFmtId="0" fontId="4" fillId="2" borderId="0" xfId="0" applyFont="1" applyFill="1" applyBorder="1" applyAlignment="1" applyProtection="1">
      <alignment vertical="center" wrapText="1"/>
    </xf>
    <xf numFmtId="4" fontId="4" fillId="0" borderId="0" xfId="0" applyNumberFormat="1" applyFont="1" applyFill="1" applyBorder="1" applyAlignment="1" applyProtection="1">
      <alignment horizontal="center" vertical="center" wrapText="1"/>
    </xf>
    <xf numFmtId="0" fontId="2" fillId="0" borderId="0" xfId="0" applyFont="1"/>
    <xf numFmtId="2" fontId="6" fillId="0" borderId="1" xfId="0" applyNumberFormat="1" applyFont="1" applyFill="1" applyBorder="1" applyAlignment="1" applyProtection="1">
      <alignment horizontal="center" vertical="center" wrapText="1"/>
    </xf>
    <xf numFmtId="0" fontId="4" fillId="0" borderId="1" xfId="0" applyFont="1" applyFill="1" applyBorder="1" applyAlignment="1" applyProtection="1">
      <alignment vertical="center" wrapText="1"/>
      <protection locked="0"/>
    </xf>
    <xf numFmtId="0" fontId="4" fillId="5" borderId="2" xfId="0" applyFont="1" applyFill="1" applyBorder="1" applyAlignment="1" applyProtection="1">
      <alignment horizontal="center" vertical="center" wrapText="1"/>
    </xf>
    <xf numFmtId="0" fontId="2" fillId="5" borderId="11" xfId="0" applyFont="1" applyFill="1" applyBorder="1" applyAlignment="1" applyProtection="1">
      <alignment horizontal="center" vertical="center" wrapText="1"/>
    </xf>
    <xf numFmtId="4" fontId="4" fillId="0" borderId="13" xfId="0" applyNumberFormat="1" applyFont="1" applyFill="1" applyBorder="1" applyAlignment="1" applyProtection="1">
      <alignment horizontal="center" vertical="center" wrapText="1"/>
    </xf>
    <xf numFmtId="2" fontId="4" fillId="0" borderId="13" xfId="0" applyNumberFormat="1" applyFont="1" applyFill="1" applyBorder="1" applyAlignment="1" applyProtection="1">
      <alignment horizontal="center" vertical="center" wrapText="1"/>
    </xf>
    <xf numFmtId="0" fontId="6" fillId="5" borderId="24" xfId="0" applyFont="1" applyFill="1" applyBorder="1" applyAlignment="1" applyProtection="1">
      <alignment horizontal="center" vertical="center" wrapText="1"/>
    </xf>
    <xf numFmtId="0" fontId="6" fillId="0" borderId="13" xfId="0" applyFont="1" applyFill="1" applyBorder="1" applyAlignment="1" applyProtection="1">
      <alignment horizontal="center" vertical="center" wrapText="1"/>
      <protection locked="0"/>
    </xf>
    <xf numFmtId="2" fontId="6" fillId="0" borderId="13" xfId="0" applyNumberFormat="1" applyFont="1" applyFill="1" applyBorder="1" applyAlignment="1" applyProtection="1">
      <alignment horizontal="center" vertical="center" wrapText="1"/>
    </xf>
    <xf numFmtId="0" fontId="6" fillId="7" borderId="0" xfId="0" applyFont="1" applyFill="1" applyAlignment="1" applyProtection="1">
      <alignment horizontal="center" vertical="center" wrapText="1"/>
    </xf>
    <xf numFmtId="0" fontId="2" fillId="5" borderId="5" xfId="0" applyFont="1" applyFill="1" applyBorder="1" applyAlignment="1" applyProtection="1">
      <alignment horizontal="center" vertical="center" wrapText="1"/>
    </xf>
    <xf numFmtId="4" fontId="4" fillId="5" borderId="1" xfId="0" applyNumberFormat="1" applyFont="1" applyFill="1" applyBorder="1" applyAlignment="1" applyProtection="1">
      <alignment horizontal="center" vertical="center" wrapText="1"/>
    </xf>
    <xf numFmtId="0" fontId="6" fillId="5" borderId="0" xfId="0" applyFont="1" applyFill="1" applyAlignment="1" applyProtection="1">
      <alignment horizontal="center" vertical="center" wrapText="1"/>
    </xf>
    <xf numFmtId="0" fontId="6" fillId="0" borderId="5" xfId="0" applyFont="1" applyFill="1" applyBorder="1" applyAlignment="1" applyProtection="1">
      <alignment horizontal="center" vertical="center" wrapText="1"/>
      <protection locked="0"/>
    </xf>
    <xf numFmtId="0" fontId="6" fillId="6" borderId="3" xfId="0" applyFont="1" applyFill="1" applyBorder="1" applyAlignment="1" applyProtection="1">
      <alignment horizontal="center" vertical="center" wrapText="1"/>
    </xf>
    <xf numFmtId="0" fontId="6" fillId="0" borderId="9" xfId="0" applyFont="1" applyFill="1" applyBorder="1" applyAlignment="1" applyProtection="1">
      <alignment horizontal="center" vertical="center" wrapText="1"/>
      <protection locked="0"/>
    </xf>
    <xf numFmtId="4" fontId="4" fillId="0" borderId="15" xfId="0" applyNumberFormat="1" applyFont="1" applyFill="1" applyBorder="1" applyAlignment="1" applyProtection="1">
      <alignment horizontal="center" vertical="center" wrapText="1"/>
    </xf>
    <xf numFmtId="2" fontId="4" fillId="0" borderId="15" xfId="0" applyNumberFormat="1" applyFont="1" applyFill="1" applyBorder="1" applyAlignment="1" applyProtection="1">
      <alignment horizontal="center" vertical="center" wrapText="1"/>
    </xf>
    <xf numFmtId="0" fontId="2" fillId="5" borderId="23" xfId="0" applyFont="1" applyFill="1" applyBorder="1" applyAlignment="1" applyProtection="1">
      <alignment horizontal="center" vertical="center" wrapText="1"/>
    </xf>
    <xf numFmtId="4" fontId="4" fillId="0" borderId="12" xfId="0" applyNumberFormat="1" applyFont="1" applyFill="1" applyBorder="1" applyAlignment="1" applyProtection="1">
      <alignment horizontal="center" vertical="center" wrapText="1"/>
    </xf>
    <xf numFmtId="2" fontId="4" fillId="0" borderId="12" xfId="0" applyNumberFormat="1" applyFont="1" applyFill="1" applyBorder="1" applyAlignment="1" applyProtection="1">
      <alignment horizontal="center" vertical="center" wrapText="1"/>
    </xf>
    <xf numFmtId="0" fontId="12" fillId="6" borderId="1" xfId="7" applyFont="1" applyFill="1" applyBorder="1" applyAlignment="1" applyProtection="1">
      <alignment horizontal="justify" vertical="center" wrapText="1"/>
    </xf>
    <xf numFmtId="0" fontId="6" fillId="0" borderId="18" xfId="0" applyFont="1" applyFill="1" applyBorder="1" applyAlignment="1" applyProtection="1">
      <alignment horizontal="center" vertical="center" wrapText="1"/>
    </xf>
    <xf numFmtId="0" fontId="4" fillId="5" borderId="14" xfId="0" applyFont="1" applyFill="1" applyBorder="1" applyAlignment="1" applyProtection="1">
      <alignment horizontal="center" vertical="center" wrapText="1"/>
    </xf>
    <xf numFmtId="0" fontId="2" fillId="5" borderId="20" xfId="0" applyFont="1" applyFill="1" applyBorder="1" applyAlignment="1" applyProtection="1">
      <alignment horizontal="center" vertical="center" wrapText="1"/>
    </xf>
    <xf numFmtId="4" fontId="4" fillId="5" borderId="21" xfId="0" applyNumberFormat="1" applyFont="1" applyFill="1" applyBorder="1" applyAlignment="1" applyProtection="1">
      <alignment horizontal="center" vertical="center" wrapText="1"/>
    </xf>
    <xf numFmtId="4" fontId="4" fillId="0" borderId="21" xfId="0" applyNumberFormat="1" applyFont="1" applyFill="1" applyBorder="1" applyAlignment="1" applyProtection="1">
      <alignment horizontal="center" vertical="center" wrapText="1"/>
    </xf>
    <xf numFmtId="2" fontId="4" fillId="0" borderId="21" xfId="0" applyNumberFormat="1" applyFont="1" applyFill="1" applyBorder="1" applyAlignment="1" applyProtection="1">
      <alignment horizontal="center" vertical="center" wrapText="1"/>
    </xf>
    <xf numFmtId="0" fontId="4" fillId="6" borderId="0" xfId="0" applyFont="1" applyFill="1" applyBorder="1" applyAlignment="1" applyProtection="1">
      <alignment horizontal="center" vertical="center" wrapText="1"/>
    </xf>
    <xf numFmtId="0" fontId="6" fillId="6" borderId="0" xfId="0" applyFont="1" applyFill="1" applyBorder="1" applyAlignment="1" applyProtection="1">
      <alignment horizontal="center" vertical="center" wrapText="1"/>
    </xf>
    <xf numFmtId="2" fontId="6" fillId="6" borderId="0" xfId="0" applyNumberFormat="1" applyFont="1" applyFill="1" applyBorder="1" applyAlignment="1" applyProtection="1">
      <alignment horizontal="center" vertical="center" wrapText="1"/>
    </xf>
    <xf numFmtId="2" fontId="6" fillId="0" borderId="0" xfId="0" applyNumberFormat="1" applyFont="1" applyFill="1" applyBorder="1" applyAlignment="1" applyProtection="1">
      <alignment horizontal="center" vertical="center" wrapText="1"/>
      <protection locked="0"/>
    </xf>
    <xf numFmtId="2" fontId="2" fillId="0" borderId="0" xfId="0" applyNumberFormat="1" applyFont="1" applyFill="1" applyProtection="1"/>
    <xf numFmtId="0" fontId="4" fillId="0" borderId="1" xfId="0" applyFont="1" applyFill="1" applyBorder="1" applyAlignment="1" applyProtection="1">
      <alignment horizontal="justify" vertical="center"/>
    </xf>
    <xf numFmtId="164" fontId="4" fillId="0" borderId="1" xfId="6" applyFont="1" applyFill="1" applyBorder="1" applyAlignment="1" applyProtection="1">
      <alignment horizontal="justify" vertical="center" wrapText="1"/>
    </xf>
    <xf numFmtId="4" fontId="6" fillId="0" borderId="12" xfId="0" applyNumberFormat="1" applyFont="1" applyFill="1" applyBorder="1" applyAlignment="1" applyProtection="1">
      <alignment horizontal="center" vertical="center" wrapText="1"/>
    </xf>
    <xf numFmtId="4" fontId="6" fillId="0" borderId="13" xfId="0" applyNumberFormat="1" applyFont="1" applyFill="1" applyBorder="1" applyAlignment="1" applyProtection="1">
      <alignment horizontal="center" vertical="center" wrapText="1"/>
    </xf>
    <xf numFmtId="0" fontId="6" fillId="6" borderId="1" xfId="0" applyFont="1" applyFill="1" applyBorder="1" applyAlignment="1" applyProtection="1">
      <alignment horizontal="justify" vertical="top" wrapText="1"/>
    </xf>
    <xf numFmtId="0" fontId="4" fillId="6" borderId="1" xfId="0" applyFont="1" applyFill="1" applyBorder="1" applyAlignment="1">
      <alignment vertical="top" wrapText="1"/>
    </xf>
    <xf numFmtId="0" fontId="6" fillId="6" borderId="1" xfId="0" applyFont="1" applyFill="1" applyBorder="1" applyAlignment="1">
      <alignment vertical="top" wrapText="1"/>
    </xf>
    <xf numFmtId="0" fontId="6" fillId="6" borderId="1" xfId="0" applyFont="1" applyFill="1" applyBorder="1" applyAlignment="1">
      <alignment vertical="center" wrapText="1"/>
    </xf>
    <xf numFmtId="4" fontId="6" fillId="0" borderId="1" xfId="0" applyNumberFormat="1" applyFont="1" applyFill="1" applyBorder="1" applyAlignment="1" applyProtection="1">
      <alignment horizontal="center" vertical="center" shrinkToFit="1"/>
    </xf>
    <xf numFmtId="4" fontId="6" fillId="0" borderId="1" xfId="0" applyNumberFormat="1" applyFont="1" applyFill="1" applyBorder="1" applyAlignment="1" applyProtection="1">
      <alignment horizontal="center" vertical="center" shrinkToFit="1"/>
      <protection locked="0"/>
    </xf>
    <xf numFmtId="0" fontId="2" fillId="0" borderId="1" xfId="0" applyFont="1" applyFill="1" applyBorder="1" applyAlignment="1" applyProtection="1">
      <alignment horizontal="center" vertical="center" shrinkToFit="1"/>
    </xf>
    <xf numFmtId="166" fontId="4" fillId="6" borderId="1" xfId="0" applyNumberFormat="1" applyFont="1" applyFill="1" applyBorder="1" applyAlignment="1" applyProtection="1">
      <alignment horizontal="center" vertical="center" wrapText="1"/>
    </xf>
    <xf numFmtId="166" fontId="4" fillId="0" borderId="1" xfId="0" applyNumberFormat="1" applyFont="1" applyFill="1" applyBorder="1" applyAlignment="1" applyProtection="1">
      <alignment horizontal="center" vertical="center" wrapText="1"/>
    </xf>
    <xf numFmtId="0" fontId="14" fillId="6" borderId="1" xfId="0" applyFont="1" applyFill="1" applyBorder="1" applyAlignment="1" applyProtection="1">
      <alignment horizontal="justify" vertical="top" wrapText="1"/>
    </xf>
    <xf numFmtId="3" fontId="6" fillId="6" borderId="1" xfId="0" applyNumberFormat="1" applyFont="1" applyFill="1" applyBorder="1" applyAlignment="1" applyProtection="1">
      <alignment horizontal="center" vertical="center" wrapText="1"/>
    </xf>
    <xf numFmtId="2" fontId="4" fillId="0" borderId="1" xfId="0" applyNumberFormat="1" applyFont="1" applyFill="1" applyBorder="1" applyAlignment="1" applyProtection="1">
      <alignment horizontal="center" vertical="center" wrapText="1"/>
      <protection locked="0"/>
    </xf>
    <xf numFmtId="2" fontId="6" fillId="0" borderId="0" xfId="0" applyNumberFormat="1" applyFont="1" applyFill="1" applyBorder="1" applyAlignment="1" applyProtection="1">
      <alignment horizontal="center" vertical="center" wrapText="1"/>
    </xf>
    <xf numFmtId="2" fontId="2" fillId="0" borderId="0" xfId="0" applyNumberFormat="1" applyFont="1" applyFill="1"/>
    <xf numFmtId="0" fontId="6" fillId="3" borderId="1" xfId="0" applyFont="1" applyFill="1" applyBorder="1" applyAlignment="1" applyProtection="1">
      <alignment horizontal="center" vertical="center" wrapText="1"/>
      <protection locked="0"/>
    </xf>
    <xf numFmtId="0" fontId="15" fillId="0" borderId="1" xfId="0" applyFont="1" applyFill="1" applyBorder="1" applyAlignment="1" applyProtection="1">
      <alignment horizontal="justify" vertical="center" wrapText="1"/>
      <protection locked="0"/>
    </xf>
    <xf numFmtId="0" fontId="15" fillId="0" borderId="3" xfId="0" applyFont="1" applyFill="1" applyBorder="1" applyAlignment="1" applyProtection="1">
      <alignment horizontal="justify" vertical="center" wrapText="1"/>
      <protection locked="0"/>
    </xf>
    <xf numFmtId="0" fontId="6" fillId="0" borderId="3" xfId="0" applyFont="1" applyFill="1" applyBorder="1" applyAlignment="1" applyProtection="1">
      <alignment horizontal="center" vertical="center" wrapText="1"/>
      <protection locked="0"/>
    </xf>
    <xf numFmtId="0" fontId="6" fillId="6" borderId="15" xfId="0" applyFont="1" applyFill="1" applyBorder="1" applyAlignment="1" applyProtection="1">
      <alignment horizontal="center" vertical="center" wrapText="1"/>
    </xf>
    <xf numFmtId="0" fontId="6" fillId="6" borderId="19" xfId="0" applyFont="1" applyFill="1" applyBorder="1" applyAlignment="1" applyProtection="1">
      <alignment horizontal="center" vertical="center" wrapText="1"/>
    </xf>
    <xf numFmtId="0" fontId="4" fillId="6" borderId="33" xfId="0" applyFont="1" applyFill="1" applyBorder="1" applyAlignment="1" applyProtection="1">
      <alignment horizontal="center" vertical="center" wrapText="1"/>
    </xf>
    <xf numFmtId="0" fontId="4" fillId="6" borderId="34" xfId="0" applyFont="1" applyFill="1" applyBorder="1" applyAlignment="1" applyProtection="1">
      <alignment horizontal="center" vertical="center" wrapText="1"/>
    </xf>
    <xf numFmtId="0" fontId="6" fillId="6" borderId="34" xfId="0" applyFont="1" applyFill="1" applyBorder="1" applyAlignment="1" applyProtection="1">
      <alignment horizontal="center" vertical="center" wrapText="1"/>
    </xf>
    <xf numFmtId="4" fontId="4" fillId="6" borderId="34" xfId="0" applyNumberFormat="1" applyFont="1" applyFill="1" applyBorder="1" applyAlignment="1" applyProtection="1">
      <alignment horizontal="center" vertical="center" wrapText="1"/>
    </xf>
    <xf numFmtId="2" fontId="4" fillId="0" borderId="35" xfId="0" applyNumberFormat="1" applyFont="1" applyFill="1" applyBorder="1" applyAlignment="1" applyProtection="1">
      <alignment horizontal="center" vertical="center" wrapText="1"/>
    </xf>
    <xf numFmtId="0" fontId="4" fillId="6" borderId="0" xfId="0" applyFont="1" applyFill="1" applyBorder="1" applyAlignment="1" applyProtection="1">
      <alignment horizontal="justify" vertical="center" wrapText="1"/>
    </xf>
    <xf numFmtId="0" fontId="6" fillId="5" borderId="1" xfId="0" applyFont="1" applyFill="1" applyBorder="1" applyAlignment="1" applyProtection="1">
      <alignment horizontal="justify" vertical="center" wrapText="1"/>
    </xf>
    <xf numFmtId="4" fontId="6" fillId="5" borderId="1" xfId="0" applyNumberFormat="1" applyFont="1" applyFill="1" applyBorder="1" applyAlignment="1" applyProtection="1">
      <alignment horizontal="center" vertical="center" wrapText="1"/>
    </xf>
    <xf numFmtId="0" fontId="2" fillId="0" borderId="0" xfId="0" applyFont="1" applyFill="1" applyProtection="1">
      <protection locked="0"/>
    </xf>
    <xf numFmtId="167" fontId="2" fillId="0" borderId="0" xfId="0" applyNumberFormat="1" applyFont="1" applyFill="1" applyProtection="1">
      <protection locked="0"/>
    </xf>
    <xf numFmtId="167" fontId="2" fillId="0" borderId="0" xfId="0" applyNumberFormat="1" applyFont="1" applyFill="1"/>
    <xf numFmtId="0" fontId="4" fillId="0" borderId="28" xfId="0" applyFont="1" applyFill="1" applyBorder="1" applyAlignment="1" applyProtection="1">
      <alignment horizontal="center" vertical="center" wrapText="1"/>
    </xf>
    <xf numFmtId="0" fontId="14" fillId="0" borderId="1" xfId="0" applyFont="1" applyBorder="1" applyAlignment="1" applyProtection="1">
      <alignment horizontal="justify" vertical="top" wrapText="1"/>
      <protection locked="0"/>
    </xf>
    <xf numFmtId="0" fontId="14" fillId="0" borderId="28" xfId="0" applyFont="1" applyBorder="1" applyAlignment="1" applyProtection="1">
      <alignment horizontal="justify" vertical="top" wrapText="1"/>
      <protection locked="0"/>
    </xf>
    <xf numFmtId="0" fontId="2" fillId="0" borderId="0" xfId="0" applyFont="1" applyFill="1" applyBorder="1"/>
    <xf numFmtId="0" fontId="4" fillId="6" borderId="1" xfId="0" applyFont="1" applyFill="1" applyBorder="1" applyAlignment="1" applyProtection="1">
      <alignment horizontal="center" vertical="center" wrapText="1"/>
    </xf>
    <xf numFmtId="4" fontId="4" fillId="0" borderId="1" xfId="0" applyNumberFormat="1" applyFont="1" applyFill="1" applyBorder="1" applyAlignment="1" applyProtection="1">
      <alignment horizontal="center" vertical="center" wrapText="1"/>
    </xf>
    <xf numFmtId="0" fontId="6" fillId="6" borderId="13" xfId="0" applyFont="1" applyFill="1" applyBorder="1" applyAlignment="1" applyProtection="1">
      <alignment horizontal="center" vertical="center" wrapText="1"/>
    </xf>
    <xf numFmtId="0" fontId="4" fillId="6" borderId="1" xfId="0" applyFont="1" applyFill="1" applyBorder="1" applyAlignment="1" applyProtection="1">
      <alignment horizontal="justify" vertical="center" wrapText="1"/>
    </xf>
    <xf numFmtId="0" fontId="6" fillId="6" borderId="1" xfId="0" applyFont="1" applyFill="1" applyBorder="1" applyAlignment="1" applyProtection="1">
      <alignment horizontal="center" vertical="center" wrapText="1"/>
    </xf>
    <xf numFmtId="0" fontId="4" fillId="0" borderId="1" xfId="0" applyFont="1" applyFill="1" applyBorder="1" applyAlignment="1" applyProtection="1">
      <alignment horizontal="left" vertical="center"/>
    </xf>
    <xf numFmtId="0" fontId="6" fillId="0" borderId="13" xfId="0" applyFont="1" applyFill="1" applyBorder="1" applyAlignment="1" applyProtection="1">
      <alignment horizontal="center" vertical="center" wrapText="1"/>
    </xf>
    <xf numFmtId="0" fontId="2" fillId="0" borderId="1" xfId="0" applyFont="1" applyFill="1" applyBorder="1" applyAlignment="1" applyProtection="1">
      <alignment vertical="center" wrapText="1"/>
      <protection locked="0"/>
    </xf>
    <xf numFmtId="4" fontId="6" fillId="6" borderId="15" xfId="0" applyNumberFormat="1" applyFont="1" applyFill="1" applyBorder="1" applyAlignment="1" applyProtection="1">
      <alignment horizontal="center" vertical="center" wrapText="1"/>
    </xf>
    <xf numFmtId="0" fontId="4" fillId="6" borderId="1" xfId="0" applyFont="1" applyFill="1" applyBorder="1" applyAlignment="1" applyProtection="1">
      <alignment vertical="top" wrapText="1"/>
    </xf>
    <xf numFmtId="0" fontId="4" fillId="0" borderId="0" xfId="0" applyFont="1" applyFill="1" applyBorder="1" applyAlignment="1" applyProtection="1">
      <alignment horizontal="left" vertical="center" wrapText="1"/>
    </xf>
    <xf numFmtId="0" fontId="14" fillId="0" borderId="1" xfId="0" applyFont="1" applyBorder="1" applyAlignment="1" applyProtection="1">
      <alignment horizontal="justify" vertical="top" wrapText="1"/>
    </xf>
    <xf numFmtId="9" fontId="15" fillId="0" borderId="1" xfId="0" applyNumberFormat="1" applyFont="1" applyBorder="1" applyAlignment="1" applyProtection="1">
      <alignment horizontal="center" vertical="center" wrapText="1"/>
    </xf>
    <xf numFmtId="0" fontId="15" fillId="0" borderId="1" xfId="0" applyFont="1" applyBorder="1" applyAlignment="1" applyProtection="1">
      <alignment horizontal="center" vertical="center" wrapText="1"/>
    </xf>
    <xf numFmtId="0" fontId="6" fillId="0" borderId="28" xfId="0" applyFont="1" applyFill="1" applyBorder="1" applyAlignment="1" applyProtection="1">
      <alignment horizontal="center" vertical="center" wrapText="1"/>
      <protection locked="0"/>
    </xf>
    <xf numFmtId="0" fontId="4" fillId="6" borderId="5" xfId="0" applyFont="1" applyFill="1" applyBorder="1" applyAlignment="1" applyProtection="1">
      <alignment vertical="center"/>
    </xf>
    <xf numFmtId="0" fontId="4" fillId="6" borderId="4" xfId="0" applyFont="1" applyFill="1" applyBorder="1" applyAlignment="1" applyProtection="1">
      <alignment vertical="center" wrapText="1"/>
    </xf>
    <xf numFmtId="0" fontId="2" fillId="0" borderId="1" xfId="0" applyFont="1" applyFill="1" applyBorder="1" applyAlignment="1" applyProtection="1">
      <alignment horizontal="center" vertical="center" shrinkToFit="1"/>
      <protection locked="0"/>
    </xf>
    <xf numFmtId="0" fontId="6" fillId="0" borderId="27" xfId="0" applyFont="1" applyFill="1" applyBorder="1" applyAlignment="1" applyProtection="1">
      <alignment horizontal="left" vertical="center" wrapText="1"/>
    </xf>
    <xf numFmtId="0" fontId="6" fillId="0" borderId="27" xfId="0" applyFont="1" applyFill="1" applyBorder="1" applyAlignment="1" applyProtection="1">
      <alignment horizontal="left" vertical="center" wrapText="1"/>
      <protection locked="0"/>
    </xf>
    <xf numFmtId="0" fontId="14" fillId="0" borderId="27" xfId="0" applyFont="1" applyBorder="1" applyAlignment="1" applyProtection="1">
      <alignment horizontal="left" vertical="center" wrapText="1"/>
    </xf>
    <xf numFmtId="0" fontId="15" fillId="0" borderId="27" xfId="0" applyFont="1" applyBorder="1" applyAlignment="1" applyProtection="1">
      <alignment horizontal="left" vertical="center" wrapText="1"/>
    </xf>
    <xf numFmtId="3" fontId="6" fillId="0" borderId="0" xfId="0" applyNumberFormat="1" applyFont="1" applyFill="1" applyBorder="1" applyAlignment="1" applyProtection="1">
      <alignment horizontal="center" vertical="center" wrapText="1"/>
      <protection locked="0"/>
    </xf>
    <xf numFmtId="0" fontId="6" fillId="0" borderId="30" xfId="0" applyFont="1" applyFill="1" applyBorder="1" applyAlignment="1" applyProtection="1">
      <alignment horizontal="center" vertical="center" wrapText="1"/>
      <protection locked="0"/>
    </xf>
    <xf numFmtId="0" fontId="4" fillId="0" borderId="19" xfId="0" applyFont="1" applyFill="1" applyBorder="1" applyAlignment="1" applyProtection="1">
      <alignment horizontal="center" vertical="center" wrapText="1"/>
      <protection locked="0"/>
    </xf>
    <xf numFmtId="0" fontId="6" fillId="0" borderId="19" xfId="0" applyFont="1" applyFill="1" applyBorder="1" applyAlignment="1" applyProtection="1">
      <alignment horizontal="center" vertical="center" wrapText="1"/>
      <protection locked="0"/>
    </xf>
    <xf numFmtId="3" fontId="6" fillId="0" borderId="19" xfId="0" applyNumberFormat="1" applyFont="1" applyFill="1" applyBorder="1" applyAlignment="1" applyProtection="1">
      <alignment horizontal="center" vertical="center" wrapText="1"/>
      <protection locked="0"/>
    </xf>
    <xf numFmtId="0" fontId="6" fillId="0" borderId="32" xfId="0" applyFont="1" applyFill="1" applyBorder="1" applyAlignment="1" applyProtection="1">
      <alignment horizontal="center" vertical="center" wrapText="1"/>
      <protection locked="0"/>
    </xf>
    <xf numFmtId="0" fontId="3" fillId="0" borderId="1" xfId="0" applyFont="1" applyFill="1" applyBorder="1" applyAlignment="1" applyProtection="1">
      <alignment horizontal="center" vertical="center"/>
    </xf>
    <xf numFmtId="0" fontId="4" fillId="0" borderId="1" xfId="0" applyFont="1" applyFill="1" applyBorder="1" applyAlignment="1" applyProtection="1">
      <alignment horizontal="center" vertical="center" wrapText="1"/>
    </xf>
    <xf numFmtId="0" fontId="4" fillId="6" borderId="1" xfId="0" applyFont="1" applyFill="1" applyBorder="1" applyAlignment="1" applyProtection="1">
      <alignment horizontal="center" vertical="center" wrapText="1"/>
    </xf>
    <xf numFmtId="0" fontId="4" fillId="6" borderId="1" xfId="0" applyFont="1" applyFill="1" applyBorder="1" applyAlignment="1" applyProtection="1">
      <alignment horizontal="center" vertical="center"/>
    </xf>
    <xf numFmtId="0" fontId="4" fillId="6" borderId="1" xfId="0" applyFont="1" applyFill="1" applyBorder="1" applyAlignment="1" applyProtection="1">
      <alignment horizontal="justify" vertical="center"/>
    </xf>
    <xf numFmtId="4" fontId="4" fillId="0" borderId="1" xfId="0" applyNumberFormat="1" applyFont="1" applyFill="1" applyBorder="1" applyAlignment="1" applyProtection="1">
      <alignment horizontal="center" vertical="center" wrapText="1"/>
    </xf>
    <xf numFmtId="0" fontId="4" fillId="6" borderId="1" xfId="0" applyFont="1" applyFill="1" applyBorder="1" applyAlignment="1" applyProtection="1">
      <alignment horizontal="left" vertical="center" wrapText="1"/>
    </xf>
    <xf numFmtId="0" fontId="4" fillId="0" borderId="2" xfId="0" applyFont="1" applyFill="1" applyBorder="1" applyAlignment="1" applyProtection="1">
      <alignment horizontal="center" vertical="center" wrapText="1"/>
    </xf>
    <xf numFmtId="0" fontId="4" fillId="6" borderId="13" xfId="0" applyFont="1" applyFill="1" applyBorder="1" applyAlignment="1" applyProtection="1">
      <alignment horizontal="center" vertical="center" wrapText="1"/>
    </xf>
    <xf numFmtId="0" fontId="6" fillId="6" borderId="13"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xf>
    <xf numFmtId="0" fontId="4" fillId="6" borderId="1" xfId="0" applyFont="1" applyFill="1" applyBorder="1" applyAlignment="1" applyProtection="1">
      <alignment horizontal="justify" vertical="center" wrapText="1"/>
    </xf>
    <xf numFmtId="0" fontId="6" fillId="6" borderId="1" xfId="0" applyFont="1" applyFill="1" applyBorder="1" applyAlignment="1" applyProtection="1">
      <alignment horizontal="justify" vertical="center" wrapText="1"/>
    </xf>
    <xf numFmtId="0" fontId="4" fillId="0" borderId="1" xfId="0" applyFont="1" applyFill="1" applyBorder="1" applyAlignment="1" applyProtection="1">
      <alignment horizontal="justify" vertical="center" wrapText="1"/>
    </xf>
    <xf numFmtId="0" fontId="6" fillId="0" borderId="1" xfId="0" applyFont="1" applyFill="1" applyBorder="1" applyAlignment="1" applyProtection="1">
      <alignment horizontal="justify" vertical="center" wrapText="1"/>
    </xf>
    <xf numFmtId="0" fontId="6" fillId="6" borderId="1" xfId="0" applyFont="1" applyFill="1" applyBorder="1" applyAlignment="1" applyProtection="1">
      <alignment horizontal="center" vertical="center" wrapText="1"/>
    </xf>
    <xf numFmtId="0" fontId="6" fillId="0" borderId="0" xfId="0" applyFont="1" applyFill="1" applyBorder="1" applyAlignment="1" applyProtection="1">
      <alignment horizontal="left" vertical="center" wrapText="1"/>
    </xf>
    <xf numFmtId="0" fontId="4" fillId="0" borderId="0" xfId="0" applyFont="1" applyFill="1" applyBorder="1" applyAlignment="1" applyProtection="1">
      <alignment horizontal="left" vertical="center" wrapText="1"/>
    </xf>
    <xf numFmtId="0" fontId="4" fillId="6" borderId="1" xfId="0" applyFont="1" applyFill="1" applyBorder="1" applyAlignment="1" applyProtection="1">
      <alignment horizontal="center" vertical="center" wrapText="1"/>
    </xf>
    <xf numFmtId="0" fontId="4" fillId="6" borderId="1" xfId="0" applyFont="1" applyFill="1" applyBorder="1" applyAlignment="1" applyProtection="1">
      <alignment horizontal="center" vertical="center"/>
    </xf>
    <xf numFmtId="0" fontId="4" fillId="0" borderId="1" xfId="0" applyFont="1" applyFill="1" applyBorder="1" applyAlignment="1" applyProtection="1">
      <alignment horizontal="center" vertical="center" wrapText="1"/>
    </xf>
    <xf numFmtId="0" fontId="3" fillId="0" borderId="1" xfId="0" applyFont="1" applyFill="1" applyBorder="1" applyAlignment="1" applyProtection="1">
      <alignment horizontal="center" vertical="center"/>
    </xf>
    <xf numFmtId="4" fontId="4" fillId="0" borderId="1" xfId="0" applyNumberFormat="1" applyFont="1" applyFill="1" applyBorder="1" applyAlignment="1" applyProtection="1">
      <alignment horizontal="center" vertical="center" wrapText="1"/>
    </xf>
    <xf numFmtId="0" fontId="4" fillId="6" borderId="1" xfId="0" applyFont="1" applyFill="1" applyBorder="1" applyAlignment="1" applyProtection="1">
      <alignment horizontal="left" vertical="center" wrapText="1"/>
    </xf>
    <xf numFmtId="0" fontId="3" fillId="0" borderId="1"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xf>
    <xf numFmtId="0" fontId="4" fillId="6" borderId="1" xfId="0" applyFont="1" applyFill="1" applyBorder="1" applyAlignment="1" applyProtection="1">
      <alignment horizontal="justify" vertical="center" wrapText="1"/>
    </xf>
    <xf numFmtId="0" fontId="6" fillId="6" borderId="1" xfId="0" applyFont="1" applyFill="1" applyBorder="1" applyAlignment="1" applyProtection="1">
      <alignment horizontal="justify" vertical="center" wrapText="1"/>
    </xf>
    <xf numFmtId="0" fontId="6" fillId="0" borderId="1" xfId="0" applyFont="1" applyFill="1" applyBorder="1" applyAlignment="1" applyProtection="1">
      <alignment horizontal="justify" vertical="center" wrapText="1"/>
    </xf>
    <xf numFmtId="0" fontId="6" fillId="6" borderId="1" xfId="0" applyFont="1" applyFill="1" applyBorder="1" applyAlignment="1" applyProtection="1">
      <alignment horizontal="center" vertical="center" wrapText="1"/>
    </xf>
    <xf numFmtId="0" fontId="6" fillId="6" borderId="1" xfId="0" applyFont="1" applyFill="1" applyBorder="1" applyAlignment="1" applyProtection="1">
      <alignment horizontal="center" vertical="center" wrapText="1"/>
    </xf>
    <xf numFmtId="4" fontId="4" fillId="0" borderId="1" xfId="0" applyNumberFormat="1" applyFont="1" applyFill="1" applyBorder="1" applyAlignment="1" applyProtection="1">
      <alignment horizontal="center" vertical="center" wrapText="1"/>
    </xf>
    <xf numFmtId="0" fontId="6" fillId="8" borderId="1" xfId="0" applyFont="1" applyFill="1" applyBorder="1" applyAlignment="1" applyProtection="1">
      <alignment horizontal="center" vertical="center" wrapText="1"/>
      <protection locked="0"/>
    </xf>
    <xf numFmtId="4" fontId="6" fillId="8" borderId="1" xfId="0" applyNumberFormat="1" applyFont="1" applyFill="1" applyBorder="1" applyAlignment="1" applyProtection="1">
      <alignment horizontal="center" vertical="center" wrapText="1"/>
    </xf>
    <xf numFmtId="4" fontId="4" fillId="8" borderId="1" xfId="0" applyNumberFormat="1" applyFont="1" applyFill="1" applyBorder="1" applyAlignment="1" applyProtection="1">
      <alignment horizontal="center" vertical="center" wrapText="1"/>
    </xf>
    <xf numFmtId="0" fontId="6" fillId="8" borderId="0" xfId="0" applyFont="1" applyFill="1" applyBorder="1" applyAlignment="1" applyProtection="1">
      <alignment horizontal="center" vertical="center" wrapText="1"/>
    </xf>
    <xf numFmtId="4" fontId="4" fillId="8" borderId="13" xfId="0" applyNumberFormat="1" applyFont="1" applyFill="1" applyBorder="1" applyAlignment="1" applyProtection="1">
      <alignment horizontal="center" vertical="center" wrapText="1"/>
    </xf>
    <xf numFmtId="0" fontId="6" fillId="8" borderId="1" xfId="0" applyFont="1" applyFill="1" applyBorder="1" applyAlignment="1" applyProtection="1">
      <alignment horizontal="center" vertical="center" wrapText="1"/>
    </xf>
    <xf numFmtId="0" fontId="6" fillId="8" borderId="1" xfId="0" applyFont="1" applyFill="1" applyBorder="1" applyAlignment="1" applyProtection="1">
      <alignment horizontal="justify" vertical="center" wrapText="1"/>
    </xf>
    <xf numFmtId="4" fontId="17" fillId="9" borderId="0" xfId="0" applyNumberFormat="1" applyFont="1" applyFill="1" applyAlignment="1" applyProtection="1">
      <alignment horizontal="center" vertical="center" wrapText="1"/>
    </xf>
    <xf numFmtId="4" fontId="6" fillId="2" borderId="0" xfId="0" applyNumberFormat="1" applyFont="1" applyFill="1" applyAlignment="1" applyProtection="1">
      <alignment horizontal="center" vertical="center" wrapText="1"/>
    </xf>
    <xf numFmtId="0" fontId="4" fillId="0" borderId="1" xfId="0" applyNumberFormat="1" applyFont="1" applyFill="1" applyBorder="1" applyAlignment="1" applyProtection="1">
      <alignment horizontal="center" vertical="center" wrapText="1"/>
      <protection locked="0"/>
    </xf>
    <xf numFmtId="2" fontId="6" fillId="2" borderId="0" xfId="0" applyNumberFormat="1" applyFont="1" applyFill="1" applyAlignment="1" applyProtection="1">
      <alignment horizontal="center" vertical="center" wrapText="1"/>
    </xf>
    <xf numFmtId="3" fontId="4" fillId="0" borderId="1" xfId="0" applyNumberFormat="1" applyFont="1" applyFill="1" applyBorder="1" applyAlignment="1" applyProtection="1">
      <alignment horizontal="center" vertical="center"/>
    </xf>
    <xf numFmtId="0" fontId="4" fillId="6" borderId="1" xfId="0" applyFont="1" applyFill="1" applyBorder="1" applyAlignment="1" applyProtection="1">
      <alignment horizontal="center" vertical="center" wrapText="1"/>
    </xf>
    <xf numFmtId="0" fontId="2" fillId="6" borderId="1" xfId="0" applyFont="1" applyFill="1" applyBorder="1" applyAlignment="1" applyProtection="1">
      <alignment horizontal="center" vertical="center" wrapText="1"/>
    </xf>
    <xf numFmtId="0" fontId="4" fillId="6" borderId="1" xfId="0" applyFont="1" applyFill="1" applyBorder="1" applyAlignment="1" applyProtection="1">
      <alignment horizontal="center" vertical="center"/>
    </xf>
    <xf numFmtId="0" fontId="2" fillId="6" borderId="1" xfId="0" applyFont="1" applyFill="1" applyBorder="1" applyAlignment="1" applyProtection="1">
      <alignment horizontal="center" vertical="center"/>
    </xf>
    <xf numFmtId="0" fontId="4" fillId="6" borderId="7" xfId="0" applyFont="1" applyFill="1" applyBorder="1" applyAlignment="1" applyProtection="1">
      <alignment horizontal="left" vertical="center" wrapText="1"/>
    </xf>
    <xf numFmtId="0" fontId="4" fillId="6" borderId="4" xfId="0" applyFont="1" applyFill="1" applyBorder="1" applyAlignment="1" applyProtection="1">
      <alignment horizontal="left" vertical="center" wrapText="1"/>
    </xf>
    <xf numFmtId="0" fontId="4" fillId="6" borderId="5" xfId="0" applyFont="1" applyFill="1" applyBorder="1" applyAlignment="1" applyProtection="1">
      <alignment horizontal="left" vertical="center" wrapText="1"/>
    </xf>
    <xf numFmtId="0" fontId="4" fillId="0" borderId="1" xfId="0" applyFont="1" applyFill="1" applyBorder="1" applyAlignment="1" applyProtection="1">
      <alignment horizontal="center" vertical="center" wrapText="1"/>
    </xf>
    <xf numFmtId="0" fontId="4" fillId="6" borderId="1" xfId="0" applyFont="1" applyFill="1" applyBorder="1" applyAlignment="1" applyProtection="1">
      <alignment horizontal="justify" vertical="center"/>
    </xf>
    <xf numFmtId="0" fontId="4" fillId="6" borderId="7" xfId="0" applyFont="1" applyFill="1" applyBorder="1" applyAlignment="1" applyProtection="1">
      <alignment horizontal="center" vertical="center" wrapText="1"/>
    </xf>
    <xf numFmtId="0" fontId="4" fillId="6" borderId="5" xfId="0" applyFont="1" applyFill="1" applyBorder="1" applyAlignment="1" applyProtection="1">
      <alignment horizontal="center" vertical="center" wrapText="1"/>
    </xf>
    <xf numFmtId="0" fontId="3" fillId="0" borderId="1" xfId="0" applyFont="1" applyFill="1" applyBorder="1" applyAlignment="1" applyProtection="1">
      <alignment horizontal="center" vertical="center"/>
    </xf>
    <xf numFmtId="0" fontId="4" fillId="0" borderId="7" xfId="0" applyFont="1" applyFill="1" applyBorder="1" applyAlignment="1" applyProtection="1">
      <alignment horizontal="center" vertical="center"/>
      <protection locked="0"/>
    </xf>
    <xf numFmtId="0" fontId="4" fillId="0" borderId="5" xfId="0" applyFont="1" applyFill="1" applyBorder="1" applyAlignment="1" applyProtection="1">
      <alignment horizontal="center" vertical="center"/>
      <protection locked="0"/>
    </xf>
    <xf numFmtId="4" fontId="4" fillId="0" borderId="1" xfId="0" applyNumberFormat="1" applyFont="1" applyFill="1" applyBorder="1" applyAlignment="1" applyProtection="1">
      <alignment horizontal="center" vertical="center" wrapText="1"/>
    </xf>
    <xf numFmtId="0" fontId="4" fillId="6" borderId="1" xfId="0" applyFont="1" applyFill="1" applyBorder="1" applyAlignment="1" applyProtection="1">
      <alignment horizontal="left" vertical="center" wrapText="1"/>
    </xf>
    <xf numFmtId="0" fontId="3" fillId="0" borderId="1" xfId="0" applyFont="1" applyFill="1" applyBorder="1" applyAlignment="1" applyProtection="1">
      <alignment horizontal="center" vertical="center" wrapText="1"/>
    </xf>
    <xf numFmtId="0" fontId="2" fillId="6" borderId="5" xfId="0" applyFont="1" applyFill="1" applyBorder="1" applyAlignment="1" applyProtection="1">
      <alignment horizontal="center" vertical="center" wrapText="1"/>
    </xf>
    <xf numFmtId="0" fontId="4" fillId="6" borderId="16" xfId="0" applyFont="1" applyFill="1" applyBorder="1" applyAlignment="1" applyProtection="1">
      <alignment horizontal="center" vertical="center" wrapText="1"/>
    </xf>
    <xf numFmtId="0" fontId="2" fillId="6" borderId="17" xfId="0" applyFont="1" applyFill="1" applyBorder="1" applyAlignment="1" applyProtection="1">
      <alignment horizontal="center" vertical="center" wrapText="1"/>
    </xf>
    <xf numFmtId="0" fontId="4" fillId="0" borderId="8" xfId="0" applyFont="1" applyFill="1" applyBorder="1" applyAlignment="1" applyProtection="1">
      <alignment horizontal="center" vertical="center" wrapText="1"/>
    </xf>
    <xf numFmtId="0" fontId="4" fillId="0" borderId="6" xfId="0" applyFont="1" applyFill="1" applyBorder="1" applyAlignment="1" applyProtection="1">
      <alignment horizontal="center" vertical="center" wrapText="1"/>
    </xf>
    <xf numFmtId="0" fontId="4" fillId="0" borderId="9" xfId="0" applyFont="1" applyFill="1" applyBorder="1" applyAlignment="1" applyProtection="1">
      <alignment horizontal="center" vertical="center" wrapText="1"/>
    </xf>
    <xf numFmtId="0" fontId="4" fillId="0" borderId="2" xfId="0" applyFont="1" applyFill="1" applyBorder="1" applyAlignment="1" applyProtection="1">
      <alignment horizontal="center" vertical="center" wrapText="1"/>
    </xf>
    <xf numFmtId="0" fontId="4" fillId="0" borderId="10" xfId="0" applyFont="1" applyFill="1" applyBorder="1" applyAlignment="1" applyProtection="1">
      <alignment horizontal="center" vertical="center" wrapText="1"/>
    </xf>
    <xf numFmtId="0" fontId="4" fillId="0" borderId="11" xfId="0" applyFont="1" applyFill="1" applyBorder="1" applyAlignment="1" applyProtection="1">
      <alignment horizontal="center" vertical="center" wrapText="1"/>
    </xf>
    <xf numFmtId="0" fontId="4" fillId="6" borderId="13" xfId="0" applyFont="1" applyFill="1" applyBorder="1" applyAlignment="1" applyProtection="1">
      <alignment horizontal="center" vertical="center" wrapText="1"/>
    </xf>
    <xf numFmtId="0" fontId="6" fillId="6" borderId="13"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xf>
    <xf numFmtId="0" fontId="4" fillId="6" borderId="1" xfId="0" applyFont="1" applyFill="1" applyBorder="1" applyAlignment="1" applyProtection="1">
      <alignment horizontal="justify" vertical="center" wrapText="1"/>
    </xf>
    <xf numFmtId="0" fontId="6" fillId="6" borderId="1" xfId="0" applyFont="1" applyFill="1" applyBorder="1" applyAlignment="1" applyProtection="1">
      <alignment horizontal="justify" vertical="center" wrapText="1"/>
    </xf>
    <xf numFmtId="0" fontId="4" fillId="0" borderId="7" xfId="0" applyFont="1" applyFill="1" applyBorder="1" applyAlignment="1" applyProtection="1">
      <alignment horizontal="center" vertical="center"/>
    </xf>
    <xf numFmtId="0" fontId="4" fillId="0" borderId="4" xfId="0" applyFont="1" applyFill="1" applyBorder="1" applyAlignment="1" applyProtection="1">
      <alignment horizontal="center" vertical="center"/>
    </xf>
    <xf numFmtId="0" fontId="4" fillId="0" borderId="5" xfId="0" applyFont="1" applyFill="1" applyBorder="1" applyAlignment="1" applyProtection="1">
      <alignment horizontal="center" vertical="center"/>
    </xf>
    <xf numFmtId="0" fontId="4" fillId="0" borderId="7" xfId="0" applyFont="1" applyFill="1" applyBorder="1" applyAlignment="1" applyProtection="1">
      <alignment horizontal="center" vertical="center" wrapText="1"/>
    </xf>
    <xf numFmtId="0" fontId="4" fillId="0" borderId="5" xfId="0" applyFont="1" applyFill="1" applyBorder="1" applyAlignment="1" applyProtection="1">
      <alignment horizontal="center" vertical="center" wrapText="1"/>
    </xf>
    <xf numFmtId="0" fontId="4" fillId="0" borderId="1" xfId="0" applyFont="1" applyFill="1" applyBorder="1" applyAlignment="1" applyProtection="1">
      <alignment horizontal="justify" vertical="center" wrapText="1"/>
    </xf>
    <xf numFmtId="0" fontId="6" fillId="0" borderId="1" xfId="0" applyFont="1" applyFill="1" applyBorder="1" applyAlignment="1" applyProtection="1">
      <alignment horizontal="justify" vertical="center" wrapText="1"/>
    </xf>
    <xf numFmtId="0" fontId="6" fillId="6" borderId="1" xfId="0" applyFont="1" applyFill="1" applyBorder="1" applyAlignment="1" applyProtection="1">
      <alignment horizontal="center" vertical="center" wrapText="1"/>
    </xf>
    <xf numFmtId="0" fontId="6" fillId="6" borderId="0" xfId="0" applyFont="1" applyFill="1" applyBorder="1" applyAlignment="1" applyProtection="1">
      <alignment horizontal="left" vertical="center" wrapText="1"/>
    </xf>
    <xf numFmtId="0" fontId="6" fillId="0" borderId="0" xfId="0" applyFont="1" applyFill="1" applyBorder="1" applyAlignment="1" applyProtection="1">
      <alignment horizontal="left" vertical="center" wrapText="1"/>
    </xf>
    <xf numFmtId="0" fontId="3" fillId="0" borderId="7" xfId="0" applyFont="1" applyFill="1" applyBorder="1" applyAlignment="1" applyProtection="1">
      <alignment horizontal="center" wrapText="1"/>
    </xf>
    <xf numFmtId="0" fontId="3" fillId="0" borderId="4" xfId="0" applyFont="1" applyFill="1" applyBorder="1" applyAlignment="1" applyProtection="1">
      <alignment horizontal="center"/>
    </xf>
    <xf numFmtId="0" fontId="3" fillId="0" borderId="5" xfId="0" applyFont="1" applyFill="1" applyBorder="1" applyAlignment="1" applyProtection="1">
      <alignment horizontal="center"/>
    </xf>
    <xf numFmtId="0" fontId="3" fillId="0" borderId="1" xfId="0" applyFont="1" applyBorder="1" applyAlignment="1">
      <alignment horizontal="center" vertical="center"/>
    </xf>
    <xf numFmtId="0" fontId="4" fillId="0" borderId="7" xfId="0" applyFont="1" applyBorder="1" applyAlignment="1">
      <alignment horizontal="center" vertical="center"/>
    </xf>
    <xf numFmtId="0" fontId="4" fillId="0" borderId="5" xfId="0" applyFont="1" applyBorder="1" applyAlignment="1">
      <alignment horizontal="center" vertical="center"/>
    </xf>
    <xf numFmtId="0" fontId="4" fillId="0" borderId="0" xfId="0" applyFont="1" applyFill="1" applyBorder="1" applyAlignment="1" applyProtection="1">
      <alignment horizontal="left" vertical="center" wrapText="1"/>
    </xf>
    <xf numFmtId="0" fontId="3" fillId="0" borderId="7" xfId="0" applyFont="1" applyFill="1" applyBorder="1" applyAlignment="1" applyProtection="1">
      <alignment horizontal="center" vertical="center" wrapText="1"/>
    </xf>
    <xf numFmtId="0" fontId="3" fillId="0" borderId="4" xfId="0" applyFont="1" applyFill="1" applyBorder="1" applyAlignment="1" applyProtection="1">
      <alignment horizontal="center" vertical="center" wrapText="1"/>
    </xf>
    <xf numFmtId="0" fontId="3" fillId="0" borderId="5" xfId="0" applyFont="1" applyFill="1" applyBorder="1" applyAlignment="1" applyProtection="1">
      <alignment horizontal="center" vertical="center" wrapText="1"/>
    </xf>
    <xf numFmtId="0" fontId="3" fillId="0" borderId="25" xfId="0" applyFont="1" applyFill="1" applyBorder="1" applyAlignment="1" applyProtection="1">
      <alignment horizontal="center" vertical="center" wrapText="1"/>
    </xf>
    <xf numFmtId="0" fontId="3" fillId="0" borderId="12" xfId="0" applyFont="1" applyFill="1" applyBorder="1" applyAlignment="1" applyProtection="1">
      <alignment horizontal="center" vertical="center" wrapText="1"/>
    </xf>
    <xf numFmtId="0" fontId="3" fillId="0" borderId="26" xfId="0" applyFont="1" applyFill="1" applyBorder="1" applyAlignment="1" applyProtection="1">
      <alignment horizontal="center" vertical="center" wrapText="1"/>
    </xf>
    <xf numFmtId="0" fontId="6" fillId="0" borderId="27" xfId="0" applyFont="1" applyFill="1" applyBorder="1" applyAlignment="1" applyProtection="1">
      <alignment horizontal="justify" vertical="center" wrapText="1"/>
    </xf>
    <xf numFmtId="0" fontId="6" fillId="0" borderId="28" xfId="0" applyFont="1" applyFill="1" applyBorder="1" applyAlignment="1" applyProtection="1">
      <alignment horizontal="justify" vertical="center" wrapText="1"/>
    </xf>
    <xf numFmtId="0" fontId="4" fillId="0" borderId="27" xfId="0" applyFont="1" applyFill="1" applyBorder="1" applyAlignment="1" applyProtection="1">
      <alignment horizontal="center" vertical="center" wrapText="1"/>
    </xf>
    <xf numFmtId="4" fontId="6" fillId="2" borderId="0" xfId="0" applyNumberFormat="1" applyFont="1" applyFill="1" applyBorder="1" applyAlignment="1" applyProtection="1">
      <alignment horizontal="center" vertical="center" wrapText="1"/>
    </xf>
  </cellXfs>
  <cellStyles count="9">
    <cellStyle name="Comma" xfId="6" builtinId="3"/>
    <cellStyle name="Comma 2" xfId="1"/>
    <cellStyle name="Normal" xfId="0" builtinId="0"/>
    <cellStyle name="Normal 2" xfId="8"/>
    <cellStyle name="Normal 2 2" xfId="2"/>
    <cellStyle name="Normal 7 2" xfId="7"/>
    <cellStyle name="Normal 9" xfId="3"/>
    <cellStyle name="Normal 9 2 2" xfId="4"/>
    <cellStyle name="Style 1"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143"/>
  <sheetViews>
    <sheetView view="pageBreakPreview" topLeftCell="A118" zoomScale="70" zoomScaleNormal="85" zoomScaleSheetLayoutView="70" workbookViewId="0">
      <selection activeCell="F139" sqref="F139"/>
    </sheetView>
  </sheetViews>
  <sheetFormatPr defaultColWidth="10.42578125" defaultRowHeight="20.100000000000001" customHeight="1"/>
  <cols>
    <col min="1" max="1" width="8.85546875" style="17" customWidth="1"/>
    <col min="2" max="2" width="83.7109375" style="9" customWidth="1"/>
    <col min="3" max="3" width="15.7109375" style="8" customWidth="1"/>
    <col min="4" max="4" width="22.42578125" style="9" customWidth="1"/>
    <col min="5" max="5" width="24.28515625" style="9" customWidth="1"/>
    <col min="6" max="6" width="20.28515625" style="18" customWidth="1"/>
    <col min="7" max="7" width="16.42578125" style="18" customWidth="1"/>
    <col min="8" max="8" width="18.42578125" style="67" customWidth="1"/>
    <col min="9" max="16384" width="10.42578125" style="9"/>
  </cols>
  <sheetData>
    <row r="1" spans="1:8" s="8" customFormat="1" ht="20.100000000000001" customHeight="1">
      <c r="A1" s="334" t="s">
        <v>954</v>
      </c>
      <c r="B1" s="334"/>
      <c r="C1" s="334"/>
      <c r="D1" s="334"/>
      <c r="E1" s="334"/>
      <c r="F1" s="334"/>
      <c r="G1" s="334"/>
      <c r="H1" s="334"/>
    </row>
    <row r="2" spans="1:8" s="8" customFormat="1" ht="20.100000000000001" customHeight="1">
      <c r="A2" s="279"/>
      <c r="B2" s="279" t="s">
        <v>1337</v>
      </c>
      <c r="C2" s="48"/>
      <c r="D2" s="48"/>
      <c r="E2" s="48"/>
      <c r="F2" s="48"/>
      <c r="G2" s="48"/>
      <c r="H2" s="48"/>
    </row>
    <row r="3" spans="1:8" s="8" customFormat="1" ht="20.100000000000001" customHeight="1">
      <c r="A3" s="289"/>
      <c r="B3" s="280"/>
      <c r="C3" s="280"/>
      <c r="D3" s="49" t="s">
        <v>708</v>
      </c>
      <c r="E3" s="322" t="s">
        <v>707</v>
      </c>
      <c r="F3" s="322"/>
      <c r="G3" s="322" t="s">
        <v>704</v>
      </c>
      <c r="H3" s="337" t="s">
        <v>1330</v>
      </c>
    </row>
    <row r="4" spans="1:8" s="8" customFormat="1" ht="57.75" customHeight="1">
      <c r="A4" s="282" t="s">
        <v>428</v>
      </c>
      <c r="B4" s="281" t="s">
        <v>429</v>
      </c>
      <c r="C4" s="281" t="s">
        <v>245</v>
      </c>
      <c r="D4" s="19" t="s">
        <v>797</v>
      </c>
      <c r="E4" s="19" t="s">
        <v>1013</v>
      </c>
      <c r="F4" s="19" t="s">
        <v>1012</v>
      </c>
      <c r="G4" s="322"/>
      <c r="H4" s="337"/>
    </row>
    <row r="5" spans="1:8" s="8" customFormat="1" ht="30" customHeight="1">
      <c r="A5" s="282"/>
      <c r="B5" s="281"/>
      <c r="C5" s="281"/>
      <c r="D5" s="11" t="s">
        <v>430</v>
      </c>
      <c r="E5" s="11" t="s">
        <v>467</v>
      </c>
      <c r="F5" s="11" t="s">
        <v>642</v>
      </c>
      <c r="G5" s="11" t="s">
        <v>468</v>
      </c>
      <c r="H5" s="284" t="s">
        <v>709</v>
      </c>
    </row>
    <row r="6" spans="1:8" s="8" customFormat="1" ht="27.75" customHeight="1">
      <c r="A6" s="282">
        <v>1.1000000000000001</v>
      </c>
      <c r="B6" s="285" t="s">
        <v>953</v>
      </c>
      <c r="C6" s="281"/>
      <c r="D6" s="42"/>
      <c r="E6" s="42"/>
      <c r="F6" s="42"/>
      <c r="G6" s="42"/>
      <c r="H6" s="280"/>
    </row>
    <row r="7" spans="1:8" ht="36" customHeight="1">
      <c r="A7" s="52" t="s">
        <v>281</v>
      </c>
      <c r="B7" s="291" t="s">
        <v>970</v>
      </c>
      <c r="C7" s="52" t="s">
        <v>1099</v>
      </c>
      <c r="D7" s="21">
        <v>3000000</v>
      </c>
      <c r="E7" s="21"/>
      <c r="F7" s="21"/>
      <c r="G7" s="22">
        <v>360000</v>
      </c>
      <c r="H7" s="6">
        <f>D7+G7</f>
        <v>3360000</v>
      </c>
    </row>
    <row r="8" spans="1:8" ht="42.75">
      <c r="A8" s="52" t="s">
        <v>784</v>
      </c>
      <c r="B8" s="291" t="s">
        <v>938</v>
      </c>
      <c r="C8" s="52" t="s">
        <v>1099</v>
      </c>
      <c r="D8" s="21">
        <v>1500000</v>
      </c>
      <c r="E8" s="21"/>
      <c r="F8" s="21"/>
      <c r="G8" s="22">
        <v>180000</v>
      </c>
      <c r="H8" s="6">
        <f>D8+G8</f>
        <v>1680000</v>
      </c>
    </row>
    <row r="9" spans="1:8" ht="15.75" customHeight="1">
      <c r="A9" s="52" t="s">
        <v>785</v>
      </c>
      <c r="B9" s="291" t="s">
        <v>815</v>
      </c>
      <c r="C9" s="52" t="s">
        <v>1099</v>
      </c>
      <c r="D9" s="21">
        <v>700000</v>
      </c>
      <c r="E9" s="21"/>
      <c r="F9" s="21"/>
      <c r="G9" s="22">
        <v>84000</v>
      </c>
      <c r="H9" s="6">
        <f>D9+G9</f>
        <v>784000</v>
      </c>
    </row>
    <row r="10" spans="1:8" ht="28.5">
      <c r="A10" s="52" t="s">
        <v>786</v>
      </c>
      <c r="B10" s="291" t="s">
        <v>1154</v>
      </c>
      <c r="C10" s="52" t="s">
        <v>1099</v>
      </c>
      <c r="D10" s="21">
        <v>510000</v>
      </c>
      <c r="E10" s="21"/>
      <c r="F10" s="21"/>
      <c r="G10" s="22">
        <v>61200</v>
      </c>
      <c r="H10" s="6">
        <f>D10+G10</f>
        <v>571200</v>
      </c>
    </row>
    <row r="11" spans="1:8" ht="42.75">
      <c r="A11" s="52" t="s">
        <v>787</v>
      </c>
      <c r="B11" s="291" t="s">
        <v>943</v>
      </c>
      <c r="C11" s="52" t="s">
        <v>1099</v>
      </c>
      <c r="D11" s="21">
        <v>100000</v>
      </c>
      <c r="E11" s="21"/>
      <c r="F11" s="21"/>
      <c r="G11" s="22">
        <v>12000</v>
      </c>
      <c r="H11" s="6">
        <f>D11+G11</f>
        <v>112000</v>
      </c>
    </row>
    <row r="12" spans="1:8" ht="20.100000000000001" customHeight="1">
      <c r="A12" s="325" t="s">
        <v>999</v>
      </c>
      <c r="B12" s="326"/>
      <c r="C12" s="283"/>
      <c r="D12" s="31">
        <f>SUM(D7:D11)</f>
        <v>5810000</v>
      </c>
      <c r="E12" s="31">
        <f>SUM(E7:E11)</f>
        <v>0</v>
      </c>
      <c r="F12" s="31">
        <f>SUM(F7:F11)</f>
        <v>0</v>
      </c>
      <c r="G12" s="284">
        <f>SUM(G7:G11)</f>
        <v>697200</v>
      </c>
      <c r="H12" s="284">
        <f>SUM(H7:H11)</f>
        <v>6507200</v>
      </c>
    </row>
    <row r="13" spans="1:8" s="68" customFormat="1" ht="12.75" customHeight="1">
      <c r="A13" s="65"/>
      <c r="B13" s="158"/>
      <c r="C13" s="66"/>
      <c r="D13" s="212"/>
      <c r="E13" s="212"/>
      <c r="F13" s="212"/>
      <c r="G13" s="212"/>
      <c r="H13" s="212"/>
    </row>
    <row r="14" spans="1:8" ht="30">
      <c r="A14" s="282">
        <v>1.2</v>
      </c>
      <c r="B14" s="56" t="s">
        <v>973</v>
      </c>
      <c r="C14" s="54"/>
      <c r="D14" s="13"/>
      <c r="E14" s="13"/>
      <c r="F14" s="13"/>
      <c r="G14" s="13"/>
      <c r="H14" s="6"/>
    </row>
    <row r="15" spans="1:8" ht="15">
      <c r="A15" s="282"/>
      <c r="B15" s="56" t="s">
        <v>813</v>
      </c>
      <c r="C15" s="54"/>
      <c r="D15" s="13"/>
      <c r="E15" s="13"/>
      <c r="F15" s="13"/>
      <c r="G15" s="13"/>
      <c r="H15" s="6"/>
    </row>
    <row r="16" spans="1:8" ht="42.75">
      <c r="A16" s="52" t="s">
        <v>370</v>
      </c>
      <c r="B16" s="57" t="s">
        <v>814</v>
      </c>
      <c r="C16" s="52" t="s">
        <v>1099</v>
      </c>
      <c r="D16" s="23">
        <v>300000</v>
      </c>
      <c r="E16" s="23"/>
      <c r="F16" s="23"/>
      <c r="G16" s="23">
        <v>36000</v>
      </c>
      <c r="H16" s="6">
        <f>D16+G16</f>
        <v>336000</v>
      </c>
    </row>
    <row r="17" spans="1:8" s="69" customFormat="1" ht="15">
      <c r="A17" s="58"/>
      <c r="B17" s="159" t="s">
        <v>783</v>
      </c>
      <c r="C17" s="159"/>
      <c r="D17" s="160"/>
      <c r="E17" s="160"/>
      <c r="F17" s="160"/>
      <c r="G17" s="160"/>
      <c r="H17" s="161"/>
    </row>
    <row r="18" spans="1:8" ht="28.5">
      <c r="A18" s="52" t="s">
        <v>371</v>
      </c>
      <c r="B18" s="291" t="s">
        <v>919</v>
      </c>
      <c r="C18" s="52" t="s">
        <v>1099</v>
      </c>
      <c r="D18" s="21">
        <v>300000</v>
      </c>
      <c r="E18" s="21"/>
      <c r="F18" s="21"/>
      <c r="G18" s="21">
        <v>36000</v>
      </c>
      <c r="H18" s="6">
        <f>D18+G18</f>
        <v>336000</v>
      </c>
    </row>
    <row r="19" spans="1:8" ht="28.5">
      <c r="A19" s="52" t="s">
        <v>372</v>
      </c>
      <c r="B19" s="291" t="s">
        <v>963</v>
      </c>
      <c r="C19" s="52" t="s">
        <v>1099</v>
      </c>
      <c r="D19" s="21">
        <v>300000</v>
      </c>
      <c r="E19" s="21"/>
      <c r="F19" s="21"/>
      <c r="G19" s="21">
        <v>36000</v>
      </c>
      <c r="H19" s="6">
        <f>D19+G19</f>
        <v>336000</v>
      </c>
    </row>
    <row r="20" spans="1:8" ht="28.5">
      <c r="A20" s="52" t="s">
        <v>788</v>
      </c>
      <c r="B20" s="291" t="s">
        <v>920</v>
      </c>
      <c r="C20" s="52" t="s">
        <v>1099</v>
      </c>
      <c r="D20" s="21">
        <v>300000</v>
      </c>
      <c r="E20" s="21"/>
      <c r="F20" s="21"/>
      <c r="G20" s="21">
        <v>36000</v>
      </c>
      <c r="H20" s="6">
        <f>D20+G20</f>
        <v>336000</v>
      </c>
    </row>
    <row r="21" spans="1:8" ht="15">
      <c r="A21" s="52"/>
      <c r="B21" s="56" t="s">
        <v>368</v>
      </c>
      <c r="C21" s="56"/>
      <c r="D21" s="330"/>
      <c r="E21" s="330"/>
      <c r="F21" s="330"/>
      <c r="G21" s="330"/>
      <c r="H21" s="284"/>
    </row>
    <row r="22" spans="1:8" ht="42.75">
      <c r="A22" s="52" t="s">
        <v>789</v>
      </c>
      <c r="B22" s="291" t="s">
        <v>1132</v>
      </c>
      <c r="C22" s="52" t="s">
        <v>1099</v>
      </c>
      <c r="D22" s="21">
        <v>750000</v>
      </c>
      <c r="E22" s="21"/>
      <c r="F22" s="21"/>
      <c r="G22" s="21">
        <v>90000</v>
      </c>
      <c r="H22" s="6">
        <f>D22+G22</f>
        <v>840000</v>
      </c>
    </row>
    <row r="23" spans="1:8" ht="15">
      <c r="A23" s="52"/>
      <c r="B23" s="290" t="s">
        <v>805</v>
      </c>
      <c r="C23" s="290"/>
      <c r="D23" s="45"/>
      <c r="E23" s="45"/>
      <c r="F23" s="45"/>
      <c r="G23" s="45"/>
      <c r="H23" s="6"/>
    </row>
    <row r="24" spans="1:8" ht="28.5">
      <c r="A24" s="52" t="s">
        <v>791</v>
      </c>
      <c r="B24" s="291" t="s">
        <v>1276</v>
      </c>
      <c r="C24" s="52" t="s">
        <v>1099</v>
      </c>
      <c r="D24" s="21">
        <v>600000</v>
      </c>
      <c r="E24" s="21"/>
      <c r="F24" s="21"/>
      <c r="G24" s="21">
        <v>72000</v>
      </c>
      <c r="H24" s="6">
        <f>D24+G24</f>
        <v>672000</v>
      </c>
    </row>
    <row r="25" spans="1:8" ht="15">
      <c r="A25" s="52"/>
      <c r="B25" s="56" t="s">
        <v>470</v>
      </c>
      <c r="C25" s="56"/>
      <c r="D25" s="160"/>
      <c r="E25" s="160"/>
      <c r="F25" s="160"/>
      <c r="G25" s="160"/>
      <c r="H25" s="284"/>
    </row>
    <row r="26" spans="1:8" ht="42.75">
      <c r="A26" s="52" t="s">
        <v>792</v>
      </c>
      <c r="B26" s="291" t="s">
        <v>939</v>
      </c>
      <c r="C26" s="52" t="s">
        <v>1099</v>
      </c>
      <c r="D26" s="21">
        <v>0</v>
      </c>
      <c r="E26" s="21"/>
      <c r="F26" s="21"/>
      <c r="G26" s="21">
        <v>0</v>
      </c>
      <c r="H26" s="6">
        <f>D26+G26</f>
        <v>0</v>
      </c>
    </row>
    <row r="27" spans="1:8" ht="14.25">
      <c r="A27" s="52" t="s">
        <v>793</v>
      </c>
      <c r="B27" s="291" t="s">
        <v>1015</v>
      </c>
      <c r="C27" s="52" t="s">
        <v>1099</v>
      </c>
      <c r="D27" s="21">
        <v>0</v>
      </c>
      <c r="E27" s="21"/>
      <c r="F27" s="21"/>
      <c r="G27" s="21">
        <v>0</v>
      </c>
      <c r="H27" s="6">
        <f>D27+G27</f>
        <v>0</v>
      </c>
    </row>
    <row r="28" spans="1:8" ht="15">
      <c r="A28" s="52"/>
      <c r="B28" s="290" t="s">
        <v>790</v>
      </c>
      <c r="C28" s="281"/>
      <c r="D28" s="45"/>
      <c r="E28" s="45"/>
      <c r="F28" s="45"/>
      <c r="G28" s="45"/>
      <c r="H28" s="6"/>
    </row>
    <row r="29" spans="1:8" ht="28.5">
      <c r="A29" s="52" t="s">
        <v>794</v>
      </c>
      <c r="B29" s="291" t="s">
        <v>921</v>
      </c>
      <c r="C29" s="52" t="s">
        <v>1099</v>
      </c>
      <c r="D29" s="21">
        <v>645000</v>
      </c>
      <c r="E29" s="21"/>
      <c r="F29" s="21"/>
      <c r="G29" s="311">
        <v>645000</v>
      </c>
      <c r="H29" s="312">
        <f>D29+G29</f>
        <v>1290000</v>
      </c>
    </row>
    <row r="30" spans="1:8" ht="28.5">
      <c r="A30" s="52" t="s">
        <v>795</v>
      </c>
      <c r="B30" s="291" t="s">
        <v>1127</v>
      </c>
      <c r="C30" s="52" t="s">
        <v>1099</v>
      </c>
      <c r="D30" s="21">
        <v>550000</v>
      </c>
      <c r="E30" s="21"/>
      <c r="F30" s="21"/>
      <c r="G30" s="21">
        <v>66000</v>
      </c>
      <c r="H30" s="6">
        <f>D30+G30</f>
        <v>616000</v>
      </c>
    </row>
    <row r="31" spans="1:8" ht="28.5">
      <c r="A31" s="52" t="s">
        <v>373</v>
      </c>
      <c r="B31" s="291" t="s">
        <v>827</v>
      </c>
      <c r="C31" s="52" t="s">
        <v>1099</v>
      </c>
      <c r="D31" s="21">
        <v>500000</v>
      </c>
      <c r="E31" s="21"/>
      <c r="F31" s="21"/>
      <c r="G31" s="21">
        <v>60000</v>
      </c>
      <c r="H31" s="6">
        <f>D31+G31</f>
        <v>560000</v>
      </c>
    </row>
    <row r="32" spans="1:8" ht="15">
      <c r="A32" s="52"/>
      <c r="B32" s="56" t="s">
        <v>765</v>
      </c>
      <c r="C32" s="281"/>
      <c r="D32" s="160"/>
      <c r="E32" s="160"/>
      <c r="F32" s="160"/>
      <c r="G32" s="160"/>
      <c r="H32" s="284"/>
    </row>
    <row r="33" spans="1:8" ht="28.5">
      <c r="A33" s="52" t="s">
        <v>374</v>
      </c>
      <c r="B33" s="291" t="s">
        <v>816</v>
      </c>
      <c r="C33" s="52" t="s">
        <v>1099</v>
      </c>
      <c r="D33" s="21">
        <v>500000</v>
      </c>
      <c r="E33" s="21"/>
      <c r="F33" s="21"/>
      <c r="G33" s="21">
        <v>60000</v>
      </c>
      <c r="H33" s="6">
        <f>D33+G33</f>
        <v>560000</v>
      </c>
    </row>
    <row r="34" spans="1:8" ht="20.100000000000001" customHeight="1">
      <c r="A34" s="56"/>
      <c r="B34" s="56" t="s">
        <v>246</v>
      </c>
      <c r="C34" s="281"/>
      <c r="D34" s="10"/>
      <c r="E34" s="10"/>
      <c r="F34" s="10"/>
      <c r="G34" s="10"/>
      <c r="H34" s="162"/>
    </row>
    <row r="35" spans="1:8" ht="14.25">
      <c r="A35" s="52" t="s">
        <v>375</v>
      </c>
      <c r="B35" s="291" t="s">
        <v>817</v>
      </c>
      <c r="C35" s="52" t="s">
        <v>1099</v>
      </c>
      <c r="D35" s="21">
        <v>730000</v>
      </c>
      <c r="E35" s="21"/>
      <c r="F35" s="21"/>
      <c r="G35" s="21">
        <v>87600</v>
      </c>
      <c r="H35" s="6">
        <f t="shared" ref="H35:H41" si="0">D35+G35</f>
        <v>817600</v>
      </c>
    </row>
    <row r="36" spans="1:8" ht="14.25">
      <c r="A36" s="52" t="s">
        <v>376</v>
      </c>
      <c r="B36" s="291" t="s">
        <v>818</v>
      </c>
      <c r="C36" s="52" t="s">
        <v>1099</v>
      </c>
      <c r="D36" s="21">
        <v>500000</v>
      </c>
      <c r="E36" s="21"/>
      <c r="F36" s="21"/>
      <c r="G36" s="21">
        <v>60000</v>
      </c>
      <c r="H36" s="6">
        <f t="shared" si="0"/>
        <v>560000</v>
      </c>
    </row>
    <row r="37" spans="1:8" ht="14.25">
      <c r="A37" s="52" t="s">
        <v>377</v>
      </c>
      <c r="B37" s="291" t="s">
        <v>823</v>
      </c>
      <c r="C37" s="52" t="s">
        <v>1099</v>
      </c>
      <c r="D37" s="21">
        <v>400000</v>
      </c>
      <c r="E37" s="21"/>
      <c r="F37" s="21"/>
      <c r="G37" s="21">
        <v>48000</v>
      </c>
      <c r="H37" s="6">
        <f t="shared" si="0"/>
        <v>448000</v>
      </c>
    </row>
    <row r="38" spans="1:8" ht="14.25">
      <c r="A38" s="52" t="s">
        <v>378</v>
      </c>
      <c r="B38" s="291" t="s">
        <v>828</v>
      </c>
      <c r="C38" s="52" t="s">
        <v>1099</v>
      </c>
      <c r="D38" s="21">
        <v>440000</v>
      </c>
      <c r="E38" s="21"/>
      <c r="F38" s="21"/>
      <c r="G38" s="21">
        <v>52800</v>
      </c>
      <c r="H38" s="6">
        <f t="shared" si="0"/>
        <v>492800</v>
      </c>
    </row>
    <row r="39" spans="1:8" ht="15">
      <c r="A39" s="52"/>
      <c r="B39" s="290" t="s">
        <v>922</v>
      </c>
      <c r="C39" s="281"/>
      <c r="D39" s="284"/>
      <c r="E39" s="284"/>
      <c r="F39" s="284"/>
      <c r="G39" s="310"/>
      <c r="H39" s="6"/>
    </row>
    <row r="40" spans="1:8" ht="14.25">
      <c r="A40" s="52" t="s">
        <v>379</v>
      </c>
      <c r="B40" s="291" t="s">
        <v>780</v>
      </c>
      <c r="C40" s="52" t="s">
        <v>1099</v>
      </c>
      <c r="D40" s="21">
        <v>500000</v>
      </c>
      <c r="E40" s="21"/>
      <c r="F40" s="21"/>
      <c r="G40" s="21">
        <v>60000</v>
      </c>
      <c r="H40" s="6">
        <f t="shared" si="0"/>
        <v>560000</v>
      </c>
    </row>
    <row r="41" spans="1:8" ht="14.25">
      <c r="A41" s="52" t="s">
        <v>380</v>
      </c>
      <c r="B41" s="291" t="s">
        <v>469</v>
      </c>
      <c r="C41" s="52" t="s">
        <v>1099</v>
      </c>
      <c r="D41" s="21">
        <v>400000</v>
      </c>
      <c r="E41" s="21"/>
      <c r="F41" s="21"/>
      <c r="G41" s="21">
        <v>48000</v>
      </c>
      <c r="H41" s="6">
        <f t="shared" si="0"/>
        <v>448000</v>
      </c>
    </row>
    <row r="42" spans="1:8" ht="15">
      <c r="A42" s="52"/>
      <c r="B42" s="159" t="s">
        <v>500</v>
      </c>
      <c r="C42" s="159"/>
      <c r="D42" s="163"/>
      <c r="E42" s="163"/>
      <c r="F42" s="163"/>
      <c r="G42" s="163"/>
      <c r="H42" s="164"/>
    </row>
    <row r="43" spans="1:8" ht="14.25">
      <c r="A43" s="52" t="s">
        <v>381</v>
      </c>
      <c r="B43" s="291" t="s">
        <v>796</v>
      </c>
      <c r="C43" s="52" t="s">
        <v>1099</v>
      </c>
      <c r="D43" s="21">
        <v>400000</v>
      </c>
      <c r="E43" s="21"/>
      <c r="F43" s="21"/>
      <c r="G43" s="21">
        <v>48000</v>
      </c>
      <c r="H43" s="6">
        <f>D43+G43</f>
        <v>448000</v>
      </c>
    </row>
    <row r="44" spans="1:8" ht="28.5">
      <c r="A44" s="52" t="s">
        <v>382</v>
      </c>
      <c r="B44" s="291" t="s">
        <v>1155</v>
      </c>
      <c r="C44" s="52" t="s">
        <v>1099</v>
      </c>
      <c r="D44" s="21">
        <v>600000</v>
      </c>
      <c r="E44" s="21"/>
      <c r="F44" s="21"/>
      <c r="G44" s="21">
        <v>72000</v>
      </c>
      <c r="H44" s="6">
        <f>D44+G44</f>
        <v>672000</v>
      </c>
    </row>
    <row r="45" spans="1:8" ht="14.25">
      <c r="A45" s="52" t="s">
        <v>383</v>
      </c>
      <c r="B45" s="291" t="s">
        <v>248</v>
      </c>
      <c r="C45" s="52" t="s">
        <v>1099</v>
      </c>
      <c r="D45" s="21">
        <v>280000</v>
      </c>
      <c r="E45" s="21"/>
      <c r="F45" s="21"/>
      <c r="G45" s="21">
        <v>33600</v>
      </c>
      <c r="H45" s="6">
        <f>D45+G45</f>
        <v>313600</v>
      </c>
    </row>
    <row r="46" spans="1:8" ht="20.100000000000001" customHeight="1">
      <c r="A46" s="323" t="s">
        <v>249</v>
      </c>
      <c r="B46" s="323"/>
      <c r="C46" s="281"/>
      <c r="D46" s="10"/>
      <c r="E46" s="10"/>
      <c r="F46" s="10"/>
      <c r="G46" s="10"/>
      <c r="H46" s="162"/>
    </row>
    <row r="47" spans="1:8" ht="28.5">
      <c r="A47" s="52" t="s">
        <v>384</v>
      </c>
      <c r="B47" s="291" t="s">
        <v>1293</v>
      </c>
      <c r="C47" s="52" t="s">
        <v>1099</v>
      </c>
      <c r="D47" s="21">
        <v>550000</v>
      </c>
      <c r="E47" s="21"/>
      <c r="F47" s="21"/>
      <c r="G47" s="21">
        <v>66000</v>
      </c>
      <c r="H47" s="6">
        <f t="shared" ref="H47:H56" si="1">D47+G47</f>
        <v>616000</v>
      </c>
    </row>
    <row r="48" spans="1:8" ht="14.25">
      <c r="A48" s="52" t="s">
        <v>385</v>
      </c>
      <c r="B48" s="291" t="s">
        <v>933</v>
      </c>
      <c r="C48" s="52" t="s">
        <v>1099</v>
      </c>
      <c r="D48" s="21">
        <v>400000</v>
      </c>
      <c r="E48" s="21"/>
      <c r="F48" s="21"/>
      <c r="G48" s="21">
        <v>48000</v>
      </c>
      <c r="H48" s="6">
        <f t="shared" si="1"/>
        <v>448000</v>
      </c>
    </row>
    <row r="49" spans="1:8" ht="14.25">
      <c r="A49" s="52" t="s">
        <v>386</v>
      </c>
      <c r="B49" s="291" t="s">
        <v>1292</v>
      </c>
      <c r="C49" s="52" t="s">
        <v>1099</v>
      </c>
      <c r="D49" s="21">
        <v>300000</v>
      </c>
      <c r="E49" s="21"/>
      <c r="F49" s="21"/>
      <c r="G49" s="21">
        <v>36000</v>
      </c>
      <c r="H49" s="6">
        <f t="shared" si="1"/>
        <v>336000</v>
      </c>
    </row>
    <row r="50" spans="1:8" ht="14.25">
      <c r="A50" s="52" t="s">
        <v>387</v>
      </c>
      <c r="B50" s="291" t="s">
        <v>1018</v>
      </c>
      <c r="C50" s="52" t="s">
        <v>1099</v>
      </c>
      <c r="D50" s="21">
        <v>400000</v>
      </c>
      <c r="E50" s="21"/>
      <c r="F50" s="21"/>
      <c r="G50" s="21">
        <v>48000</v>
      </c>
      <c r="H50" s="6">
        <f t="shared" si="1"/>
        <v>448000</v>
      </c>
    </row>
    <row r="51" spans="1:8" ht="14.25">
      <c r="A51" s="52" t="s">
        <v>812</v>
      </c>
      <c r="B51" s="291" t="s">
        <v>1020</v>
      </c>
      <c r="C51" s="52" t="s">
        <v>1099</v>
      </c>
      <c r="D51" s="21">
        <v>380000</v>
      </c>
      <c r="E51" s="21"/>
      <c r="F51" s="21"/>
      <c r="G51" s="21">
        <v>45600</v>
      </c>
      <c r="H51" s="6">
        <f t="shared" si="1"/>
        <v>425600</v>
      </c>
    </row>
    <row r="52" spans="1:8" ht="14.25">
      <c r="A52" s="52" t="s">
        <v>824</v>
      </c>
      <c r="B52" s="291" t="s">
        <v>820</v>
      </c>
      <c r="C52" s="52" t="s">
        <v>1099</v>
      </c>
      <c r="D52" s="21">
        <v>200000</v>
      </c>
      <c r="E52" s="21"/>
      <c r="F52" s="21"/>
      <c r="G52" s="21">
        <v>24000</v>
      </c>
      <c r="H52" s="6">
        <f t="shared" si="1"/>
        <v>224000</v>
      </c>
    </row>
    <row r="53" spans="1:8" ht="28.5">
      <c r="A53" s="52" t="s">
        <v>825</v>
      </c>
      <c r="B53" s="291" t="s">
        <v>1019</v>
      </c>
      <c r="C53" s="52" t="s">
        <v>1099</v>
      </c>
      <c r="D53" s="21">
        <v>200000</v>
      </c>
      <c r="E53" s="21"/>
      <c r="F53" s="21"/>
      <c r="G53" s="21">
        <v>24000</v>
      </c>
      <c r="H53" s="6">
        <f t="shared" si="1"/>
        <v>224000</v>
      </c>
    </row>
    <row r="54" spans="1:8" ht="14.25">
      <c r="A54" s="52" t="s">
        <v>834</v>
      </c>
      <c r="B54" s="291" t="s">
        <v>975</v>
      </c>
      <c r="C54" s="52" t="s">
        <v>1099</v>
      </c>
      <c r="D54" s="21">
        <v>0</v>
      </c>
      <c r="E54" s="21"/>
      <c r="F54" s="21"/>
      <c r="G54" s="21">
        <v>0</v>
      </c>
      <c r="H54" s="6">
        <f t="shared" si="1"/>
        <v>0</v>
      </c>
    </row>
    <row r="55" spans="1:8" ht="14.25">
      <c r="A55" s="52" t="s">
        <v>976</v>
      </c>
      <c r="B55" s="291" t="s">
        <v>250</v>
      </c>
      <c r="C55" s="52" t="s">
        <v>1099</v>
      </c>
      <c r="D55" s="21">
        <v>200000</v>
      </c>
      <c r="E55" s="21"/>
      <c r="F55" s="21"/>
      <c r="G55" s="21">
        <v>24000</v>
      </c>
      <c r="H55" s="6">
        <f t="shared" si="1"/>
        <v>224000</v>
      </c>
    </row>
    <row r="56" spans="1:8" ht="31.5" customHeight="1">
      <c r="A56" s="52" t="s">
        <v>979</v>
      </c>
      <c r="B56" s="291" t="s">
        <v>965</v>
      </c>
      <c r="C56" s="52" t="s">
        <v>1099</v>
      </c>
      <c r="D56" s="21">
        <v>0</v>
      </c>
      <c r="E56" s="21"/>
      <c r="F56" s="21"/>
      <c r="G56" s="21">
        <v>0</v>
      </c>
      <c r="H56" s="6">
        <f t="shared" si="1"/>
        <v>0</v>
      </c>
    </row>
    <row r="57" spans="1:8" ht="20.100000000000001" customHeight="1">
      <c r="A57" s="323" t="s">
        <v>998</v>
      </c>
      <c r="B57" s="324"/>
      <c r="C57" s="290"/>
      <c r="D57" s="31">
        <f>SUM(D16:D56)</f>
        <v>11625000</v>
      </c>
      <c r="E57" s="31">
        <f>SUM(E16:E56)</f>
        <v>0</v>
      </c>
      <c r="F57" s="31">
        <f>SUM(F16:F56)</f>
        <v>0</v>
      </c>
      <c r="G57" s="31">
        <f>SUM(G16:G56)</f>
        <v>1962600</v>
      </c>
      <c r="H57" s="284">
        <f>SUM(H16:H56)</f>
        <v>13587600</v>
      </c>
    </row>
    <row r="58" spans="1:8" s="68" customFormat="1" ht="15" customHeight="1">
      <c r="A58" s="63"/>
      <c r="B58" s="165"/>
      <c r="C58" s="166"/>
      <c r="D58" s="213"/>
      <c r="E58" s="213"/>
      <c r="F58" s="213"/>
      <c r="G58" s="213"/>
      <c r="H58" s="213"/>
    </row>
    <row r="59" spans="1:8" ht="33.75" customHeight="1">
      <c r="A59" s="281">
        <v>1.3</v>
      </c>
      <c r="B59" s="267" t="s">
        <v>1335</v>
      </c>
      <c r="C59" s="56"/>
      <c r="D59" s="256"/>
      <c r="E59" s="13"/>
      <c r="F59" s="13"/>
      <c r="G59" s="13"/>
      <c r="H59" s="13"/>
    </row>
    <row r="60" spans="1:8" ht="15">
      <c r="A60" s="283"/>
      <c r="B60" s="54" t="s">
        <v>499</v>
      </c>
      <c r="C60" s="59"/>
      <c r="D60" s="13"/>
      <c r="E60" s="13"/>
      <c r="F60" s="13"/>
      <c r="G60" s="13"/>
      <c r="H60" s="167"/>
    </row>
    <row r="61" spans="1:8" ht="57">
      <c r="A61" s="52" t="s">
        <v>251</v>
      </c>
      <c r="B61" s="55" t="s">
        <v>966</v>
      </c>
      <c r="C61" s="60" t="s">
        <v>1099</v>
      </c>
      <c r="D61" s="21">
        <v>225000</v>
      </c>
      <c r="E61" s="21"/>
      <c r="F61" s="21"/>
      <c r="G61" s="21">
        <v>27000</v>
      </c>
      <c r="H61" s="6">
        <f>D61+G61</f>
        <v>252000</v>
      </c>
    </row>
    <row r="62" spans="1:8" ht="28.5">
      <c r="A62" s="52" t="s">
        <v>252</v>
      </c>
      <c r="B62" s="55" t="s">
        <v>1036</v>
      </c>
      <c r="C62" s="60" t="s">
        <v>1099</v>
      </c>
      <c r="D62" s="21">
        <v>250000</v>
      </c>
      <c r="E62" s="21"/>
      <c r="F62" s="21"/>
      <c r="G62" s="21">
        <v>30000</v>
      </c>
      <c r="H62" s="6">
        <f>D62+G62</f>
        <v>280000</v>
      </c>
    </row>
    <row r="63" spans="1:8" ht="28.5">
      <c r="A63" s="52" t="s">
        <v>253</v>
      </c>
      <c r="B63" s="55" t="s">
        <v>1128</v>
      </c>
      <c r="C63" s="60" t="s">
        <v>1099</v>
      </c>
      <c r="D63" s="21">
        <v>150000</v>
      </c>
      <c r="E63" s="21"/>
      <c r="F63" s="21"/>
      <c r="G63" s="21">
        <v>18000</v>
      </c>
      <c r="H63" s="6">
        <f>D63+G63</f>
        <v>168000</v>
      </c>
    </row>
    <row r="64" spans="1:8" ht="28.5">
      <c r="A64" s="52" t="s">
        <v>254</v>
      </c>
      <c r="B64" s="55" t="s">
        <v>1157</v>
      </c>
      <c r="C64" s="60" t="s">
        <v>1099</v>
      </c>
      <c r="D64" s="21">
        <v>100000</v>
      </c>
      <c r="E64" s="21"/>
      <c r="F64" s="21"/>
      <c r="G64" s="21">
        <v>12000</v>
      </c>
      <c r="H64" s="6">
        <f>D64+G64</f>
        <v>112000</v>
      </c>
    </row>
    <row r="65" spans="1:8" ht="15">
      <c r="A65" s="283"/>
      <c r="B65" s="54" t="s">
        <v>710</v>
      </c>
      <c r="C65" s="60"/>
      <c r="D65" s="13"/>
      <c r="E65" s="13"/>
      <c r="F65" s="13"/>
      <c r="G65" s="13"/>
      <c r="H65" s="167"/>
    </row>
    <row r="66" spans="1:8" ht="57">
      <c r="A66" s="52" t="s">
        <v>255</v>
      </c>
      <c r="B66" s="291" t="s">
        <v>967</v>
      </c>
      <c r="C66" s="60" t="s">
        <v>1099</v>
      </c>
      <c r="D66" s="149">
        <v>200000</v>
      </c>
      <c r="E66" s="21"/>
      <c r="F66" s="21"/>
      <c r="G66" s="21">
        <v>24000</v>
      </c>
      <c r="H66" s="6">
        <f t="shared" ref="H66:H91" si="2">D66+G66</f>
        <v>224000</v>
      </c>
    </row>
    <row r="67" spans="1:8" ht="42.75">
      <c r="A67" s="52" t="s">
        <v>256</v>
      </c>
      <c r="B67" s="291" t="s">
        <v>1046</v>
      </c>
      <c r="C67" s="60" t="s">
        <v>1099</v>
      </c>
      <c r="D67" s="149">
        <v>200000</v>
      </c>
      <c r="E67" s="21"/>
      <c r="F67" s="21"/>
      <c r="G67" s="21">
        <v>24000</v>
      </c>
      <c r="H67" s="6">
        <f t="shared" si="2"/>
        <v>224000</v>
      </c>
    </row>
    <row r="68" spans="1:8" ht="42.75">
      <c r="A68" s="52" t="s">
        <v>257</v>
      </c>
      <c r="B68" s="291" t="s">
        <v>1037</v>
      </c>
      <c r="C68" s="60" t="s">
        <v>1099</v>
      </c>
      <c r="D68" s="21">
        <v>250000</v>
      </c>
      <c r="E68" s="21"/>
      <c r="F68" s="21"/>
      <c r="G68" s="21">
        <v>30000</v>
      </c>
      <c r="H68" s="6">
        <f t="shared" si="2"/>
        <v>280000</v>
      </c>
    </row>
    <row r="69" spans="1:8" ht="28.5">
      <c r="A69" s="52" t="s">
        <v>258</v>
      </c>
      <c r="B69" s="291" t="s">
        <v>968</v>
      </c>
      <c r="C69" s="60" t="s">
        <v>1099</v>
      </c>
      <c r="D69" s="21">
        <v>300000</v>
      </c>
      <c r="E69" s="21"/>
      <c r="F69" s="21"/>
      <c r="G69" s="21">
        <v>36000</v>
      </c>
      <c r="H69" s="6">
        <f t="shared" si="2"/>
        <v>336000</v>
      </c>
    </row>
    <row r="70" spans="1:8" ht="42.75">
      <c r="A70" s="52" t="s">
        <v>259</v>
      </c>
      <c r="B70" s="291" t="s">
        <v>1137</v>
      </c>
      <c r="C70" s="60" t="s">
        <v>1099</v>
      </c>
      <c r="D70" s="21">
        <v>250000</v>
      </c>
      <c r="E70" s="21"/>
      <c r="F70" s="21"/>
      <c r="G70" s="21">
        <v>30000</v>
      </c>
      <c r="H70" s="6">
        <f t="shared" si="2"/>
        <v>280000</v>
      </c>
    </row>
    <row r="71" spans="1:8" ht="42.75">
      <c r="A71" s="52" t="s">
        <v>260</v>
      </c>
      <c r="B71" s="291" t="s">
        <v>1277</v>
      </c>
      <c r="C71" s="60" t="s">
        <v>1099</v>
      </c>
      <c r="D71" s="21">
        <v>200000</v>
      </c>
      <c r="E71" s="21"/>
      <c r="F71" s="21"/>
      <c r="G71" s="21">
        <v>24000</v>
      </c>
      <c r="H71" s="6">
        <f t="shared" si="2"/>
        <v>224000</v>
      </c>
    </row>
    <row r="72" spans="1:8" ht="42.75">
      <c r="A72" s="52" t="s">
        <v>261</v>
      </c>
      <c r="B72" s="291" t="s">
        <v>1136</v>
      </c>
      <c r="C72" s="60" t="s">
        <v>1099</v>
      </c>
      <c r="D72" s="21">
        <v>200000</v>
      </c>
      <c r="E72" s="21"/>
      <c r="F72" s="21"/>
      <c r="G72" s="21">
        <v>24000</v>
      </c>
      <c r="H72" s="6">
        <f t="shared" si="2"/>
        <v>224000</v>
      </c>
    </row>
    <row r="73" spans="1:8" ht="57">
      <c r="A73" s="52" t="s">
        <v>262</v>
      </c>
      <c r="B73" s="291" t="s">
        <v>1135</v>
      </c>
      <c r="C73" s="60" t="s">
        <v>1099</v>
      </c>
      <c r="D73" s="21">
        <v>400000</v>
      </c>
      <c r="E73" s="21"/>
      <c r="F73" s="21"/>
      <c r="G73" s="21">
        <v>48000</v>
      </c>
      <c r="H73" s="6">
        <f t="shared" si="2"/>
        <v>448000</v>
      </c>
    </row>
    <row r="74" spans="1:8" s="113" customFormat="1" ht="42.75">
      <c r="A74" s="52" t="s">
        <v>263</v>
      </c>
      <c r="B74" s="291" t="s">
        <v>1158</v>
      </c>
      <c r="C74" s="60" t="s">
        <v>1099</v>
      </c>
      <c r="D74" s="21">
        <v>250000</v>
      </c>
      <c r="E74" s="21"/>
      <c r="F74" s="21"/>
      <c r="G74" s="21">
        <v>30000</v>
      </c>
      <c r="H74" s="6">
        <f t="shared" si="2"/>
        <v>280000</v>
      </c>
    </row>
    <row r="75" spans="1:8" s="113" customFormat="1" ht="71.25">
      <c r="A75" s="52" t="s">
        <v>264</v>
      </c>
      <c r="B75" s="291" t="s">
        <v>1156</v>
      </c>
      <c r="C75" s="60" t="s">
        <v>1099</v>
      </c>
      <c r="D75" s="21">
        <v>200000</v>
      </c>
      <c r="E75" s="21"/>
      <c r="F75" s="21"/>
      <c r="G75" s="21">
        <v>24000</v>
      </c>
      <c r="H75" s="6">
        <f t="shared" si="2"/>
        <v>224000</v>
      </c>
    </row>
    <row r="76" spans="1:8" ht="42.75">
      <c r="A76" s="52" t="s">
        <v>265</v>
      </c>
      <c r="B76" s="291" t="s">
        <v>969</v>
      </c>
      <c r="C76" s="60" t="s">
        <v>1099</v>
      </c>
      <c r="D76" s="21">
        <v>200000</v>
      </c>
      <c r="E76" s="21"/>
      <c r="F76" s="21"/>
      <c r="G76" s="21">
        <v>24000</v>
      </c>
      <c r="H76" s="6">
        <f t="shared" si="2"/>
        <v>224000</v>
      </c>
    </row>
    <row r="77" spans="1:8" ht="42.75">
      <c r="A77" s="52" t="s">
        <v>266</v>
      </c>
      <c r="B77" s="291" t="s">
        <v>1134</v>
      </c>
      <c r="C77" s="60" t="s">
        <v>1099</v>
      </c>
      <c r="D77" s="21">
        <v>200000</v>
      </c>
      <c r="E77" s="21"/>
      <c r="F77" s="21"/>
      <c r="G77" s="21">
        <v>24000</v>
      </c>
      <c r="H77" s="6">
        <f t="shared" si="2"/>
        <v>224000</v>
      </c>
    </row>
    <row r="78" spans="1:8" ht="42.75">
      <c r="A78" s="52" t="s">
        <v>267</v>
      </c>
      <c r="B78" s="291" t="s">
        <v>1038</v>
      </c>
      <c r="C78" s="60" t="s">
        <v>1099</v>
      </c>
      <c r="D78" s="21">
        <v>300000</v>
      </c>
      <c r="E78" s="21"/>
      <c r="F78" s="21"/>
      <c r="G78" s="21">
        <v>36000</v>
      </c>
      <c r="H78" s="6">
        <f>D78+G78</f>
        <v>336000</v>
      </c>
    </row>
    <row r="79" spans="1:8" s="113" customFormat="1" ht="42.75">
      <c r="A79" s="52" t="s">
        <v>268</v>
      </c>
      <c r="B79" s="291" t="s">
        <v>1159</v>
      </c>
      <c r="C79" s="60" t="s">
        <v>1099</v>
      </c>
      <c r="D79" s="21">
        <v>150000</v>
      </c>
      <c r="E79" s="21"/>
      <c r="F79" s="21"/>
      <c r="G79" s="21">
        <v>18000</v>
      </c>
      <c r="H79" s="6">
        <f t="shared" si="2"/>
        <v>168000</v>
      </c>
    </row>
    <row r="80" spans="1:8" s="113" customFormat="1" ht="42.75">
      <c r="A80" s="52" t="s">
        <v>269</v>
      </c>
      <c r="B80" s="291" t="s">
        <v>1160</v>
      </c>
      <c r="C80" s="60" t="s">
        <v>1099</v>
      </c>
      <c r="D80" s="21">
        <v>300000</v>
      </c>
      <c r="E80" s="21"/>
      <c r="F80" s="21"/>
      <c r="G80" s="21">
        <v>36000</v>
      </c>
      <c r="H80" s="6">
        <f t="shared" si="2"/>
        <v>336000</v>
      </c>
    </row>
    <row r="81" spans="1:8" ht="42.75">
      <c r="A81" s="52" t="s">
        <v>270</v>
      </c>
      <c r="B81" s="291" t="s">
        <v>1039</v>
      </c>
      <c r="C81" s="60" t="s">
        <v>1099</v>
      </c>
      <c r="D81" s="21">
        <v>200000</v>
      </c>
      <c r="E81" s="21"/>
      <c r="F81" s="21"/>
      <c r="G81" s="21">
        <v>24000</v>
      </c>
      <c r="H81" s="6">
        <f>D81+G81</f>
        <v>224000</v>
      </c>
    </row>
    <row r="82" spans="1:8" ht="42.75">
      <c r="A82" s="52" t="s">
        <v>271</v>
      </c>
      <c r="B82" s="291" t="s">
        <v>1141</v>
      </c>
      <c r="C82" s="60" t="s">
        <v>1099</v>
      </c>
      <c r="D82" s="21">
        <v>200000</v>
      </c>
      <c r="E82" s="21"/>
      <c r="F82" s="21"/>
      <c r="G82" s="21">
        <v>24000</v>
      </c>
      <c r="H82" s="6">
        <f t="shared" si="2"/>
        <v>224000</v>
      </c>
    </row>
    <row r="83" spans="1:8" ht="57">
      <c r="A83" s="52" t="s">
        <v>838</v>
      </c>
      <c r="B83" s="291" t="s">
        <v>1139</v>
      </c>
      <c r="C83" s="60" t="s">
        <v>1099</v>
      </c>
      <c r="D83" s="21">
        <v>200000</v>
      </c>
      <c r="E83" s="21"/>
      <c r="F83" s="21"/>
      <c r="G83" s="21">
        <v>24000</v>
      </c>
      <c r="H83" s="6">
        <f t="shared" si="2"/>
        <v>224000</v>
      </c>
    </row>
    <row r="84" spans="1:8" ht="57">
      <c r="A84" s="52" t="s">
        <v>840</v>
      </c>
      <c r="B84" s="291" t="s">
        <v>1140</v>
      </c>
      <c r="C84" s="60" t="s">
        <v>1099</v>
      </c>
      <c r="D84" s="21">
        <v>300000</v>
      </c>
      <c r="E84" s="21"/>
      <c r="F84" s="21"/>
      <c r="G84" s="21">
        <v>36000</v>
      </c>
      <c r="H84" s="6">
        <f t="shared" si="2"/>
        <v>336000</v>
      </c>
    </row>
    <row r="85" spans="1:8" s="113" customFormat="1" ht="42.75">
      <c r="A85" s="52" t="s">
        <v>841</v>
      </c>
      <c r="B85" s="291" t="s">
        <v>1161</v>
      </c>
      <c r="C85" s="60" t="s">
        <v>1099</v>
      </c>
      <c r="D85" s="21">
        <v>150000</v>
      </c>
      <c r="E85" s="21"/>
      <c r="F85" s="21"/>
      <c r="G85" s="21">
        <v>18000</v>
      </c>
      <c r="H85" s="6">
        <f t="shared" si="2"/>
        <v>168000</v>
      </c>
    </row>
    <row r="86" spans="1:8" s="113" customFormat="1" ht="42.75">
      <c r="A86" s="52" t="s">
        <v>842</v>
      </c>
      <c r="B86" s="291" t="s">
        <v>1162</v>
      </c>
      <c r="C86" s="60" t="s">
        <v>1099</v>
      </c>
      <c r="D86" s="21">
        <v>150000</v>
      </c>
      <c r="E86" s="21"/>
      <c r="F86" s="21"/>
      <c r="G86" s="21">
        <v>18000</v>
      </c>
      <c r="H86" s="6">
        <f t="shared" si="2"/>
        <v>168000</v>
      </c>
    </row>
    <row r="87" spans="1:8" s="113" customFormat="1" ht="42.75">
      <c r="A87" s="52" t="s">
        <v>843</v>
      </c>
      <c r="B87" s="291" t="s">
        <v>1163</v>
      </c>
      <c r="C87" s="60" t="s">
        <v>1099</v>
      </c>
      <c r="D87" s="21">
        <v>200000</v>
      </c>
      <c r="E87" s="21"/>
      <c r="F87" s="21"/>
      <c r="G87" s="21">
        <v>24000</v>
      </c>
      <c r="H87" s="6">
        <f t="shared" si="2"/>
        <v>224000</v>
      </c>
    </row>
    <row r="88" spans="1:8" ht="42.75">
      <c r="A88" s="52" t="s">
        <v>844</v>
      </c>
      <c r="B88" s="291" t="s">
        <v>1129</v>
      </c>
      <c r="C88" s="60" t="s">
        <v>1099</v>
      </c>
      <c r="D88" s="21">
        <v>125000</v>
      </c>
      <c r="E88" s="21"/>
      <c r="F88" s="21"/>
      <c r="G88" s="21">
        <v>15000</v>
      </c>
      <c r="H88" s="6">
        <f t="shared" si="2"/>
        <v>140000</v>
      </c>
    </row>
    <row r="89" spans="1:8" ht="28.5">
      <c r="A89" s="52" t="s">
        <v>845</v>
      </c>
      <c r="B89" s="291" t="s">
        <v>952</v>
      </c>
      <c r="C89" s="60" t="s">
        <v>1099</v>
      </c>
      <c r="D89" s="21">
        <v>103000</v>
      </c>
      <c r="E89" s="21"/>
      <c r="F89" s="21"/>
      <c r="G89" s="21">
        <v>12360</v>
      </c>
      <c r="H89" s="6">
        <f t="shared" si="2"/>
        <v>115360</v>
      </c>
    </row>
    <row r="90" spans="1:8" ht="42.75">
      <c r="A90" s="52" t="s">
        <v>964</v>
      </c>
      <c r="B90" s="291" t="s">
        <v>1164</v>
      </c>
      <c r="C90" s="60" t="s">
        <v>1099</v>
      </c>
      <c r="D90" s="21">
        <v>100000</v>
      </c>
      <c r="E90" s="21"/>
      <c r="F90" s="21"/>
      <c r="G90" s="21">
        <v>12000</v>
      </c>
      <c r="H90" s="6">
        <f t="shared" si="2"/>
        <v>112000</v>
      </c>
    </row>
    <row r="91" spans="1:8" ht="42.75">
      <c r="A91" s="52" t="s">
        <v>1045</v>
      </c>
      <c r="B91" s="291" t="s">
        <v>971</v>
      </c>
      <c r="C91" s="60" t="s">
        <v>1099</v>
      </c>
      <c r="D91" s="21">
        <v>50000</v>
      </c>
      <c r="E91" s="21"/>
      <c r="F91" s="21"/>
      <c r="G91" s="21">
        <v>6000</v>
      </c>
      <c r="H91" s="6">
        <f t="shared" si="2"/>
        <v>56000</v>
      </c>
    </row>
    <row r="92" spans="1:8" ht="31.5" customHeight="1">
      <c r="A92" s="325" t="s">
        <v>990</v>
      </c>
      <c r="B92" s="325"/>
      <c r="C92" s="61"/>
      <c r="D92" s="31">
        <f>SUM(D61:D91)</f>
        <v>6103000</v>
      </c>
      <c r="E92" s="31">
        <f>SUM(E61:E91)</f>
        <v>0</v>
      </c>
      <c r="F92" s="31">
        <f>SUM(F61:F91)</f>
        <v>0</v>
      </c>
      <c r="G92" s="31">
        <f>SUM(G61:G91)</f>
        <v>732360</v>
      </c>
      <c r="H92" s="284">
        <f>SUM(H61:H91)</f>
        <v>6835360</v>
      </c>
    </row>
    <row r="93" spans="1:8" s="68" customFormat="1" ht="20.100000000000001" customHeight="1">
      <c r="A93" s="65"/>
      <c r="B93" s="65"/>
      <c r="C93" s="66"/>
      <c r="D93" s="212"/>
      <c r="E93" s="212"/>
      <c r="F93" s="212"/>
      <c r="G93" s="212"/>
      <c r="H93" s="212"/>
    </row>
    <row r="94" spans="1:8" s="70" customFormat="1" ht="16.5" customHeight="1">
      <c r="A94" s="83" t="s">
        <v>1062</v>
      </c>
      <c r="B94" s="266"/>
      <c r="C94" s="54"/>
      <c r="D94" s="13"/>
      <c r="E94" s="13"/>
      <c r="F94" s="13"/>
      <c r="G94" s="13"/>
      <c r="H94" s="13"/>
    </row>
    <row r="95" spans="1:8" ht="185.25">
      <c r="A95" s="52" t="s">
        <v>272</v>
      </c>
      <c r="B95" s="291" t="s">
        <v>1058</v>
      </c>
      <c r="C95" s="52" t="s">
        <v>1099</v>
      </c>
      <c r="D95" s="21">
        <v>1743960</v>
      </c>
      <c r="E95" s="21"/>
      <c r="F95" s="21"/>
      <c r="G95" s="21">
        <v>209276</v>
      </c>
      <c r="H95" s="6">
        <f>D95+G95</f>
        <v>1953236</v>
      </c>
    </row>
    <row r="96" spans="1:8" ht="30.75" customHeight="1">
      <c r="A96" s="294"/>
      <c r="B96" s="62" t="s">
        <v>991</v>
      </c>
      <c r="C96" s="281"/>
      <c r="D96" s="168">
        <f>D95</f>
        <v>1743960</v>
      </c>
      <c r="E96" s="168">
        <f>E95</f>
        <v>0</v>
      </c>
      <c r="F96" s="168">
        <f>F95</f>
        <v>0</v>
      </c>
      <c r="G96" s="168">
        <f>G95</f>
        <v>209276</v>
      </c>
      <c r="H96" s="284">
        <f>H95</f>
        <v>1953236</v>
      </c>
    </row>
    <row r="97" spans="1:8" s="68" customFormat="1" ht="20.100000000000001" customHeight="1">
      <c r="A97" s="65"/>
      <c r="B97" s="65"/>
      <c r="C97" s="63"/>
      <c r="D97" s="280"/>
      <c r="E97" s="280"/>
      <c r="F97" s="280"/>
      <c r="G97" s="280"/>
      <c r="H97" s="280"/>
    </row>
    <row r="98" spans="1:8" s="70" customFormat="1" ht="29.25" customHeight="1">
      <c r="A98" s="332" t="s">
        <v>972</v>
      </c>
      <c r="B98" s="333"/>
      <c r="C98" s="54"/>
      <c r="D98" s="13"/>
      <c r="E98" s="13"/>
      <c r="F98" s="13"/>
      <c r="G98" s="13"/>
      <c r="H98" s="13"/>
    </row>
    <row r="99" spans="1:8" ht="85.5">
      <c r="A99" s="52" t="s">
        <v>273</v>
      </c>
      <c r="B99" s="291" t="s">
        <v>1165</v>
      </c>
      <c r="C99" s="52" t="s">
        <v>1099</v>
      </c>
      <c r="D99" s="21">
        <v>1000000</v>
      </c>
      <c r="E99" s="21"/>
      <c r="F99" s="21"/>
      <c r="G99" s="21">
        <v>120000</v>
      </c>
      <c r="H99" s="6">
        <f>D99+G99</f>
        <v>1120000</v>
      </c>
    </row>
    <row r="100" spans="1:8" ht="71.25">
      <c r="A100" s="52" t="s">
        <v>924</v>
      </c>
      <c r="B100" s="169" t="s">
        <v>1166</v>
      </c>
      <c r="C100" s="52" t="s">
        <v>1099</v>
      </c>
      <c r="D100" s="21">
        <v>454000</v>
      </c>
      <c r="E100" s="21"/>
      <c r="F100" s="21"/>
      <c r="G100" s="21">
        <v>54480</v>
      </c>
      <c r="H100" s="6">
        <f>D100+G100</f>
        <v>508480</v>
      </c>
    </row>
    <row r="101" spans="1:8" ht="50.25" customHeight="1">
      <c r="A101" s="325" t="s">
        <v>992</v>
      </c>
      <c r="B101" s="325"/>
      <c r="C101" s="52"/>
      <c r="D101" s="31">
        <f>SUM(D99:D100)</f>
        <v>1454000</v>
      </c>
      <c r="E101" s="31">
        <f>SUM(E99:E100)</f>
        <v>0</v>
      </c>
      <c r="F101" s="31">
        <f>SUM(F99:F100)</f>
        <v>0</v>
      </c>
      <c r="G101" s="31">
        <f>G99+G100</f>
        <v>174480</v>
      </c>
      <c r="H101" s="284">
        <f>SUM(H99:H100)</f>
        <v>1628480</v>
      </c>
    </row>
    <row r="102" spans="1:8" s="68" customFormat="1" ht="20.100000000000001" customHeight="1">
      <c r="A102" s="65"/>
      <c r="B102" s="65"/>
      <c r="C102" s="63"/>
      <c r="D102" s="280"/>
      <c r="E102" s="280"/>
      <c r="F102" s="280"/>
      <c r="G102" s="280"/>
      <c r="H102" s="280"/>
    </row>
    <row r="103" spans="1:8" s="70" customFormat="1" ht="29.25" customHeight="1">
      <c r="A103" s="331" t="s">
        <v>977</v>
      </c>
      <c r="B103" s="331"/>
      <c r="C103" s="283"/>
      <c r="D103" s="45"/>
      <c r="E103" s="45"/>
      <c r="F103" s="45"/>
      <c r="G103" s="45"/>
      <c r="H103" s="6"/>
    </row>
    <row r="104" spans="1:8" ht="14.25">
      <c r="A104" s="52" t="s">
        <v>282</v>
      </c>
      <c r="B104" s="55" t="s">
        <v>806</v>
      </c>
      <c r="C104" s="52" t="s">
        <v>1099</v>
      </c>
      <c r="D104" s="21">
        <v>325000</v>
      </c>
      <c r="E104" s="21"/>
      <c r="F104" s="21"/>
      <c r="G104" s="21">
        <v>39000</v>
      </c>
      <c r="H104" s="6">
        <f>D104+G104</f>
        <v>364000</v>
      </c>
    </row>
    <row r="105" spans="1:8" ht="14.25">
      <c r="A105" s="294" t="s">
        <v>283</v>
      </c>
      <c r="B105" s="57" t="s">
        <v>974</v>
      </c>
      <c r="C105" s="52" t="s">
        <v>1099</v>
      </c>
      <c r="D105" s="21">
        <v>255000</v>
      </c>
      <c r="E105" s="21"/>
      <c r="F105" s="21"/>
      <c r="G105" s="21">
        <v>30600</v>
      </c>
      <c r="H105" s="6">
        <f>D105+G105</f>
        <v>285600</v>
      </c>
    </row>
    <row r="106" spans="1:8" ht="20.100000000000001" customHeight="1">
      <c r="A106" s="325" t="s">
        <v>993</v>
      </c>
      <c r="B106" s="325"/>
      <c r="C106" s="283"/>
      <c r="D106" s="31">
        <f>SUM(D104:D105)</f>
        <v>580000</v>
      </c>
      <c r="E106" s="31">
        <f>SUM(E104:E105)</f>
        <v>0</v>
      </c>
      <c r="F106" s="31">
        <f>SUM(F104:F105)</f>
        <v>0</v>
      </c>
      <c r="G106" s="31">
        <f>SUM(G104:G105)</f>
        <v>69600</v>
      </c>
      <c r="H106" s="284">
        <f>SUM(H104:H105)</f>
        <v>649600</v>
      </c>
    </row>
    <row r="107" spans="1:8" s="68" customFormat="1" ht="20.100000000000001" customHeight="1">
      <c r="A107" s="65"/>
      <c r="B107" s="65"/>
      <c r="C107" s="63"/>
      <c r="D107" s="280"/>
      <c r="E107" s="280"/>
      <c r="F107" s="280"/>
      <c r="G107" s="280"/>
      <c r="H107" s="280"/>
    </row>
    <row r="108" spans="1:8" s="70" customFormat="1" ht="29.25" customHeight="1">
      <c r="A108" s="331" t="s">
        <v>978</v>
      </c>
      <c r="B108" s="331"/>
      <c r="C108" s="283"/>
      <c r="D108" s="45"/>
      <c r="E108" s="45"/>
      <c r="F108" s="45"/>
      <c r="G108" s="45"/>
      <c r="H108" s="6"/>
    </row>
    <row r="109" spans="1:8" ht="14.25">
      <c r="A109" s="52" t="s">
        <v>284</v>
      </c>
      <c r="B109" s="55" t="s">
        <v>806</v>
      </c>
      <c r="C109" s="52" t="s">
        <v>1099</v>
      </c>
      <c r="D109" s="21">
        <v>0</v>
      </c>
      <c r="E109" s="21"/>
      <c r="F109" s="21"/>
      <c r="G109" s="21">
        <v>0</v>
      </c>
      <c r="H109" s="6">
        <f>D109+G109</f>
        <v>0</v>
      </c>
    </row>
    <row r="110" spans="1:8" ht="14.25">
      <c r="A110" s="294" t="s">
        <v>285</v>
      </c>
      <c r="B110" s="57" t="s">
        <v>974</v>
      </c>
      <c r="C110" s="52" t="s">
        <v>1099</v>
      </c>
      <c r="D110" s="21">
        <v>0</v>
      </c>
      <c r="E110" s="21"/>
      <c r="F110" s="21"/>
      <c r="G110" s="21">
        <v>0</v>
      </c>
      <c r="H110" s="6">
        <f>D110+G110</f>
        <v>0</v>
      </c>
    </row>
    <row r="111" spans="1:8" ht="20.100000000000001" customHeight="1">
      <c r="A111" s="325" t="s">
        <v>994</v>
      </c>
      <c r="B111" s="325"/>
      <c r="C111" s="283"/>
      <c r="D111" s="31">
        <f>SUM(D109:D110)</f>
        <v>0</v>
      </c>
      <c r="E111" s="31">
        <f>SUM(E109:E110)</f>
        <v>0</v>
      </c>
      <c r="F111" s="31">
        <f>SUM(F109:F110)</f>
        <v>0</v>
      </c>
      <c r="G111" s="31">
        <f>SUM(G109:G110)</f>
        <v>0</v>
      </c>
      <c r="H111" s="284">
        <f>SUM(H109:H110)</f>
        <v>0</v>
      </c>
    </row>
    <row r="112" spans="1:8" s="68" customFormat="1" ht="20.100000000000001" customHeight="1">
      <c r="A112" s="65"/>
      <c r="B112" s="65"/>
      <c r="C112" s="66"/>
      <c r="D112" s="45"/>
      <c r="E112" s="45"/>
      <c r="F112" s="45"/>
      <c r="G112" s="45"/>
      <c r="H112" s="284"/>
    </row>
    <row r="113" spans="1:8" s="70" customFormat="1" ht="22.5" customHeight="1">
      <c r="A113" s="331" t="s">
        <v>960</v>
      </c>
      <c r="B113" s="331"/>
      <c r="C113" s="282"/>
      <c r="D113" s="45"/>
      <c r="E113" s="45"/>
      <c r="F113" s="45"/>
      <c r="G113" s="45"/>
      <c r="H113" s="6"/>
    </row>
    <row r="114" spans="1:8" ht="20.100000000000001" customHeight="1">
      <c r="A114" s="52" t="s">
        <v>286</v>
      </c>
      <c r="B114" s="170" t="s">
        <v>961</v>
      </c>
      <c r="C114" s="52" t="s">
        <v>1099</v>
      </c>
      <c r="D114" s="21">
        <v>200000</v>
      </c>
      <c r="E114" s="21"/>
      <c r="F114" s="21"/>
      <c r="G114" s="21">
        <v>24000</v>
      </c>
      <c r="H114" s="6">
        <f>D114+G114</f>
        <v>224000</v>
      </c>
    </row>
    <row r="115" spans="1:8" ht="20.100000000000001" customHeight="1">
      <c r="A115" s="52" t="s">
        <v>287</v>
      </c>
      <c r="B115" s="170" t="s">
        <v>956</v>
      </c>
      <c r="C115" s="52" t="s">
        <v>1099</v>
      </c>
      <c r="D115" s="21">
        <v>160000</v>
      </c>
      <c r="E115" s="21"/>
      <c r="F115" s="21"/>
      <c r="G115" s="21">
        <v>19200</v>
      </c>
      <c r="H115" s="6">
        <f>D115+G115</f>
        <v>179200</v>
      </c>
    </row>
    <row r="116" spans="1:8" ht="20.100000000000001" customHeight="1">
      <c r="A116" s="52" t="s">
        <v>916</v>
      </c>
      <c r="B116" s="170" t="s">
        <v>957</v>
      </c>
      <c r="C116" s="52" t="s">
        <v>1099</v>
      </c>
      <c r="D116" s="21">
        <v>100000</v>
      </c>
      <c r="E116" s="21"/>
      <c r="F116" s="21"/>
      <c r="G116" s="21">
        <v>12000</v>
      </c>
      <c r="H116" s="6">
        <f>D116+G116</f>
        <v>112000</v>
      </c>
    </row>
    <row r="117" spans="1:8" ht="20.100000000000001" customHeight="1">
      <c r="A117" s="52" t="s">
        <v>917</v>
      </c>
      <c r="B117" s="170" t="s">
        <v>958</v>
      </c>
      <c r="C117" s="52" t="s">
        <v>1099</v>
      </c>
      <c r="D117" s="21">
        <v>75000</v>
      </c>
      <c r="E117" s="21"/>
      <c r="F117" s="21"/>
      <c r="G117" s="21">
        <v>9000</v>
      </c>
      <c r="H117" s="6">
        <f>D117+G117</f>
        <v>84000</v>
      </c>
    </row>
    <row r="118" spans="1:8" ht="20.100000000000001" customHeight="1">
      <c r="A118" s="52" t="s">
        <v>918</v>
      </c>
      <c r="B118" s="170" t="s">
        <v>1167</v>
      </c>
      <c r="C118" s="52" t="s">
        <v>1099</v>
      </c>
      <c r="D118" s="21">
        <v>50000</v>
      </c>
      <c r="E118" s="21"/>
      <c r="F118" s="21"/>
      <c r="G118" s="21">
        <v>6000</v>
      </c>
      <c r="H118" s="6">
        <f>D118+G118</f>
        <v>56000</v>
      </c>
    </row>
    <row r="119" spans="1:8" ht="20.100000000000001" customHeight="1">
      <c r="A119" s="325" t="s">
        <v>995</v>
      </c>
      <c r="B119" s="325"/>
      <c r="C119" s="52"/>
      <c r="D119" s="31">
        <f>SUM(D114:D118)</f>
        <v>585000</v>
      </c>
      <c r="E119" s="31">
        <f>SUM(E114:E118)</f>
        <v>0</v>
      </c>
      <c r="F119" s="31">
        <f>SUM(F114:F118)</f>
        <v>0</v>
      </c>
      <c r="G119" s="31">
        <f>SUM(G114:G118)</f>
        <v>70200</v>
      </c>
      <c r="H119" s="284">
        <f>SUM(H114:H118)</f>
        <v>655200</v>
      </c>
    </row>
    <row r="120" spans="1:8" s="68" customFormat="1" ht="20.100000000000001" customHeight="1">
      <c r="A120" s="65"/>
      <c r="B120" s="65"/>
      <c r="C120" s="66"/>
      <c r="D120" s="280"/>
      <c r="E120" s="280"/>
      <c r="F120" s="280"/>
      <c r="G120" s="280"/>
      <c r="H120" s="284"/>
    </row>
    <row r="121" spans="1:8" s="70" customFormat="1" ht="20.100000000000001" customHeight="1">
      <c r="A121" s="331" t="s">
        <v>432</v>
      </c>
      <c r="B121" s="331"/>
      <c r="C121" s="283"/>
      <c r="D121" s="45"/>
      <c r="E121" s="45"/>
      <c r="F121" s="45"/>
      <c r="G121" s="45"/>
      <c r="H121" s="6"/>
    </row>
    <row r="122" spans="1:8" ht="20.100000000000001" customHeight="1">
      <c r="A122" s="52" t="s">
        <v>274</v>
      </c>
      <c r="B122" s="55" t="s">
        <v>962</v>
      </c>
      <c r="C122" s="52" t="s">
        <v>1099</v>
      </c>
      <c r="D122" s="21">
        <v>100000</v>
      </c>
      <c r="E122" s="21"/>
      <c r="F122" s="21"/>
      <c r="G122" s="21">
        <v>12000</v>
      </c>
      <c r="H122" s="6">
        <f t="shared" ref="H122:H128" si="3">D122+G122</f>
        <v>112000</v>
      </c>
    </row>
    <row r="123" spans="1:8" ht="20.100000000000001" customHeight="1">
      <c r="A123" s="52" t="s">
        <v>275</v>
      </c>
      <c r="B123" s="55" t="s">
        <v>1133</v>
      </c>
      <c r="C123" s="52" t="s">
        <v>1099</v>
      </c>
      <c r="D123" s="21">
        <v>50000</v>
      </c>
      <c r="E123" s="21"/>
      <c r="F123" s="21"/>
      <c r="G123" s="21">
        <v>6000</v>
      </c>
      <c r="H123" s="6">
        <f t="shared" si="3"/>
        <v>56000</v>
      </c>
    </row>
    <row r="124" spans="1:8" ht="20.100000000000001" customHeight="1">
      <c r="A124" s="52" t="s">
        <v>810</v>
      </c>
      <c r="B124" s="55" t="s">
        <v>811</v>
      </c>
      <c r="C124" s="52" t="s">
        <v>1099</v>
      </c>
      <c r="D124" s="21">
        <v>40000</v>
      </c>
      <c r="E124" s="21"/>
      <c r="F124" s="21"/>
      <c r="G124" s="21">
        <v>4800</v>
      </c>
      <c r="H124" s="6">
        <f t="shared" si="3"/>
        <v>44800</v>
      </c>
    </row>
    <row r="125" spans="1:8" ht="20.100000000000001" customHeight="1">
      <c r="A125" s="52" t="s">
        <v>808</v>
      </c>
      <c r="B125" s="55" t="s">
        <v>1130</v>
      </c>
      <c r="C125" s="52" t="s">
        <v>1099</v>
      </c>
      <c r="D125" s="21">
        <v>30000</v>
      </c>
      <c r="E125" s="21"/>
      <c r="F125" s="21"/>
      <c r="G125" s="21">
        <v>3600</v>
      </c>
      <c r="H125" s="6">
        <f t="shared" si="3"/>
        <v>33600</v>
      </c>
    </row>
    <row r="126" spans="1:8" ht="20.100000000000001" customHeight="1">
      <c r="A126" s="52" t="s">
        <v>809</v>
      </c>
      <c r="B126" s="291" t="s">
        <v>3</v>
      </c>
      <c r="C126" s="52" t="s">
        <v>1099</v>
      </c>
      <c r="D126" s="21">
        <v>30000</v>
      </c>
      <c r="E126" s="21"/>
      <c r="F126" s="21"/>
      <c r="G126" s="21">
        <v>3600</v>
      </c>
      <c r="H126" s="6">
        <f t="shared" si="3"/>
        <v>33600</v>
      </c>
    </row>
    <row r="127" spans="1:8" ht="20.100000000000001" customHeight="1">
      <c r="A127" s="52" t="s">
        <v>1060</v>
      </c>
      <c r="B127" s="291" t="s">
        <v>276</v>
      </c>
      <c r="C127" s="52" t="s">
        <v>1099</v>
      </c>
      <c r="D127" s="171">
        <v>20000</v>
      </c>
      <c r="E127" s="21"/>
      <c r="F127" s="21"/>
      <c r="G127" s="21">
        <v>2400</v>
      </c>
      <c r="H127" s="6">
        <f t="shared" si="3"/>
        <v>22400</v>
      </c>
    </row>
    <row r="128" spans="1:8" ht="20.100000000000001" customHeight="1">
      <c r="A128" s="52" t="s">
        <v>1061</v>
      </c>
      <c r="B128" s="291" t="s">
        <v>1059</v>
      </c>
      <c r="C128" s="52" t="s">
        <v>1099</v>
      </c>
      <c r="D128" s="171">
        <v>20000</v>
      </c>
      <c r="E128" s="21"/>
      <c r="F128" s="21"/>
      <c r="G128" s="21">
        <v>2400</v>
      </c>
      <c r="H128" s="6">
        <f t="shared" si="3"/>
        <v>22400</v>
      </c>
    </row>
    <row r="129" spans="1:8" ht="20.100000000000001" customHeight="1">
      <c r="A129" s="323" t="s">
        <v>996</v>
      </c>
      <c r="B129" s="323"/>
      <c r="C129" s="281"/>
      <c r="D129" s="31">
        <f>SUM(D122:D128)</f>
        <v>290000</v>
      </c>
      <c r="E129" s="31">
        <f t="shared" ref="E129:G129" si="4">SUM(E122:E128)</f>
        <v>0</v>
      </c>
      <c r="F129" s="31">
        <f t="shared" si="4"/>
        <v>0</v>
      </c>
      <c r="G129" s="31">
        <f t="shared" si="4"/>
        <v>34800</v>
      </c>
      <c r="H129" s="31">
        <f>SUM(H122:H128)</f>
        <v>324800</v>
      </c>
    </row>
    <row r="130" spans="1:8" s="68" customFormat="1" ht="20.100000000000001" customHeight="1">
      <c r="A130" s="63"/>
      <c r="B130" s="63"/>
      <c r="C130" s="63"/>
      <c r="D130" s="280"/>
      <c r="E130" s="280"/>
      <c r="F130" s="280"/>
      <c r="G130" s="280"/>
      <c r="H130" s="284"/>
    </row>
    <row r="131" spans="1:8" s="70" customFormat="1" ht="22.5" customHeight="1">
      <c r="A131" s="331" t="s">
        <v>447</v>
      </c>
      <c r="B131" s="331"/>
      <c r="C131" s="282"/>
      <c r="D131" s="284"/>
      <c r="E131" s="284"/>
      <c r="F131" s="6"/>
      <c r="G131" s="6"/>
      <c r="H131" s="6"/>
    </row>
    <row r="132" spans="1:8" ht="20.100000000000001" customHeight="1">
      <c r="A132" s="335"/>
      <c r="B132" s="336"/>
      <c r="C132" s="52" t="s">
        <v>1099</v>
      </c>
      <c r="D132" s="44">
        <v>0</v>
      </c>
      <c r="E132" s="44"/>
      <c r="F132" s="25"/>
      <c r="G132" s="25">
        <v>0</v>
      </c>
      <c r="H132" s="6">
        <f>D132+G132</f>
        <v>0</v>
      </c>
    </row>
    <row r="133" spans="1:8" ht="20.100000000000001" customHeight="1">
      <c r="A133" s="332" t="s">
        <v>997</v>
      </c>
      <c r="B133" s="333"/>
      <c r="C133" s="281"/>
      <c r="D133" s="284">
        <f>D132</f>
        <v>0</v>
      </c>
      <c r="E133" s="284">
        <f>E132</f>
        <v>0</v>
      </c>
      <c r="F133" s="284">
        <f>F132</f>
        <v>0</v>
      </c>
      <c r="G133" s="284">
        <f>G132</f>
        <v>0</v>
      </c>
      <c r="H133" s="284">
        <f>H132</f>
        <v>0</v>
      </c>
    </row>
    <row r="134" spans="1:8" s="68" customFormat="1" ht="20.100000000000001" customHeight="1">
      <c r="A134" s="63"/>
      <c r="B134" s="63"/>
      <c r="C134" s="63"/>
      <c r="D134" s="172"/>
      <c r="E134" s="172"/>
      <c r="F134" s="172"/>
      <c r="G134" s="172"/>
      <c r="H134" s="284"/>
    </row>
    <row r="135" spans="1:8" s="70" customFormat="1" ht="28.5" customHeight="1">
      <c r="A135" s="323" t="s">
        <v>1346</v>
      </c>
      <c r="B135" s="323"/>
      <c r="C135" s="282"/>
      <c r="D135" s="284">
        <f>D12+D57+D92+D96+D101+D106+D111+D119+D129+D133</f>
        <v>28190960</v>
      </c>
      <c r="E135" s="284">
        <f>E12+E57+E92+E96+E101+E106+E111+E119+E129+E133</f>
        <v>0</v>
      </c>
      <c r="F135" s="284">
        <f>F12+F57+F92+F96+F101+F106+F111+F119+F129+F133</f>
        <v>0</v>
      </c>
      <c r="G135" s="284">
        <f>G12+G57+G92+G96+G101+G106+G111+G119+G129+G133</f>
        <v>3950516</v>
      </c>
      <c r="H135" s="284">
        <f>H12+H57+H92+H96+H101+H106+H111+H119+H129+H133</f>
        <v>32141476</v>
      </c>
    </row>
    <row r="136" spans="1:8" s="8" customFormat="1" ht="30.75" customHeight="1">
      <c r="A136" s="140" t="s">
        <v>277</v>
      </c>
      <c r="B136" s="294"/>
      <c r="C136" s="281"/>
      <c r="D136" s="45"/>
      <c r="E136" s="45"/>
      <c r="F136" s="173"/>
      <c r="G136" s="173"/>
      <c r="H136" s="6"/>
    </row>
    <row r="137" spans="1:8" ht="20.100000000000001" customHeight="1">
      <c r="A137" s="327" t="s">
        <v>959</v>
      </c>
      <c r="B137" s="328"/>
      <c r="C137" s="328"/>
      <c r="D137" s="328"/>
      <c r="E137" s="328"/>
      <c r="F137" s="328"/>
      <c r="G137" s="328"/>
      <c r="H137" s="329"/>
    </row>
    <row r="138" spans="1:8" ht="20.100000000000001" customHeight="1">
      <c r="A138" s="56" t="s">
        <v>715</v>
      </c>
      <c r="B138" s="285" t="s">
        <v>989</v>
      </c>
      <c r="C138" s="56"/>
      <c r="D138" s="10"/>
      <c r="E138" s="10"/>
      <c r="F138" s="10"/>
      <c r="G138" s="292"/>
      <c r="H138" s="6"/>
    </row>
    <row r="139" spans="1:8" ht="20.100000000000001" customHeight="1">
      <c r="A139" s="23"/>
      <c r="B139" s="50" t="s">
        <v>1003</v>
      </c>
      <c r="C139" s="23"/>
      <c r="D139" s="23"/>
      <c r="E139" s="23"/>
      <c r="F139" s="23"/>
      <c r="G139" s="23"/>
      <c r="H139" s="37"/>
    </row>
    <row r="140" spans="1:8" ht="20.100000000000001" customHeight="1">
      <c r="A140" s="23"/>
      <c r="B140" s="50"/>
      <c r="C140" s="23"/>
      <c r="D140" s="23"/>
      <c r="E140" s="23"/>
      <c r="F140" s="23"/>
      <c r="G140" s="23"/>
      <c r="H140" s="37"/>
    </row>
    <row r="141" spans="1:8" ht="20.100000000000001" customHeight="1">
      <c r="A141" s="43"/>
      <c r="B141" s="30" t="s">
        <v>278</v>
      </c>
      <c r="C141" s="30"/>
      <c r="D141" s="42"/>
      <c r="E141" s="42"/>
      <c r="F141" s="22"/>
      <c r="G141" s="22"/>
      <c r="H141" s="25"/>
    </row>
    <row r="142" spans="1:8" ht="20.100000000000001" customHeight="1">
      <c r="A142" s="43"/>
      <c r="B142" s="30" t="s">
        <v>279</v>
      </c>
      <c r="C142" s="30"/>
      <c r="D142" s="42"/>
      <c r="E142" s="42"/>
      <c r="F142" s="22"/>
      <c r="G142" s="22"/>
      <c r="H142" s="25"/>
    </row>
    <row r="143" spans="1:8" ht="20.100000000000001" customHeight="1">
      <c r="A143" s="43"/>
      <c r="B143" s="30" t="s">
        <v>280</v>
      </c>
      <c r="C143" s="30"/>
      <c r="D143" s="42"/>
      <c r="E143" s="42"/>
      <c r="F143" s="22"/>
      <c r="G143" s="22"/>
      <c r="H143" s="25"/>
    </row>
  </sheetData>
  <mergeCells count="25">
    <mergeCell ref="A1:H1"/>
    <mergeCell ref="D21:E21"/>
    <mergeCell ref="A135:B135"/>
    <mergeCell ref="A133:B133"/>
    <mergeCell ref="A129:B129"/>
    <mergeCell ref="A119:B119"/>
    <mergeCell ref="A111:B111"/>
    <mergeCell ref="A113:B113"/>
    <mergeCell ref="A121:B121"/>
    <mergeCell ref="A132:B132"/>
    <mergeCell ref="A131:B131"/>
    <mergeCell ref="A108:B108"/>
    <mergeCell ref="A106:B106"/>
    <mergeCell ref="A101:B101"/>
    <mergeCell ref="H3:H4"/>
    <mergeCell ref="E3:F3"/>
    <mergeCell ref="G3:G4"/>
    <mergeCell ref="A57:B57"/>
    <mergeCell ref="A12:B12"/>
    <mergeCell ref="A137:H137"/>
    <mergeCell ref="F21:G21"/>
    <mergeCell ref="A46:B46"/>
    <mergeCell ref="A103:B103"/>
    <mergeCell ref="A92:B92"/>
    <mergeCell ref="A98:B98"/>
  </mergeCells>
  <phoneticPr fontId="1" type="noConversion"/>
  <printOptions horizontalCentered="1"/>
  <pageMargins left="0.3" right="0.3" top="1.1499999999999999" bottom="1.1499999999999999" header="0.8" footer="0.8"/>
  <pageSetup paperSize="9" scale="55" fitToHeight="4" orientation="landscape" r:id="rId1"/>
  <headerFooter alignWithMargins="0">
    <oddHeader>&amp;L&amp;"Times New Roman,Regular"&amp;9Bengaluru Water Supply and Sewerage Project  (III)&amp;R&amp;"Times New Roman,Regular"&amp;9Volume-3-Price Proposal</oddHeader>
    <oddFooter>&amp;L&amp;"Times New Roman,Regular"&amp;9Contract No CP-25-BILISHIVALLI STP&amp;R&amp;"Times New Roman,Regular"&amp;9&amp;P of &amp;N</oddFooter>
  </headerFooter>
  <rowBreaks count="5" manualBreakCount="5">
    <brk id="29" max="7" man="1"/>
    <brk id="62" max="7" man="1"/>
    <brk id="78" max="7" man="1"/>
    <brk id="93" max="7" man="1"/>
    <brk id="111" max="7"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H319"/>
  <sheetViews>
    <sheetView view="pageBreakPreview" topLeftCell="A21" zoomScale="70" zoomScaleSheetLayoutView="70" zoomScalePageLayoutView="70" workbookViewId="0">
      <selection activeCell="G45" sqref="G45"/>
    </sheetView>
  </sheetViews>
  <sheetFormatPr defaultColWidth="8.7109375" defaultRowHeight="12.75"/>
  <cols>
    <col min="1" max="1" width="8.7109375" style="147"/>
    <col min="2" max="2" width="52.7109375" style="147" customWidth="1"/>
    <col min="3" max="3" width="16.28515625" style="147" customWidth="1"/>
    <col min="4" max="4" width="22.7109375" style="147" customWidth="1"/>
    <col min="5" max="5" width="15" style="147" customWidth="1"/>
    <col min="6" max="6" width="15.28515625" style="147" bestFit="1" customWidth="1"/>
    <col min="7" max="7" width="29.7109375" style="246" customWidth="1"/>
    <col min="8" max="16384" width="8.7109375" style="147"/>
  </cols>
  <sheetData>
    <row r="1" spans="1:7" s="5" customFormat="1" ht="20.100000000000001" customHeight="1">
      <c r="A1" s="339" t="s">
        <v>1009</v>
      </c>
      <c r="B1" s="339"/>
      <c r="C1" s="339"/>
      <c r="D1" s="339"/>
      <c r="E1" s="339"/>
      <c r="F1" s="339"/>
      <c r="G1" s="339"/>
    </row>
    <row r="2" spans="1:7" s="5" customFormat="1" ht="20.100000000000001" customHeight="1">
      <c r="A2" s="339"/>
      <c r="B2" s="339"/>
      <c r="C2" s="339"/>
      <c r="D2" s="339"/>
      <c r="E2" s="339"/>
      <c r="F2" s="339"/>
      <c r="G2" s="339"/>
    </row>
    <row r="3" spans="1:7" s="5" customFormat="1" ht="20.100000000000001" customHeight="1">
      <c r="A3" s="371" t="s">
        <v>1337</v>
      </c>
      <c r="B3" s="372"/>
      <c r="C3" s="372"/>
      <c r="D3" s="372"/>
      <c r="E3" s="372"/>
      <c r="F3" s="372"/>
      <c r="G3" s="373"/>
    </row>
    <row r="4" spans="1:7" s="3" customFormat="1" ht="51" customHeight="1">
      <c r="A4" s="280" t="s">
        <v>428</v>
      </c>
      <c r="B4" s="280" t="s">
        <v>429</v>
      </c>
      <c r="C4" s="280" t="s">
        <v>729</v>
      </c>
      <c r="D4" s="280" t="s">
        <v>730</v>
      </c>
      <c r="E4" s="280" t="s">
        <v>731</v>
      </c>
      <c r="F4" s="280" t="s">
        <v>732</v>
      </c>
      <c r="G4" s="34" t="s">
        <v>733</v>
      </c>
    </row>
    <row r="5" spans="1:7" s="5" customFormat="1" ht="20.100000000000001" customHeight="1">
      <c r="A5" s="45"/>
      <c r="B5" s="11" t="s">
        <v>738</v>
      </c>
      <c r="C5" s="11" t="s">
        <v>735</v>
      </c>
      <c r="D5" s="11" t="s">
        <v>736</v>
      </c>
      <c r="E5" s="11" t="s">
        <v>734</v>
      </c>
      <c r="F5" s="11" t="s">
        <v>737</v>
      </c>
      <c r="G5" s="34" t="s">
        <v>1331</v>
      </c>
    </row>
    <row r="6" spans="1:7" s="5" customFormat="1" ht="20.100000000000001" customHeight="1">
      <c r="A6" s="148">
        <v>8.1</v>
      </c>
      <c r="B6" s="290" t="s">
        <v>67</v>
      </c>
      <c r="C6" s="112"/>
      <c r="D6" s="4"/>
      <c r="E6" s="4"/>
      <c r="F6" s="11"/>
      <c r="G6" s="34"/>
    </row>
    <row r="7" spans="1:7" s="5" customFormat="1" ht="20.100000000000001" customHeight="1">
      <c r="A7" s="281" t="s">
        <v>68</v>
      </c>
      <c r="B7" s="290" t="s">
        <v>67</v>
      </c>
      <c r="C7" s="112"/>
      <c r="D7" s="4"/>
      <c r="E7" s="4"/>
      <c r="F7" s="4"/>
      <c r="G7" s="33"/>
    </row>
    <row r="8" spans="1:7" s="5" customFormat="1" ht="20.100000000000001" customHeight="1">
      <c r="A8" s="294" t="s">
        <v>69</v>
      </c>
      <c r="B8" s="290" t="s">
        <v>911</v>
      </c>
      <c r="C8" s="53"/>
      <c r="D8" s="284"/>
      <c r="E8" s="284"/>
      <c r="F8" s="284"/>
      <c r="G8" s="33"/>
    </row>
    <row r="9" spans="1:7" s="5" customFormat="1" ht="20.100000000000001" customHeight="1">
      <c r="A9" s="294" t="s">
        <v>70</v>
      </c>
      <c r="B9" s="44"/>
      <c r="C9" s="53" t="s">
        <v>1099</v>
      </c>
      <c r="D9" s="44"/>
      <c r="E9" s="44"/>
      <c r="F9" s="44"/>
      <c r="G9" s="33">
        <f>(E9+D9)+F9</f>
        <v>0</v>
      </c>
    </row>
    <row r="10" spans="1:7" s="5" customFormat="1" ht="20.100000000000001" customHeight="1">
      <c r="A10" s="294" t="s">
        <v>71</v>
      </c>
      <c r="B10" s="44"/>
      <c r="C10" s="53" t="s">
        <v>1099</v>
      </c>
      <c r="D10" s="44"/>
      <c r="E10" s="44"/>
      <c r="F10" s="44"/>
      <c r="G10" s="33">
        <f t="shared" ref="G10:G13" si="0">(E10+D10)+F10</f>
        <v>0</v>
      </c>
    </row>
    <row r="11" spans="1:7" s="5" customFormat="1" ht="20.100000000000001" customHeight="1">
      <c r="A11" s="294" t="s">
        <v>72</v>
      </c>
      <c r="B11" s="44"/>
      <c r="C11" s="53" t="s">
        <v>1099</v>
      </c>
      <c r="D11" s="44"/>
      <c r="E11" s="44"/>
      <c r="F11" s="44"/>
      <c r="G11" s="33">
        <f t="shared" si="0"/>
        <v>0</v>
      </c>
    </row>
    <row r="12" spans="1:7" s="5" customFormat="1" ht="20.100000000000001" customHeight="1">
      <c r="A12" s="294" t="s">
        <v>73</v>
      </c>
      <c r="B12" s="44"/>
      <c r="C12" s="53" t="s">
        <v>1099</v>
      </c>
      <c r="D12" s="44"/>
      <c r="E12" s="44"/>
      <c r="F12" s="44"/>
      <c r="G12" s="33">
        <f t="shared" si="0"/>
        <v>0</v>
      </c>
    </row>
    <row r="13" spans="1:7" s="5" customFormat="1" ht="20.100000000000001" customHeight="1">
      <c r="A13" s="294" t="s">
        <v>1336</v>
      </c>
      <c r="B13" s="44"/>
      <c r="C13" s="53" t="s">
        <v>1099</v>
      </c>
      <c r="D13" s="107"/>
      <c r="E13" s="107"/>
      <c r="F13" s="107"/>
      <c r="G13" s="33">
        <f t="shared" si="0"/>
        <v>0</v>
      </c>
    </row>
    <row r="14" spans="1:7" s="5" customFormat="1" ht="20.100000000000001" customHeight="1">
      <c r="A14" s="281" t="s">
        <v>74</v>
      </c>
      <c r="B14" s="290" t="s">
        <v>912</v>
      </c>
      <c r="C14" s="53"/>
      <c r="D14" s="284"/>
      <c r="E14" s="284"/>
      <c r="F14" s="284"/>
      <c r="G14" s="33"/>
    </row>
    <row r="15" spans="1:7" s="5" customFormat="1" ht="20.100000000000001" customHeight="1">
      <c r="A15" s="294" t="s">
        <v>75</v>
      </c>
      <c r="B15" s="44"/>
      <c r="C15" s="53" t="s">
        <v>1099</v>
      </c>
      <c r="D15" s="44"/>
      <c r="E15" s="44"/>
      <c r="F15" s="44"/>
      <c r="G15" s="33">
        <f>(E15+D15)+F15</f>
        <v>0</v>
      </c>
    </row>
    <row r="16" spans="1:7" s="5" customFormat="1" ht="20.100000000000001" customHeight="1">
      <c r="A16" s="294" t="s">
        <v>76</v>
      </c>
      <c r="B16" s="44"/>
      <c r="C16" s="53" t="s">
        <v>1099</v>
      </c>
      <c r="D16" s="44"/>
      <c r="E16" s="44"/>
      <c r="F16" s="44"/>
      <c r="G16" s="33">
        <f t="shared" ref="G16:G19" si="1">(E16+D16)+F16</f>
        <v>0</v>
      </c>
    </row>
    <row r="17" spans="1:7" s="5" customFormat="1" ht="20.100000000000001" customHeight="1">
      <c r="A17" s="294" t="s">
        <v>77</v>
      </c>
      <c r="B17" s="44"/>
      <c r="C17" s="53" t="s">
        <v>1099</v>
      </c>
      <c r="D17" s="44"/>
      <c r="E17" s="44"/>
      <c r="F17" s="44"/>
      <c r="G17" s="33">
        <f t="shared" si="1"/>
        <v>0</v>
      </c>
    </row>
    <row r="18" spans="1:7" s="5" customFormat="1" ht="20.100000000000001" customHeight="1">
      <c r="A18" s="294" t="s">
        <v>78</v>
      </c>
      <c r="B18" s="44"/>
      <c r="C18" s="53" t="s">
        <v>1099</v>
      </c>
      <c r="D18" s="44"/>
      <c r="E18" s="44"/>
      <c r="F18" s="44"/>
      <c r="G18" s="33">
        <f t="shared" si="1"/>
        <v>0</v>
      </c>
    </row>
    <row r="19" spans="1:7" s="5" customFormat="1" ht="20.100000000000001" customHeight="1">
      <c r="A19" s="294" t="s">
        <v>474</v>
      </c>
      <c r="B19" s="44"/>
      <c r="C19" s="53" t="s">
        <v>1099</v>
      </c>
      <c r="D19" s="107"/>
      <c r="E19" s="107"/>
      <c r="F19" s="107"/>
      <c r="G19" s="33">
        <f t="shared" si="1"/>
        <v>0</v>
      </c>
    </row>
    <row r="20" spans="1:7" s="5" customFormat="1" ht="20.100000000000001" customHeight="1">
      <c r="A20" s="281" t="s">
        <v>79</v>
      </c>
      <c r="B20" s="117" t="s">
        <v>244</v>
      </c>
      <c r="C20" s="53"/>
      <c r="D20" s="284"/>
      <c r="E20" s="284"/>
      <c r="F20" s="284"/>
      <c r="G20" s="33"/>
    </row>
    <row r="21" spans="1:7" s="5" customFormat="1" ht="20.100000000000001" customHeight="1">
      <c r="A21" s="294" t="s">
        <v>81</v>
      </c>
      <c r="B21" s="44"/>
      <c r="C21" s="53" t="s">
        <v>1099</v>
      </c>
      <c r="D21" s="44"/>
      <c r="E21" s="44"/>
      <c r="F21" s="44"/>
      <c r="G21" s="33">
        <f>(E21+D21)+F21</f>
        <v>0</v>
      </c>
    </row>
    <row r="22" spans="1:7" s="5" customFormat="1" ht="20.100000000000001" customHeight="1">
      <c r="A22" s="294" t="s">
        <v>82</v>
      </c>
      <c r="B22" s="44"/>
      <c r="C22" s="53" t="s">
        <v>1099</v>
      </c>
      <c r="D22" s="44"/>
      <c r="E22" s="44"/>
      <c r="F22" s="44"/>
      <c r="G22" s="33">
        <f t="shared" ref="G22:G25" si="2">(E22+D22)+F22</f>
        <v>0</v>
      </c>
    </row>
    <row r="23" spans="1:7" s="5" customFormat="1" ht="20.100000000000001" customHeight="1">
      <c r="A23" s="294" t="s">
        <v>83</v>
      </c>
      <c r="B23" s="44"/>
      <c r="C23" s="53" t="s">
        <v>1099</v>
      </c>
      <c r="D23" s="44"/>
      <c r="E23" s="44"/>
      <c r="F23" s="44"/>
      <c r="G23" s="33">
        <f t="shared" si="2"/>
        <v>0</v>
      </c>
    </row>
    <row r="24" spans="1:7" s="5" customFormat="1" ht="20.100000000000001" customHeight="1">
      <c r="A24" s="294" t="s">
        <v>84</v>
      </c>
      <c r="B24" s="44"/>
      <c r="C24" s="53" t="s">
        <v>1099</v>
      </c>
      <c r="D24" s="107"/>
      <c r="E24" s="107"/>
      <c r="F24" s="107"/>
      <c r="G24" s="33">
        <f t="shared" si="2"/>
        <v>0</v>
      </c>
    </row>
    <row r="25" spans="1:7" s="5" customFormat="1" ht="20.100000000000001" customHeight="1">
      <c r="A25" s="294" t="s">
        <v>1120</v>
      </c>
      <c r="B25" s="149"/>
      <c r="C25" s="53" t="s">
        <v>1099</v>
      </c>
      <c r="D25" s="107"/>
      <c r="E25" s="107"/>
      <c r="F25" s="107"/>
      <c r="G25" s="33">
        <f t="shared" si="2"/>
        <v>0</v>
      </c>
    </row>
    <row r="26" spans="1:7" s="5" customFormat="1" ht="20.100000000000001" customHeight="1">
      <c r="A26" s="281" t="s">
        <v>85</v>
      </c>
      <c r="B26" s="290" t="s">
        <v>472</v>
      </c>
      <c r="C26" s="53"/>
      <c r="D26" s="284"/>
      <c r="E26" s="284"/>
      <c r="F26" s="284"/>
      <c r="G26" s="33"/>
    </row>
    <row r="27" spans="1:7" s="5" customFormat="1" ht="20.100000000000001" customHeight="1">
      <c r="A27" s="294" t="s">
        <v>87</v>
      </c>
      <c r="B27" s="44" t="s">
        <v>1349</v>
      </c>
      <c r="C27" s="53" t="s">
        <v>1099</v>
      </c>
      <c r="D27" s="44"/>
      <c r="E27" s="44"/>
      <c r="F27" s="44"/>
      <c r="G27" s="33">
        <f>(E27+D27)+F27</f>
        <v>0</v>
      </c>
    </row>
    <row r="28" spans="1:7" s="5" customFormat="1" ht="20.100000000000001" customHeight="1">
      <c r="A28" s="294" t="s">
        <v>88</v>
      </c>
      <c r="B28" s="44"/>
      <c r="C28" s="53" t="s">
        <v>1099</v>
      </c>
      <c r="D28" s="44"/>
      <c r="E28" s="44"/>
      <c r="F28" s="44"/>
      <c r="G28" s="33">
        <f t="shared" ref="G28:G33" si="3">(E28+D28)+F28</f>
        <v>0</v>
      </c>
    </row>
    <row r="29" spans="1:7" s="5" customFormat="1" ht="20.100000000000001" customHeight="1">
      <c r="A29" s="294" t="s">
        <v>89</v>
      </c>
      <c r="B29" s="44"/>
      <c r="C29" s="53" t="s">
        <v>1099</v>
      </c>
      <c r="D29" s="44"/>
      <c r="E29" s="44"/>
      <c r="F29" s="44"/>
      <c r="G29" s="33">
        <f t="shared" si="3"/>
        <v>0</v>
      </c>
    </row>
    <row r="30" spans="1:7" s="5" customFormat="1" ht="20.100000000000001" customHeight="1">
      <c r="A30" s="294" t="s">
        <v>90</v>
      </c>
      <c r="B30" s="44"/>
      <c r="C30" s="53" t="s">
        <v>1099</v>
      </c>
      <c r="D30" s="44"/>
      <c r="E30" s="44"/>
      <c r="F30" s="44"/>
      <c r="G30" s="33">
        <f t="shared" si="3"/>
        <v>0</v>
      </c>
    </row>
    <row r="31" spans="1:7" s="5" customFormat="1" ht="20.100000000000001" customHeight="1">
      <c r="A31" s="294" t="s">
        <v>91</v>
      </c>
      <c r="B31" s="44"/>
      <c r="C31" s="53" t="s">
        <v>1099</v>
      </c>
      <c r="D31" s="44"/>
      <c r="E31" s="44"/>
      <c r="F31" s="44"/>
      <c r="G31" s="33">
        <f t="shared" si="3"/>
        <v>0</v>
      </c>
    </row>
    <row r="32" spans="1:7" s="5" customFormat="1" ht="20.100000000000001" customHeight="1">
      <c r="A32" s="294" t="s">
        <v>92</v>
      </c>
      <c r="B32" s="44"/>
      <c r="C32" s="53" t="s">
        <v>1099</v>
      </c>
      <c r="D32" s="44"/>
      <c r="E32" s="44"/>
      <c r="F32" s="44"/>
      <c r="G32" s="33">
        <f t="shared" si="3"/>
        <v>0</v>
      </c>
    </row>
    <row r="33" spans="1:7" s="5" customFormat="1" ht="20.100000000000001" customHeight="1">
      <c r="A33" s="294" t="s">
        <v>475</v>
      </c>
      <c r="B33" s="44"/>
      <c r="C33" s="53" t="s">
        <v>1099</v>
      </c>
      <c r="D33" s="44"/>
      <c r="E33" s="44"/>
      <c r="F33" s="44"/>
      <c r="G33" s="33">
        <f t="shared" si="3"/>
        <v>0</v>
      </c>
    </row>
    <row r="34" spans="1:7" s="5" customFormat="1" ht="20.100000000000001" customHeight="1">
      <c r="A34" s="281" t="s">
        <v>93</v>
      </c>
      <c r="B34" s="290" t="s">
        <v>498</v>
      </c>
      <c r="C34" s="53"/>
      <c r="D34" s="284"/>
      <c r="E34" s="284"/>
      <c r="F34" s="284"/>
      <c r="G34" s="33"/>
    </row>
    <row r="35" spans="1:7" s="5" customFormat="1" ht="20.100000000000001" customHeight="1">
      <c r="A35" s="294" t="s">
        <v>94</v>
      </c>
      <c r="B35" s="44"/>
      <c r="C35" s="53" t="s">
        <v>1099</v>
      </c>
      <c r="D35" s="44"/>
      <c r="E35" s="44"/>
      <c r="F35" s="44"/>
      <c r="G35" s="33">
        <f>(E35+D35)+F35</f>
        <v>0</v>
      </c>
    </row>
    <row r="36" spans="1:7" s="5" customFormat="1" ht="20.100000000000001" customHeight="1">
      <c r="A36" s="294" t="s">
        <v>95</v>
      </c>
      <c r="B36" s="44"/>
      <c r="C36" s="53" t="s">
        <v>1099</v>
      </c>
      <c r="D36" s="44"/>
      <c r="E36" s="44"/>
      <c r="F36" s="44"/>
      <c r="G36" s="33">
        <f t="shared" ref="G36:G40" si="4">(E36+D36)+F36</f>
        <v>0</v>
      </c>
    </row>
    <row r="37" spans="1:7" s="5" customFormat="1" ht="20.100000000000001" customHeight="1">
      <c r="A37" s="294" t="s">
        <v>96</v>
      </c>
      <c r="B37" s="44"/>
      <c r="C37" s="53" t="s">
        <v>1099</v>
      </c>
      <c r="D37" s="44"/>
      <c r="E37" s="44"/>
      <c r="F37" s="44"/>
      <c r="G37" s="33">
        <f t="shared" si="4"/>
        <v>0</v>
      </c>
    </row>
    <row r="38" spans="1:7" s="5" customFormat="1" ht="20.100000000000001" customHeight="1">
      <c r="A38" s="294" t="s">
        <v>97</v>
      </c>
      <c r="B38" s="44"/>
      <c r="C38" s="53" t="s">
        <v>1099</v>
      </c>
      <c r="D38" s="44"/>
      <c r="E38" s="44"/>
      <c r="F38" s="44"/>
      <c r="G38" s="33">
        <f t="shared" si="4"/>
        <v>0</v>
      </c>
    </row>
    <row r="39" spans="1:7" s="5" customFormat="1" ht="20.100000000000001" customHeight="1">
      <c r="A39" s="294" t="s">
        <v>98</v>
      </c>
      <c r="B39" s="44"/>
      <c r="C39" s="53" t="s">
        <v>1099</v>
      </c>
      <c r="D39" s="44"/>
      <c r="E39" s="44"/>
      <c r="F39" s="44"/>
      <c r="G39" s="33">
        <f t="shared" si="4"/>
        <v>0</v>
      </c>
    </row>
    <row r="40" spans="1:7" s="5" customFormat="1" ht="20.100000000000001" customHeight="1">
      <c r="A40" s="294" t="s">
        <v>1119</v>
      </c>
      <c r="B40" s="149"/>
      <c r="C40" s="53" t="s">
        <v>1099</v>
      </c>
      <c r="D40" s="44"/>
      <c r="E40" s="44"/>
      <c r="F40" s="44"/>
      <c r="G40" s="33">
        <f t="shared" si="4"/>
        <v>0</v>
      </c>
    </row>
    <row r="41" spans="1:7" s="5" customFormat="1" ht="20.100000000000001" customHeight="1">
      <c r="A41" s="281" t="s">
        <v>99</v>
      </c>
      <c r="B41" s="290" t="s">
        <v>913</v>
      </c>
      <c r="C41" s="290"/>
      <c r="D41" s="292"/>
      <c r="E41" s="292"/>
      <c r="F41" s="292"/>
      <c r="G41" s="33"/>
    </row>
    <row r="42" spans="1:7" s="5" customFormat="1" ht="20.100000000000001" customHeight="1">
      <c r="A42" s="294" t="s">
        <v>100</v>
      </c>
      <c r="B42" s="44"/>
      <c r="C42" s="53" t="s">
        <v>1099</v>
      </c>
      <c r="D42" s="44"/>
      <c r="E42" s="44"/>
      <c r="F42" s="44"/>
      <c r="G42" s="33">
        <f>(E42+D42)+F42</f>
        <v>0</v>
      </c>
    </row>
    <row r="43" spans="1:7" s="5" customFormat="1" ht="20.100000000000001" customHeight="1">
      <c r="A43" s="294" t="s">
        <v>101</v>
      </c>
      <c r="B43" s="44"/>
      <c r="C43" s="53" t="s">
        <v>1099</v>
      </c>
      <c r="D43" s="44"/>
      <c r="E43" s="44"/>
      <c r="F43" s="44"/>
      <c r="G43" s="33">
        <f t="shared" ref="G43:G46" si="5">(E43+D43)+F43</f>
        <v>0</v>
      </c>
    </row>
    <row r="44" spans="1:7" s="5" customFormat="1" ht="20.100000000000001" customHeight="1">
      <c r="A44" s="294" t="s">
        <v>102</v>
      </c>
      <c r="B44" s="44"/>
      <c r="C44" s="53" t="s">
        <v>1099</v>
      </c>
      <c r="D44" s="44"/>
      <c r="E44" s="44"/>
      <c r="F44" s="44"/>
      <c r="G44" s="33">
        <f t="shared" si="5"/>
        <v>0</v>
      </c>
    </row>
    <row r="45" spans="1:7" s="5" customFormat="1" ht="20.100000000000001" customHeight="1">
      <c r="A45" s="294" t="s">
        <v>103</v>
      </c>
      <c r="B45" s="44"/>
      <c r="C45" s="53" t="s">
        <v>1099</v>
      </c>
      <c r="D45" s="44"/>
      <c r="E45" s="44"/>
      <c r="F45" s="44"/>
      <c r="G45" s="33">
        <f t="shared" si="5"/>
        <v>0</v>
      </c>
    </row>
    <row r="46" spans="1:7" s="5" customFormat="1" ht="20.100000000000001" customHeight="1">
      <c r="A46" s="294" t="s">
        <v>1118</v>
      </c>
      <c r="B46" s="149"/>
      <c r="C46" s="53" t="s">
        <v>1099</v>
      </c>
      <c r="D46" s="25"/>
      <c r="E46" s="25"/>
      <c r="F46" s="25"/>
      <c r="G46" s="33">
        <f t="shared" si="5"/>
        <v>0</v>
      </c>
    </row>
    <row r="47" spans="1:7" s="5" customFormat="1" ht="20.100000000000001" customHeight="1">
      <c r="A47" s="281" t="s">
        <v>104</v>
      </c>
      <c r="B47" s="290" t="s">
        <v>80</v>
      </c>
      <c r="C47" s="81"/>
      <c r="D47" s="6"/>
      <c r="E47" s="6"/>
      <c r="F47" s="6"/>
      <c r="G47" s="33"/>
    </row>
    <row r="48" spans="1:7" s="5" customFormat="1" ht="20.100000000000001" customHeight="1">
      <c r="A48" s="294" t="s">
        <v>105</v>
      </c>
      <c r="B48" s="44"/>
      <c r="C48" s="53" t="s">
        <v>1099</v>
      </c>
      <c r="D48" s="44"/>
      <c r="E48" s="44"/>
      <c r="F48" s="44"/>
      <c r="G48" s="33">
        <f>(E48+D48)+F48</f>
        <v>0</v>
      </c>
    </row>
    <row r="49" spans="1:7" s="5" customFormat="1" ht="20.100000000000001" customHeight="1">
      <c r="A49" s="294" t="s">
        <v>106</v>
      </c>
      <c r="B49" s="44"/>
      <c r="C49" s="53" t="s">
        <v>1099</v>
      </c>
      <c r="D49" s="44"/>
      <c r="E49" s="44"/>
      <c r="F49" s="44"/>
      <c r="G49" s="33">
        <f t="shared" ref="G49:G55" si="6">(E49+D49)+F49</f>
        <v>0</v>
      </c>
    </row>
    <row r="50" spans="1:7" s="5" customFormat="1" ht="20.100000000000001" customHeight="1">
      <c r="A50" s="294" t="s">
        <v>107</v>
      </c>
      <c r="B50" s="44"/>
      <c r="C50" s="53" t="s">
        <v>1099</v>
      </c>
      <c r="D50" s="44"/>
      <c r="E50" s="44"/>
      <c r="F50" s="44"/>
      <c r="G50" s="33">
        <f t="shared" si="6"/>
        <v>0</v>
      </c>
    </row>
    <row r="51" spans="1:7" s="5" customFormat="1" ht="20.100000000000001" customHeight="1">
      <c r="A51" s="294" t="s">
        <v>108</v>
      </c>
      <c r="B51" s="44"/>
      <c r="C51" s="53" t="s">
        <v>1099</v>
      </c>
      <c r="D51" s="44"/>
      <c r="E51" s="44"/>
      <c r="F51" s="44"/>
      <c r="G51" s="33">
        <f t="shared" si="6"/>
        <v>0</v>
      </c>
    </row>
    <row r="52" spans="1:7" s="5" customFormat="1" ht="20.100000000000001" customHeight="1">
      <c r="A52" s="294" t="s">
        <v>476</v>
      </c>
      <c r="B52" s="44"/>
      <c r="C52" s="53" t="s">
        <v>1099</v>
      </c>
      <c r="D52" s="44"/>
      <c r="E52" s="44"/>
      <c r="F52" s="44"/>
      <c r="G52" s="33">
        <f t="shared" si="6"/>
        <v>0</v>
      </c>
    </row>
    <row r="53" spans="1:7" s="5" customFormat="1" ht="20.100000000000001" customHeight="1">
      <c r="A53" s="294" t="s">
        <v>477</v>
      </c>
      <c r="B53" s="44"/>
      <c r="C53" s="53" t="s">
        <v>1099</v>
      </c>
      <c r="D53" s="44"/>
      <c r="E53" s="44"/>
      <c r="F53" s="44"/>
      <c r="G53" s="33">
        <f t="shared" si="6"/>
        <v>0</v>
      </c>
    </row>
    <row r="54" spans="1:7" s="5" customFormat="1" ht="20.100000000000001" customHeight="1">
      <c r="A54" s="294" t="s">
        <v>478</v>
      </c>
      <c r="B54" s="44"/>
      <c r="C54" s="53" t="s">
        <v>1099</v>
      </c>
      <c r="D54" s="44"/>
      <c r="E54" s="44"/>
      <c r="F54" s="44"/>
      <c r="G54" s="33">
        <f t="shared" si="6"/>
        <v>0</v>
      </c>
    </row>
    <row r="55" spans="1:7" s="5" customFormat="1" ht="20.100000000000001" customHeight="1">
      <c r="A55" s="294" t="s">
        <v>1117</v>
      </c>
      <c r="B55" s="149"/>
      <c r="C55" s="53" t="s">
        <v>1099</v>
      </c>
      <c r="D55" s="25"/>
      <c r="E55" s="25"/>
      <c r="F55" s="25"/>
      <c r="G55" s="33">
        <f t="shared" si="6"/>
        <v>0</v>
      </c>
    </row>
    <row r="56" spans="1:7" s="5" customFormat="1" ht="20.100000000000001" customHeight="1">
      <c r="A56" s="281" t="s">
        <v>109</v>
      </c>
      <c r="B56" s="290" t="s">
        <v>86</v>
      </c>
      <c r="C56" s="81"/>
      <c r="D56" s="6"/>
      <c r="E56" s="6"/>
      <c r="F56" s="6"/>
      <c r="G56" s="33"/>
    </row>
    <row r="57" spans="1:7" s="5" customFormat="1" ht="20.100000000000001" customHeight="1">
      <c r="A57" s="294" t="s">
        <v>111</v>
      </c>
      <c r="B57" s="44"/>
      <c r="C57" s="53" t="s">
        <v>1099</v>
      </c>
      <c r="D57" s="44"/>
      <c r="E57" s="44"/>
      <c r="F57" s="44"/>
      <c r="G57" s="33">
        <f>(E57+D57)+F57</f>
        <v>0</v>
      </c>
    </row>
    <row r="58" spans="1:7" s="5" customFormat="1" ht="20.100000000000001" customHeight="1">
      <c r="A58" s="294" t="s">
        <v>112</v>
      </c>
      <c r="B58" s="44"/>
      <c r="C58" s="53" t="s">
        <v>1099</v>
      </c>
      <c r="D58" s="44"/>
      <c r="E58" s="44"/>
      <c r="F58" s="44"/>
      <c r="G58" s="33">
        <f t="shared" ref="G58:G84" si="7">(E58+D58)+F58</f>
        <v>0</v>
      </c>
    </row>
    <row r="59" spans="1:7" s="5" customFormat="1" ht="20.100000000000001" customHeight="1">
      <c r="A59" s="294" t="s">
        <v>113</v>
      </c>
      <c r="B59" s="44"/>
      <c r="C59" s="53" t="s">
        <v>1099</v>
      </c>
      <c r="D59" s="44"/>
      <c r="E59" s="44"/>
      <c r="F59" s="44"/>
      <c r="G59" s="33">
        <f t="shared" si="7"/>
        <v>0</v>
      </c>
    </row>
    <row r="60" spans="1:7" s="5" customFormat="1" ht="20.100000000000001" customHeight="1">
      <c r="A60" s="294" t="s">
        <v>114</v>
      </c>
      <c r="B60" s="44"/>
      <c r="C60" s="53" t="s">
        <v>1099</v>
      </c>
      <c r="D60" s="44"/>
      <c r="E60" s="44"/>
      <c r="F60" s="44"/>
      <c r="G60" s="33">
        <f t="shared" si="7"/>
        <v>0</v>
      </c>
    </row>
    <row r="61" spans="1:7" s="5" customFormat="1" ht="20.100000000000001" customHeight="1">
      <c r="A61" s="294" t="s">
        <v>115</v>
      </c>
      <c r="B61" s="44"/>
      <c r="C61" s="53" t="s">
        <v>1099</v>
      </c>
      <c r="D61" s="44"/>
      <c r="E61" s="44"/>
      <c r="F61" s="44"/>
      <c r="G61" s="33">
        <f t="shared" si="7"/>
        <v>0</v>
      </c>
    </row>
    <row r="62" spans="1:7" s="5" customFormat="1" ht="20.100000000000001" customHeight="1">
      <c r="A62" s="294" t="s">
        <v>116</v>
      </c>
      <c r="B62" s="44"/>
      <c r="C62" s="53" t="s">
        <v>1099</v>
      </c>
      <c r="D62" s="44"/>
      <c r="E62" s="44"/>
      <c r="F62" s="44"/>
      <c r="G62" s="33">
        <f t="shared" si="7"/>
        <v>0</v>
      </c>
    </row>
    <row r="63" spans="1:7" s="5" customFormat="1" ht="20.100000000000001" customHeight="1">
      <c r="A63" s="294" t="s">
        <v>1116</v>
      </c>
      <c r="B63" s="149"/>
      <c r="C63" s="53" t="s">
        <v>1099</v>
      </c>
      <c r="D63" s="25"/>
      <c r="E63" s="25"/>
      <c r="F63" s="25"/>
      <c r="G63" s="33">
        <f t="shared" si="7"/>
        <v>0</v>
      </c>
    </row>
    <row r="64" spans="1:7" s="5" customFormat="1" ht="20.100000000000001" customHeight="1">
      <c r="A64" s="281" t="s">
        <v>117</v>
      </c>
      <c r="B64" s="290" t="s">
        <v>5</v>
      </c>
      <c r="C64" s="53"/>
      <c r="D64" s="284"/>
      <c r="E64" s="284"/>
      <c r="F64" s="284"/>
      <c r="G64" s="33"/>
    </row>
    <row r="65" spans="1:7" s="5" customFormat="1" ht="20.100000000000001" customHeight="1">
      <c r="A65" s="294" t="s">
        <v>118</v>
      </c>
      <c r="B65" s="21"/>
      <c r="C65" s="53" t="s">
        <v>1099</v>
      </c>
      <c r="D65" s="44"/>
      <c r="E65" s="44"/>
      <c r="F65" s="44"/>
      <c r="G65" s="33">
        <f t="shared" si="7"/>
        <v>0</v>
      </c>
    </row>
    <row r="66" spans="1:7" s="5" customFormat="1" ht="20.100000000000001" customHeight="1">
      <c r="A66" s="294" t="s">
        <v>119</v>
      </c>
      <c r="B66" s="21"/>
      <c r="C66" s="53" t="s">
        <v>1099</v>
      </c>
      <c r="D66" s="44"/>
      <c r="E66" s="44"/>
      <c r="F66" s="44"/>
      <c r="G66" s="33">
        <f t="shared" si="7"/>
        <v>0</v>
      </c>
    </row>
    <row r="67" spans="1:7" s="5" customFormat="1" ht="20.100000000000001" customHeight="1">
      <c r="A67" s="294" t="s">
        <v>120</v>
      </c>
      <c r="B67" s="21"/>
      <c r="C67" s="53" t="s">
        <v>1099</v>
      </c>
      <c r="D67" s="44"/>
      <c r="E67" s="44"/>
      <c r="F67" s="44"/>
      <c r="G67" s="33">
        <f t="shared" si="7"/>
        <v>0</v>
      </c>
    </row>
    <row r="68" spans="1:7" s="5" customFormat="1" ht="20.100000000000001" customHeight="1">
      <c r="A68" s="294" t="s">
        <v>121</v>
      </c>
      <c r="B68" s="21"/>
      <c r="C68" s="53" t="s">
        <v>1099</v>
      </c>
      <c r="D68" s="44"/>
      <c r="E68" s="44"/>
      <c r="F68" s="44"/>
      <c r="G68" s="33">
        <f t="shared" si="7"/>
        <v>0</v>
      </c>
    </row>
    <row r="69" spans="1:7" s="5" customFormat="1" ht="20.100000000000001" customHeight="1">
      <c r="A69" s="294" t="s">
        <v>479</v>
      </c>
      <c r="B69" s="21"/>
      <c r="C69" s="53" t="s">
        <v>1099</v>
      </c>
      <c r="D69" s="44"/>
      <c r="E69" s="44"/>
      <c r="F69" s="44"/>
      <c r="G69" s="33">
        <f t="shared" si="7"/>
        <v>0</v>
      </c>
    </row>
    <row r="70" spans="1:7" s="5" customFormat="1" ht="20.100000000000001" customHeight="1">
      <c r="A70" s="294" t="s">
        <v>480</v>
      </c>
      <c r="B70" s="21"/>
      <c r="C70" s="53" t="s">
        <v>1099</v>
      </c>
      <c r="D70" s="44"/>
      <c r="E70" s="44"/>
      <c r="F70" s="44"/>
      <c r="G70" s="33">
        <f t="shared" si="7"/>
        <v>0</v>
      </c>
    </row>
    <row r="71" spans="1:7" s="5" customFormat="1" ht="20.100000000000001" customHeight="1">
      <c r="A71" s="294" t="s">
        <v>1115</v>
      </c>
      <c r="B71" s="149"/>
      <c r="C71" s="53" t="s">
        <v>1099</v>
      </c>
      <c r="D71" s="25"/>
      <c r="E71" s="25"/>
      <c r="F71" s="25"/>
      <c r="G71" s="33">
        <f t="shared" si="7"/>
        <v>0</v>
      </c>
    </row>
    <row r="72" spans="1:7" s="5" customFormat="1" ht="20.100000000000001" customHeight="1">
      <c r="A72" s="281" t="s">
        <v>122</v>
      </c>
      <c r="B72" s="290" t="s">
        <v>6</v>
      </c>
      <c r="C72" s="53"/>
      <c r="D72" s="284"/>
      <c r="E72" s="284"/>
      <c r="F72" s="284"/>
      <c r="G72" s="33"/>
    </row>
    <row r="73" spans="1:7" s="5" customFormat="1" ht="20.100000000000001" customHeight="1">
      <c r="A73" s="294" t="s">
        <v>123</v>
      </c>
      <c r="B73" s="21"/>
      <c r="C73" s="53" t="s">
        <v>1099</v>
      </c>
      <c r="D73" s="44"/>
      <c r="E73" s="44"/>
      <c r="F73" s="44"/>
      <c r="G73" s="33">
        <f t="shared" si="7"/>
        <v>0</v>
      </c>
    </row>
    <row r="74" spans="1:7" s="5" customFormat="1" ht="20.100000000000001" customHeight="1">
      <c r="A74" s="294" t="s">
        <v>124</v>
      </c>
      <c r="B74" s="21"/>
      <c r="C74" s="53" t="s">
        <v>1099</v>
      </c>
      <c r="D74" s="44"/>
      <c r="E74" s="44"/>
      <c r="F74" s="44"/>
      <c r="G74" s="33">
        <f t="shared" si="7"/>
        <v>0</v>
      </c>
    </row>
    <row r="75" spans="1:7" s="5" customFormat="1" ht="20.100000000000001" customHeight="1">
      <c r="A75" s="294" t="s">
        <v>125</v>
      </c>
      <c r="B75" s="21"/>
      <c r="C75" s="53" t="s">
        <v>1099</v>
      </c>
      <c r="D75" s="44"/>
      <c r="E75" s="44"/>
      <c r="F75" s="44"/>
      <c r="G75" s="33">
        <f t="shared" si="7"/>
        <v>0</v>
      </c>
    </row>
    <row r="76" spans="1:7" s="5" customFormat="1" ht="20.100000000000001" customHeight="1">
      <c r="A76" s="294" t="s">
        <v>126</v>
      </c>
      <c r="B76" s="21"/>
      <c r="C76" s="53" t="s">
        <v>1099</v>
      </c>
      <c r="D76" s="44"/>
      <c r="E76" s="44"/>
      <c r="F76" s="44"/>
      <c r="G76" s="33">
        <f t="shared" si="7"/>
        <v>0</v>
      </c>
    </row>
    <row r="77" spans="1:7" s="5" customFormat="1" ht="20.100000000000001" customHeight="1">
      <c r="A77" s="294" t="s">
        <v>127</v>
      </c>
      <c r="B77" s="21"/>
      <c r="C77" s="53" t="s">
        <v>1099</v>
      </c>
      <c r="D77" s="44"/>
      <c r="E77" s="44"/>
      <c r="F77" s="44"/>
      <c r="G77" s="33">
        <f t="shared" si="7"/>
        <v>0</v>
      </c>
    </row>
    <row r="78" spans="1:7" s="5" customFormat="1" ht="20.100000000000001" customHeight="1">
      <c r="A78" s="294" t="s">
        <v>1114</v>
      </c>
      <c r="B78" s="149"/>
      <c r="C78" s="53" t="s">
        <v>1099</v>
      </c>
      <c r="D78" s="25"/>
      <c r="E78" s="25"/>
      <c r="F78" s="25"/>
      <c r="G78" s="33">
        <f t="shared" si="7"/>
        <v>0</v>
      </c>
    </row>
    <row r="79" spans="1:7" s="5" customFormat="1" ht="20.100000000000001" customHeight="1">
      <c r="A79" s="281" t="s">
        <v>128</v>
      </c>
      <c r="B79" s="290" t="s">
        <v>473</v>
      </c>
      <c r="C79" s="53"/>
      <c r="D79" s="284"/>
      <c r="E79" s="284"/>
      <c r="F79" s="284"/>
      <c r="G79" s="33"/>
    </row>
    <row r="80" spans="1:7" s="5" customFormat="1" ht="20.100000000000001" customHeight="1">
      <c r="A80" s="294" t="s">
        <v>130</v>
      </c>
      <c r="B80" s="44"/>
      <c r="C80" s="53" t="s">
        <v>1099</v>
      </c>
      <c r="D80" s="44"/>
      <c r="E80" s="44"/>
      <c r="F80" s="44"/>
      <c r="G80" s="33">
        <f t="shared" si="7"/>
        <v>0</v>
      </c>
    </row>
    <row r="81" spans="1:7" s="5" customFormat="1" ht="20.100000000000001" customHeight="1">
      <c r="A81" s="294" t="s">
        <v>131</v>
      </c>
      <c r="B81" s="44"/>
      <c r="C81" s="53" t="s">
        <v>1099</v>
      </c>
      <c r="D81" s="44"/>
      <c r="E81" s="44"/>
      <c r="F81" s="44"/>
      <c r="G81" s="33">
        <f t="shared" si="7"/>
        <v>0</v>
      </c>
    </row>
    <row r="82" spans="1:7" s="5" customFormat="1" ht="20.100000000000001" customHeight="1">
      <c r="A82" s="294" t="s">
        <v>132</v>
      </c>
      <c r="B82" s="44"/>
      <c r="C82" s="53" t="s">
        <v>1099</v>
      </c>
      <c r="D82" s="44"/>
      <c r="E82" s="44"/>
      <c r="F82" s="44"/>
      <c r="G82" s="33">
        <f t="shared" si="7"/>
        <v>0</v>
      </c>
    </row>
    <row r="83" spans="1:7" s="5" customFormat="1" ht="20.100000000000001" customHeight="1">
      <c r="A83" s="294" t="s">
        <v>133</v>
      </c>
      <c r="B83" s="44"/>
      <c r="C83" s="53" t="s">
        <v>1099</v>
      </c>
      <c r="D83" s="44"/>
      <c r="E83" s="44"/>
      <c r="F83" s="44"/>
      <c r="G83" s="33">
        <f t="shared" si="7"/>
        <v>0</v>
      </c>
    </row>
    <row r="84" spans="1:7" s="5" customFormat="1" ht="20.100000000000001" customHeight="1">
      <c r="A84" s="294" t="s">
        <v>1113</v>
      </c>
      <c r="B84" s="149"/>
      <c r="C84" s="53" t="s">
        <v>1099</v>
      </c>
      <c r="D84" s="25"/>
      <c r="E84" s="25"/>
      <c r="F84" s="25"/>
      <c r="G84" s="33">
        <f t="shared" si="7"/>
        <v>0</v>
      </c>
    </row>
    <row r="85" spans="1:7" s="5" customFormat="1" ht="20.100000000000001" customHeight="1">
      <c r="A85" s="281" t="s">
        <v>134</v>
      </c>
      <c r="B85" s="290" t="s">
        <v>110</v>
      </c>
      <c r="C85" s="53"/>
      <c r="D85" s="284"/>
      <c r="E85" s="284"/>
      <c r="F85" s="284"/>
      <c r="G85" s="33"/>
    </row>
    <row r="86" spans="1:7" s="5" customFormat="1" ht="20.100000000000001" customHeight="1">
      <c r="A86" s="294" t="s">
        <v>136</v>
      </c>
      <c r="B86" s="44"/>
      <c r="C86" s="53" t="s">
        <v>1099</v>
      </c>
      <c r="D86" s="44"/>
      <c r="E86" s="44"/>
      <c r="F86" s="44"/>
      <c r="G86" s="33">
        <f>(E86+D86)+F86</f>
        <v>0</v>
      </c>
    </row>
    <row r="87" spans="1:7" s="5" customFormat="1" ht="20.100000000000001" customHeight="1">
      <c r="A87" s="294" t="s">
        <v>137</v>
      </c>
      <c r="B87" s="44"/>
      <c r="C87" s="53" t="s">
        <v>1099</v>
      </c>
      <c r="D87" s="44"/>
      <c r="E87" s="44"/>
      <c r="F87" s="44"/>
      <c r="G87" s="33">
        <f t="shared" ref="G87:G149" si="8">(E87+D87)+F87</f>
        <v>0</v>
      </c>
    </row>
    <row r="88" spans="1:7" s="5" customFormat="1" ht="20.100000000000001" customHeight="1">
      <c r="A88" s="294" t="s">
        <v>138</v>
      </c>
      <c r="B88" s="44"/>
      <c r="C88" s="53" t="s">
        <v>1099</v>
      </c>
      <c r="D88" s="44"/>
      <c r="E88" s="44"/>
      <c r="F88" s="44"/>
      <c r="G88" s="33">
        <f t="shared" si="8"/>
        <v>0</v>
      </c>
    </row>
    <row r="89" spans="1:7" s="5" customFormat="1" ht="20.100000000000001" customHeight="1">
      <c r="A89" s="294" t="s">
        <v>139</v>
      </c>
      <c r="B89" s="44"/>
      <c r="C89" s="53" t="s">
        <v>1099</v>
      </c>
      <c r="D89" s="44"/>
      <c r="E89" s="44"/>
      <c r="F89" s="44"/>
      <c r="G89" s="33">
        <f t="shared" si="8"/>
        <v>0</v>
      </c>
    </row>
    <row r="90" spans="1:7" s="5" customFormat="1" ht="20.100000000000001" customHeight="1">
      <c r="A90" s="294" t="s">
        <v>140</v>
      </c>
      <c r="B90" s="44"/>
      <c r="C90" s="53" t="s">
        <v>1099</v>
      </c>
      <c r="D90" s="44"/>
      <c r="E90" s="44"/>
      <c r="F90" s="44"/>
      <c r="G90" s="33">
        <f t="shared" si="8"/>
        <v>0</v>
      </c>
    </row>
    <row r="91" spans="1:7" s="5" customFormat="1" ht="20.100000000000001" customHeight="1">
      <c r="A91" s="294" t="s">
        <v>481</v>
      </c>
      <c r="B91" s="44"/>
      <c r="C91" s="53" t="s">
        <v>1099</v>
      </c>
      <c r="D91" s="44"/>
      <c r="E91" s="44"/>
      <c r="F91" s="44"/>
      <c r="G91" s="33">
        <f t="shared" si="8"/>
        <v>0</v>
      </c>
    </row>
    <row r="92" spans="1:7" s="5" customFormat="1" ht="20.100000000000001" customHeight="1">
      <c r="A92" s="294" t="s">
        <v>1112</v>
      </c>
      <c r="B92" s="149"/>
      <c r="C92" s="53" t="s">
        <v>1099</v>
      </c>
      <c r="D92" s="25"/>
      <c r="E92" s="25"/>
      <c r="F92" s="25"/>
      <c r="G92" s="33">
        <f t="shared" si="8"/>
        <v>0</v>
      </c>
    </row>
    <row r="93" spans="1:7" s="5" customFormat="1" ht="20.100000000000001" customHeight="1">
      <c r="A93" s="150" t="s">
        <v>141</v>
      </c>
      <c r="B93" s="290" t="s">
        <v>0</v>
      </c>
      <c r="C93" s="53"/>
      <c r="D93" s="284"/>
      <c r="E93" s="284"/>
      <c r="F93" s="284"/>
      <c r="G93" s="33"/>
    </row>
    <row r="94" spans="1:7" s="5" customFormat="1" ht="20.100000000000001" customHeight="1">
      <c r="A94" s="294" t="s">
        <v>143</v>
      </c>
      <c r="B94" s="44"/>
      <c r="C94" s="53" t="s">
        <v>1099</v>
      </c>
      <c r="D94" s="44"/>
      <c r="E94" s="44"/>
      <c r="F94" s="44"/>
      <c r="G94" s="33">
        <f t="shared" si="8"/>
        <v>0</v>
      </c>
    </row>
    <row r="95" spans="1:7" s="5" customFormat="1" ht="20.100000000000001" customHeight="1">
      <c r="A95" s="294" t="s">
        <v>144</v>
      </c>
      <c r="B95" s="44"/>
      <c r="C95" s="53" t="s">
        <v>1099</v>
      </c>
      <c r="D95" s="44"/>
      <c r="E95" s="44"/>
      <c r="F95" s="44"/>
      <c r="G95" s="33">
        <f t="shared" si="8"/>
        <v>0</v>
      </c>
    </row>
    <row r="96" spans="1:7" s="5" customFormat="1" ht="20.100000000000001" customHeight="1">
      <c r="A96" s="294" t="s">
        <v>145</v>
      </c>
      <c r="B96" s="44"/>
      <c r="C96" s="53" t="s">
        <v>1099</v>
      </c>
      <c r="D96" s="44"/>
      <c r="E96" s="44"/>
      <c r="F96" s="44"/>
      <c r="G96" s="33">
        <f t="shared" si="8"/>
        <v>0</v>
      </c>
    </row>
    <row r="97" spans="1:7" s="5" customFormat="1" ht="20.100000000000001" customHeight="1">
      <c r="A97" s="294" t="s">
        <v>146</v>
      </c>
      <c r="B97" s="44"/>
      <c r="C97" s="53" t="s">
        <v>1099</v>
      </c>
      <c r="D97" s="44"/>
      <c r="E97" s="44"/>
      <c r="F97" s="44"/>
      <c r="G97" s="33">
        <f t="shared" si="8"/>
        <v>0</v>
      </c>
    </row>
    <row r="98" spans="1:7" s="5" customFormat="1" ht="20.100000000000001" customHeight="1">
      <c r="A98" s="294" t="s">
        <v>147</v>
      </c>
      <c r="B98" s="44"/>
      <c r="C98" s="53" t="s">
        <v>1099</v>
      </c>
      <c r="D98" s="44"/>
      <c r="E98" s="44"/>
      <c r="F98" s="44"/>
      <c r="G98" s="33">
        <f t="shared" si="8"/>
        <v>0</v>
      </c>
    </row>
    <row r="99" spans="1:7" s="5" customFormat="1" ht="20.100000000000001" customHeight="1">
      <c r="A99" s="294" t="s">
        <v>1111</v>
      </c>
      <c r="B99" s="149"/>
      <c r="C99" s="53" t="s">
        <v>1099</v>
      </c>
      <c r="D99" s="284"/>
      <c r="E99" s="284"/>
      <c r="F99" s="284"/>
      <c r="G99" s="33">
        <f t="shared" si="8"/>
        <v>0</v>
      </c>
    </row>
    <row r="100" spans="1:7" s="5" customFormat="1" ht="22.5" customHeight="1">
      <c r="A100" s="281" t="s">
        <v>148</v>
      </c>
      <c r="B100" s="290" t="s">
        <v>129</v>
      </c>
      <c r="C100" s="290"/>
      <c r="D100" s="292"/>
      <c r="E100" s="292"/>
      <c r="F100" s="292"/>
      <c r="G100" s="33"/>
    </row>
    <row r="101" spans="1:7" s="5" customFormat="1" ht="20.100000000000001" customHeight="1">
      <c r="A101" s="294" t="s">
        <v>149</v>
      </c>
      <c r="B101" s="44"/>
      <c r="C101" s="53" t="s">
        <v>1099</v>
      </c>
      <c r="D101" s="44"/>
      <c r="E101" s="44"/>
      <c r="F101" s="44"/>
      <c r="G101" s="33">
        <f t="shared" si="8"/>
        <v>0</v>
      </c>
    </row>
    <row r="102" spans="1:7" s="5" customFormat="1" ht="20.100000000000001" customHeight="1">
      <c r="A102" s="294" t="s">
        <v>150</v>
      </c>
      <c r="B102" s="44"/>
      <c r="C102" s="53" t="s">
        <v>1099</v>
      </c>
      <c r="D102" s="44"/>
      <c r="E102" s="44"/>
      <c r="F102" s="44"/>
      <c r="G102" s="33">
        <f t="shared" si="8"/>
        <v>0</v>
      </c>
    </row>
    <row r="103" spans="1:7" s="5" customFormat="1" ht="20.100000000000001" customHeight="1">
      <c r="A103" s="294" t="s">
        <v>151</v>
      </c>
      <c r="B103" s="44"/>
      <c r="C103" s="53" t="s">
        <v>1099</v>
      </c>
      <c r="D103" s="44"/>
      <c r="E103" s="44"/>
      <c r="F103" s="44"/>
      <c r="G103" s="33">
        <f t="shared" si="8"/>
        <v>0</v>
      </c>
    </row>
    <row r="104" spans="1:7" s="5" customFormat="1" ht="20.100000000000001" customHeight="1">
      <c r="A104" s="294" t="s">
        <v>152</v>
      </c>
      <c r="B104" s="44"/>
      <c r="C104" s="53" t="s">
        <v>1099</v>
      </c>
      <c r="D104" s="44"/>
      <c r="E104" s="44"/>
      <c r="F104" s="44"/>
      <c r="G104" s="33">
        <f t="shared" si="8"/>
        <v>0</v>
      </c>
    </row>
    <row r="105" spans="1:7" s="5" customFormat="1" ht="20.100000000000001" customHeight="1">
      <c r="A105" s="294" t="s">
        <v>153</v>
      </c>
      <c r="B105" s="44"/>
      <c r="C105" s="53" t="s">
        <v>1099</v>
      </c>
      <c r="D105" s="44"/>
      <c r="E105" s="44"/>
      <c r="F105" s="44"/>
      <c r="G105" s="33">
        <f t="shared" si="8"/>
        <v>0</v>
      </c>
    </row>
    <row r="106" spans="1:7" s="5" customFormat="1" ht="20.100000000000001" customHeight="1">
      <c r="A106" s="294" t="s">
        <v>154</v>
      </c>
      <c r="B106" s="44"/>
      <c r="C106" s="53" t="s">
        <v>1099</v>
      </c>
      <c r="D106" s="44"/>
      <c r="E106" s="44"/>
      <c r="F106" s="44"/>
      <c r="G106" s="33">
        <f t="shared" si="8"/>
        <v>0</v>
      </c>
    </row>
    <row r="107" spans="1:7" s="5" customFormat="1" ht="20.100000000000001" customHeight="1">
      <c r="A107" s="294" t="s">
        <v>1110</v>
      </c>
      <c r="B107" s="149"/>
      <c r="C107" s="53" t="s">
        <v>1099</v>
      </c>
      <c r="D107" s="293"/>
      <c r="E107" s="293"/>
      <c r="F107" s="293"/>
      <c r="G107" s="33">
        <f t="shared" si="8"/>
        <v>0</v>
      </c>
    </row>
    <row r="108" spans="1:7" s="5" customFormat="1" ht="20.100000000000001" customHeight="1">
      <c r="A108" s="281" t="s">
        <v>155</v>
      </c>
      <c r="B108" s="290" t="s">
        <v>135</v>
      </c>
      <c r="C108" s="53"/>
      <c r="D108" s="284"/>
      <c r="E108" s="284"/>
      <c r="F108" s="284"/>
      <c r="G108" s="33"/>
    </row>
    <row r="109" spans="1:7" s="5" customFormat="1" ht="20.100000000000001" customHeight="1">
      <c r="A109" s="294" t="s">
        <v>156</v>
      </c>
      <c r="B109" s="44"/>
      <c r="C109" s="53" t="s">
        <v>1099</v>
      </c>
      <c r="D109" s="44"/>
      <c r="E109" s="44"/>
      <c r="F109" s="44"/>
      <c r="G109" s="33">
        <f t="shared" si="8"/>
        <v>0</v>
      </c>
    </row>
    <row r="110" spans="1:7" s="5" customFormat="1" ht="20.100000000000001" customHeight="1">
      <c r="A110" s="294" t="s">
        <v>157</v>
      </c>
      <c r="B110" s="44"/>
      <c r="C110" s="53" t="s">
        <v>1099</v>
      </c>
      <c r="D110" s="44"/>
      <c r="E110" s="44"/>
      <c r="F110" s="44"/>
      <c r="G110" s="33">
        <f t="shared" si="8"/>
        <v>0</v>
      </c>
    </row>
    <row r="111" spans="1:7" s="5" customFormat="1" ht="20.100000000000001" customHeight="1">
      <c r="A111" s="294" t="s">
        <v>158</v>
      </c>
      <c r="B111" s="44"/>
      <c r="C111" s="53" t="s">
        <v>1099</v>
      </c>
      <c r="D111" s="44"/>
      <c r="E111" s="44"/>
      <c r="F111" s="44"/>
      <c r="G111" s="33">
        <f t="shared" si="8"/>
        <v>0</v>
      </c>
    </row>
    <row r="112" spans="1:7" s="5" customFormat="1" ht="20.100000000000001" customHeight="1">
      <c r="A112" s="294" t="s">
        <v>159</v>
      </c>
      <c r="B112" s="44"/>
      <c r="C112" s="53" t="s">
        <v>1099</v>
      </c>
      <c r="D112" s="44"/>
      <c r="E112" s="44"/>
      <c r="F112" s="44"/>
      <c r="G112" s="33">
        <f t="shared" si="8"/>
        <v>0</v>
      </c>
    </row>
    <row r="113" spans="1:7" s="5" customFormat="1" ht="20.100000000000001" customHeight="1">
      <c r="A113" s="294" t="s">
        <v>160</v>
      </c>
      <c r="B113" s="44"/>
      <c r="C113" s="53" t="s">
        <v>1099</v>
      </c>
      <c r="D113" s="44"/>
      <c r="E113" s="44"/>
      <c r="F113" s="44"/>
      <c r="G113" s="33">
        <f t="shared" si="8"/>
        <v>0</v>
      </c>
    </row>
    <row r="114" spans="1:7" s="5" customFormat="1" ht="20.100000000000001" customHeight="1">
      <c r="A114" s="294" t="s">
        <v>1109</v>
      </c>
      <c r="B114" s="149"/>
      <c r="C114" s="53" t="s">
        <v>1099</v>
      </c>
      <c r="D114" s="284"/>
      <c r="E114" s="284"/>
      <c r="F114" s="284"/>
      <c r="G114" s="33">
        <f t="shared" si="8"/>
        <v>0</v>
      </c>
    </row>
    <row r="115" spans="1:7" s="5" customFormat="1" ht="22.5" customHeight="1">
      <c r="A115" s="281" t="s">
        <v>161</v>
      </c>
      <c r="B115" s="290" t="s">
        <v>142</v>
      </c>
      <c r="C115" s="53"/>
      <c r="D115" s="284"/>
      <c r="E115" s="284"/>
      <c r="F115" s="284"/>
      <c r="G115" s="33"/>
    </row>
    <row r="116" spans="1:7" s="5" customFormat="1" ht="20.100000000000001" customHeight="1">
      <c r="A116" s="294" t="s">
        <v>162</v>
      </c>
      <c r="B116" s="44"/>
      <c r="C116" s="53" t="s">
        <v>1099</v>
      </c>
      <c r="D116" s="44"/>
      <c r="E116" s="44"/>
      <c r="F116" s="44"/>
      <c r="G116" s="33">
        <f t="shared" si="8"/>
        <v>0</v>
      </c>
    </row>
    <row r="117" spans="1:7" s="5" customFormat="1" ht="20.100000000000001" customHeight="1">
      <c r="A117" s="294" t="s">
        <v>163</v>
      </c>
      <c r="B117" s="44"/>
      <c r="C117" s="53" t="s">
        <v>1099</v>
      </c>
      <c r="D117" s="44"/>
      <c r="E117" s="44"/>
      <c r="F117" s="44"/>
      <c r="G117" s="33">
        <f t="shared" si="8"/>
        <v>0</v>
      </c>
    </row>
    <row r="118" spans="1:7" s="5" customFormat="1" ht="20.100000000000001" customHeight="1">
      <c r="A118" s="294" t="s">
        <v>164</v>
      </c>
      <c r="B118" s="44"/>
      <c r="C118" s="53" t="s">
        <v>1099</v>
      </c>
      <c r="D118" s="44"/>
      <c r="E118" s="44"/>
      <c r="F118" s="44"/>
      <c r="G118" s="33">
        <f t="shared" si="8"/>
        <v>0</v>
      </c>
    </row>
    <row r="119" spans="1:7" s="5" customFormat="1" ht="20.100000000000001" customHeight="1">
      <c r="A119" s="294" t="s">
        <v>165</v>
      </c>
      <c r="B119" s="44"/>
      <c r="C119" s="53" t="s">
        <v>1099</v>
      </c>
      <c r="D119" s="44"/>
      <c r="E119" s="44"/>
      <c r="F119" s="44"/>
      <c r="G119" s="33">
        <f t="shared" si="8"/>
        <v>0</v>
      </c>
    </row>
    <row r="120" spans="1:7" s="5" customFormat="1" ht="20.100000000000001" customHeight="1">
      <c r="A120" s="294" t="s">
        <v>482</v>
      </c>
      <c r="B120" s="44"/>
      <c r="C120" s="53" t="s">
        <v>1099</v>
      </c>
      <c r="D120" s="44"/>
      <c r="E120" s="44"/>
      <c r="F120" s="44"/>
      <c r="G120" s="33">
        <f t="shared" si="8"/>
        <v>0</v>
      </c>
    </row>
    <row r="121" spans="1:7" s="5" customFormat="1" ht="20.100000000000001" customHeight="1">
      <c r="A121" s="294" t="s">
        <v>1108</v>
      </c>
      <c r="B121" s="149"/>
      <c r="C121" s="53" t="s">
        <v>1099</v>
      </c>
      <c r="D121" s="284"/>
      <c r="E121" s="284"/>
      <c r="F121" s="284"/>
      <c r="G121" s="33">
        <f t="shared" si="8"/>
        <v>0</v>
      </c>
    </row>
    <row r="122" spans="1:7" s="5" customFormat="1" ht="18" customHeight="1">
      <c r="A122" s="281" t="s">
        <v>166</v>
      </c>
      <c r="B122" s="290" t="s">
        <v>914</v>
      </c>
      <c r="C122" s="53"/>
      <c r="D122" s="284"/>
      <c r="E122" s="284"/>
      <c r="F122" s="284"/>
      <c r="G122" s="33"/>
    </row>
    <row r="123" spans="1:7" s="5" customFormat="1" ht="20.100000000000001" customHeight="1">
      <c r="A123" s="294" t="s">
        <v>167</v>
      </c>
      <c r="B123" s="44"/>
      <c r="C123" s="53" t="s">
        <v>1099</v>
      </c>
      <c r="D123" s="44"/>
      <c r="E123" s="44"/>
      <c r="F123" s="44"/>
      <c r="G123" s="33">
        <f t="shared" si="8"/>
        <v>0</v>
      </c>
    </row>
    <row r="124" spans="1:7" s="5" customFormat="1" ht="20.100000000000001" customHeight="1">
      <c r="A124" s="294" t="s">
        <v>168</v>
      </c>
      <c r="B124" s="44"/>
      <c r="C124" s="53" t="s">
        <v>1099</v>
      </c>
      <c r="D124" s="44"/>
      <c r="E124" s="44"/>
      <c r="F124" s="44"/>
      <c r="G124" s="33">
        <f t="shared" si="8"/>
        <v>0</v>
      </c>
    </row>
    <row r="125" spans="1:7" s="5" customFormat="1" ht="20.100000000000001" customHeight="1">
      <c r="A125" s="294" t="s">
        <v>169</v>
      </c>
      <c r="B125" s="44"/>
      <c r="C125" s="53" t="s">
        <v>1099</v>
      </c>
      <c r="D125" s="44"/>
      <c r="E125" s="44"/>
      <c r="F125" s="44"/>
      <c r="G125" s="33">
        <f t="shared" si="8"/>
        <v>0</v>
      </c>
    </row>
    <row r="126" spans="1:7" s="5" customFormat="1" ht="20.100000000000001" customHeight="1">
      <c r="A126" s="294" t="s">
        <v>170</v>
      </c>
      <c r="B126" s="44"/>
      <c r="C126" s="53" t="s">
        <v>1099</v>
      </c>
      <c r="D126" s="44"/>
      <c r="E126" s="44"/>
      <c r="F126" s="44"/>
      <c r="G126" s="33">
        <f t="shared" si="8"/>
        <v>0</v>
      </c>
    </row>
    <row r="127" spans="1:7" s="5" customFormat="1" ht="20.100000000000001" customHeight="1">
      <c r="A127" s="294" t="s">
        <v>483</v>
      </c>
      <c r="B127" s="44"/>
      <c r="C127" s="53" t="s">
        <v>1099</v>
      </c>
      <c r="D127" s="44"/>
      <c r="E127" s="44"/>
      <c r="F127" s="44"/>
      <c r="G127" s="33">
        <f t="shared" si="8"/>
        <v>0</v>
      </c>
    </row>
    <row r="128" spans="1:7" s="5" customFormat="1" ht="20.100000000000001" customHeight="1">
      <c r="A128" s="294" t="s">
        <v>484</v>
      </c>
      <c r="B128" s="44"/>
      <c r="C128" s="53" t="s">
        <v>1099</v>
      </c>
      <c r="D128" s="44"/>
      <c r="E128" s="44"/>
      <c r="F128" s="44"/>
      <c r="G128" s="33">
        <f t="shared" si="8"/>
        <v>0</v>
      </c>
    </row>
    <row r="129" spans="1:7" s="5" customFormat="1" ht="20.100000000000001" customHeight="1">
      <c r="A129" s="294" t="s">
        <v>1107</v>
      </c>
      <c r="B129" s="149"/>
      <c r="C129" s="53" t="s">
        <v>1099</v>
      </c>
      <c r="D129" s="284"/>
      <c r="E129" s="284"/>
      <c r="F129" s="284"/>
      <c r="G129" s="33">
        <f t="shared" si="8"/>
        <v>0</v>
      </c>
    </row>
    <row r="130" spans="1:7" s="5" customFormat="1" ht="23.25" customHeight="1">
      <c r="A130" s="281" t="s">
        <v>171</v>
      </c>
      <c r="B130" s="290" t="s">
        <v>804</v>
      </c>
      <c r="C130" s="53"/>
      <c r="D130" s="284"/>
      <c r="E130" s="284"/>
      <c r="F130" s="284"/>
      <c r="G130" s="33"/>
    </row>
    <row r="131" spans="1:7" s="5" customFormat="1" ht="20.100000000000001" customHeight="1">
      <c r="A131" s="294" t="s">
        <v>172</v>
      </c>
      <c r="B131" s="44"/>
      <c r="C131" s="53" t="s">
        <v>1099</v>
      </c>
      <c r="D131" s="44"/>
      <c r="E131" s="44"/>
      <c r="F131" s="44"/>
      <c r="G131" s="33">
        <f t="shared" si="8"/>
        <v>0</v>
      </c>
    </row>
    <row r="132" spans="1:7" s="5" customFormat="1" ht="20.100000000000001" customHeight="1">
      <c r="A132" s="294" t="s">
        <v>173</v>
      </c>
      <c r="B132" s="44"/>
      <c r="C132" s="53" t="s">
        <v>1099</v>
      </c>
      <c r="D132" s="44"/>
      <c r="E132" s="44"/>
      <c r="F132" s="44"/>
      <c r="G132" s="33">
        <f t="shared" si="8"/>
        <v>0</v>
      </c>
    </row>
    <row r="133" spans="1:7" s="5" customFormat="1" ht="20.100000000000001" customHeight="1">
      <c r="A133" s="294" t="s">
        <v>174</v>
      </c>
      <c r="B133" s="44"/>
      <c r="C133" s="53" t="s">
        <v>1099</v>
      </c>
      <c r="D133" s="44"/>
      <c r="E133" s="44"/>
      <c r="F133" s="44"/>
      <c r="G133" s="33">
        <f t="shared" si="8"/>
        <v>0</v>
      </c>
    </row>
    <row r="134" spans="1:7" s="5" customFormat="1" ht="20.100000000000001" customHeight="1">
      <c r="A134" s="294" t="s">
        <v>175</v>
      </c>
      <c r="B134" s="44"/>
      <c r="C134" s="53" t="s">
        <v>1099</v>
      </c>
      <c r="D134" s="44"/>
      <c r="E134" s="44"/>
      <c r="F134" s="44"/>
      <c r="G134" s="33">
        <f t="shared" si="8"/>
        <v>0</v>
      </c>
    </row>
    <row r="135" spans="1:7" s="5" customFormat="1" ht="20.100000000000001" customHeight="1">
      <c r="A135" s="294" t="s">
        <v>1106</v>
      </c>
      <c r="B135" s="44"/>
      <c r="C135" s="53" t="s">
        <v>1099</v>
      </c>
      <c r="D135" s="25"/>
      <c r="E135" s="25"/>
      <c r="F135" s="25"/>
      <c r="G135" s="33">
        <f t="shared" si="8"/>
        <v>0</v>
      </c>
    </row>
    <row r="136" spans="1:7" s="5" customFormat="1" ht="20.100000000000001" customHeight="1">
      <c r="A136" s="281" t="s">
        <v>176</v>
      </c>
      <c r="B136" s="290" t="s">
        <v>1</v>
      </c>
      <c r="C136" s="53"/>
      <c r="D136" s="284"/>
      <c r="E136" s="284"/>
      <c r="F136" s="284"/>
      <c r="G136" s="33"/>
    </row>
    <row r="137" spans="1:7" s="5" customFormat="1" ht="20.100000000000001" customHeight="1">
      <c r="A137" s="294" t="s">
        <v>177</v>
      </c>
      <c r="B137" s="44"/>
      <c r="C137" s="53" t="s">
        <v>1099</v>
      </c>
      <c r="D137" s="44"/>
      <c r="E137" s="44"/>
      <c r="F137" s="44"/>
      <c r="G137" s="33">
        <f t="shared" si="8"/>
        <v>0</v>
      </c>
    </row>
    <row r="138" spans="1:7" s="5" customFormat="1" ht="20.100000000000001" customHeight="1">
      <c r="A138" s="294" t="s">
        <v>178</v>
      </c>
      <c r="B138" s="44"/>
      <c r="C138" s="53" t="s">
        <v>1099</v>
      </c>
      <c r="D138" s="44"/>
      <c r="E138" s="44"/>
      <c r="F138" s="44"/>
      <c r="G138" s="33">
        <f t="shared" si="8"/>
        <v>0</v>
      </c>
    </row>
    <row r="139" spans="1:7" s="5" customFormat="1" ht="20.100000000000001" customHeight="1">
      <c r="A139" s="294" t="s">
        <v>179</v>
      </c>
      <c r="B139" s="44"/>
      <c r="C139" s="53" t="s">
        <v>1099</v>
      </c>
      <c r="D139" s="44"/>
      <c r="E139" s="44"/>
      <c r="F139" s="44"/>
      <c r="G139" s="33">
        <f t="shared" si="8"/>
        <v>0</v>
      </c>
    </row>
    <row r="140" spans="1:7" s="5" customFormat="1" ht="20.100000000000001" customHeight="1">
      <c r="A140" s="294" t="s">
        <v>180</v>
      </c>
      <c r="B140" s="44"/>
      <c r="C140" s="53" t="s">
        <v>1099</v>
      </c>
      <c r="D140" s="44"/>
      <c r="E140" s="44"/>
      <c r="F140" s="44"/>
      <c r="G140" s="33">
        <f t="shared" si="8"/>
        <v>0</v>
      </c>
    </row>
    <row r="141" spans="1:7" s="5" customFormat="1" ht="20.100000000000001" customHeight="1">
      <c r="A141" s="294" t="s">
        <v>1105</v>
      </c>
      <c r="B141" s="149"/>
      <c r="C141" s="53" t="s">
        <v>1099</v>
      </c>
      <c r="D141" s="44"/>
      <c r="E141" s="44"/>
      <c r="F141" s="44"/>
      <c r="G141" s="33">
        <f t="shared" si="8"/>
        <v>0</v>
      </c>
    </row>
    <row r="142" spans="1:7" s="5" customFormat="1" ht="20.100000000000001" customHeight="1">
      <c r="A142" s="150" t="s">
        <v>181</v>
      </c>
      <c r="B142" s="290" t="s">
        <v>485</v>
      </c>
      <c r="C142" s="81"/>
      <c r="D142" s="6"/>
      <c r="E142" s="6"/>
      <c r="F142" s="6"/>
      <c r="G142" s="33"/>
    </row>
    <row r="143" spans="1:7" s="5" customFormat="1" ht="20.100000000000001" customHeight="1">
      <c r="A143" s="294" t="s">
        <v>183</v>
      </c>
      <c r="B143" s="44"/>
      <c r="C143" s="53" t="s">
        <v>1099</v>
      </c>
      <c r="D143" s="44"/>
      <c r="E143" s="44"/>
      <c r="F143" s="44"/>
      <c r="G143" s="33">
        <f t="shared" si="8"/>
        <v>0</v>
      </c>
    </row>
    <row r="144" spans="1:7" s="5" customFormat="1" ht="20.100000000000001" customHeight="1">
      <c r="A144" s="294" t="s">
        <v>184</v>
      </c>
      <c r="B144" s="44"/>
      <c r="C144" s="53" t="s">
        <v>1099</v>
      </c>
      <c r="D144" s="44"/>
      <c r="E144" s="44"/>
      <c r="F144" s="44"/>
      <c r="G144" s="33">
        <f t="shared" si="8"/>
        <v>0</v>
      </c>
    </row>
    <row r="145" spans="1:7" s="5" customFormat="1" ht="20.100000000000001" customHeight="1">
      <c r="A145" s="294" t="s">
        <v>185</v>
      </c>
      <c r="B145" s="44"/>
      <c r="C145" s="53" t="s">
        <v>1099</v>
      </c>
      <c r="D145" s="44"/>
      <c r="E145" s="44"/>
      <c r="F145" s="44"/>
      <c r="G145" s="33">
        <f t="shared" si="8"/>
        <v>0</v>
      </c>
    </row>
    <row r="146" spans="1:7" s="5" customFormat="1" ht="20.100000000000001" customHeight="1">
      <c r="A146" s="294" t="s">
        <v>186</v>
      </c>
      <c r="B146" s="44"/>
      <c r="C146" s="53" t="s">
        <v>1099</v>
      </c>
      <c r="D146" s="44"/>
      <c r="E146" s="44"/>
      <c r="F146" s="44"/>
      <c r="G146" s="33">
        <f t="shared" si="8"/>
        <v>0</v>
      </c>
    </row>
    <row r="147" spans="1:7" s="5" customFormat="1" ht="20.100000000000001" customHeight="1">
      <c r="A147" s="294" t="s">
        <v>187</v>
      </c>
      <c r="B147" s="44"/>
      <c r="C147" s="53" t="s">
        <v>1099</v>
      </c>
      <c r="D147" s="44"/>
      <c r="E147" s="44"/>
      <c r="F147" s="44"/>
      <c r="G147" s="33">
        <f t="shared" si="8"/>
        <v>0</v>
      </c>
    </row>
    <row r="148" spans="1:7" s="5" customFormat="1" ht="20.100000000000001" customHeight="1">
      <c r="A148" s="294" t="s">
        <v>486</v>
      </c>
      <c r="B148" s="44"/>
      <c r="C148" s="53" t="s">
        <v>1099</v>
      </c>
      <c r="D148" s="44"/>
      <c r="E148" s="44"/>
      <c r="F148" s="44"/>
      <c r="G148" s="33">
        <f t="shared" si="8"/>
        <v>0</v>
      </c>
    </row>
    <row r="149" spans="1:7" s="5" customFormat="1" ht="20.100000000000001" customHeight="1">
      <c r="A149" s="294" t="s">
        <v>1104</v>
      </c>
      <c r="B149" s="149"/>
      <c r="C149" s="53" t="s">
        <v>1099</v>
      </c>
      <c r="D149" s="25"/>
      <c r="E149" s="25"/>
      <c r="F149" s="25"/>
      <c r="G149" s="33">
        <f t="shared" si="8"/>
        <v>0</v>
      </c>
    </row>
    <row r="150" spans="1:7" s="5" customFormat="1" ht="20.100000000000001" customHeight="1">
      <c r="A150" s="150" t="s">
        <v>188</v>
      </c>
      <c r="B150" s="290" t="s">
        <v>182</v>
      </c>
      <c r="C150" s="290"/>
      <c r="D150" s="292"/>
      <c r="E150" s="292"/>
      <c r="F150" s="292"/>
      <c r="G150" s="33"/>
    </row>
    <row r="151" spans="1:7" s="5" customFormat="1" ht="20.100000000000001" customHeight="1">
      <c r="A151" s="151" t="s">
        <v>190</v>
      </c>
      <c r="B151" s="44"/>
      <c r="C151" s="53" t="s">
        <v>1099</v>
      </c>
      <c r="D151" s="44"/>
      <c r="E151" s="44"/>
      <c r="F151" s="44"/>
      <c r="G151" s="33">
        <f t="shared" ref="G151:G214" si="9">(E151+D151)+F151</f>
        <v>0</v>
      </c>
    </row>
    <row r="152" spans="1:7" s="5" customFormat="1" ht="20.100000000000001" customHeight="1">
      <c r="A152" s="151" t="s">
        <v>191</v>
      </c>
      <c r="B152" s="44"/>
      <c r="C152" s="53" t="s">
        <v>1099</v>
      </c>
      <c r="D152" s="44"/>
      <c r="E152" s="44"/>
      <c r="F152" s="44"/>
      <c r="G152" s="33">
        <f t="shared" si="9"/>
        <v>0</v>
      </c>
    </row>
    <row r="153" spans="1:7" s="5" customFormat="1" ht="20.100000000000001" customHeight="1">
      <c r="A153" s="151" t="s">
        <v>192</v>
      </c>
      <c r="B153" s="44"/>
      <c r="C153" s="53" t="s">
        <v>1099</v>
      </c>
      <c r="D153" s="44"/>
      <c r="E153" s="44"/>
      <c r="F153" s="44"/>
      <c r="G153" s="33">
        <f t="shared" si="9"/>
        <v>0</v>
      </c>
    </row>
    <row r="154" spans="1:7" s="5" customFormat="1" ht="20.100000000000001" customHeight="1">
      <c r="A154" s="151" t="s">
        <v>193</v>
      </c>
      <c r="B154" s="44"/>
      <c r="C154" s="53" t="s">
        <v>1099</v>
      </c>
      <c r="D154" s="44"/>
      <c r="E154" s="44"/>
      <c r="F154" s="44"/>
      <c r="G154" s="33">
        <f t="shared" si="9"/>
        <v>0</v>
      </c>
    </row>
    <row r="155" spans="1:7" s="5" customFormat="1" ht="20.100000000000001" customHeight="1">
      <c r="A155" s="151" t="s">
        <v>194</v>
      </c>
      <c r="B155" s="44"/>
      <c r="C155" s="53" t="s">
        <v>1099</v>
      </c>
      <c r="D155" s="44"/>
      <c r="E155" s="44"/>
      <c r="F155" s="44"/>
      <c r="G155" s="33">
        <f t="shared" si="9"/>
        <v>0</v>
      </c>
    </row>
    <row r="156" spans="1:7" s="5" customFormat="1" ht="20.100000000000001" customHeight="1">
      <c r="A156" s="151" t="s">
        <v>1103</v>
      </c>
      <c r="B156" s="149"/>
      <c r="C156" s="53" t="s">
        <v>1099</v>
      </c>
      <c r="D156" s="44"/>
      <c r="E156" s="44"/>
      <c r="F156" s="44"/>
      <c r="G156" s="33">
        <f t="shared" si="9"/>
        <v>0</v>
      </c>
    </row>
    <row r="157" spans="1:7" s="5" customFormat="1" ht="20.100000000000001" customHeight="1">
      <c r="A157" s="281" t="s">
        <v>195</v>
      </c>
      <c r="B157" s="290" t="s">
        <v>189</v>
      </c>
      <c r="C157" s="53"/>
      <c r="D157" s="284"/>
      <c r="E157" s="284"/>
      <c r="F157" s="284"/>
      <c r="G157" s="33"/>
    </row>
    <row r="158" spans="1:7" s="5" customFormat="1" ht="20.100000000000001" customHeight="1">
      <c r="A158" s="294" t="s">
        <v>197</v>
      </c>
      <c r="B158" s="44"/>
      <c r="C158" s="53" t="s">
        <v>1099</v>
      </c>
      <c r="D158" s="44"/>
      <c r="E158" s="44"/>
      <c r="F158" s="44"/>
      <c r="G158" s="33">
        <f t="shared" si="9"/>
        <v>0</v>
      </c>
    </row>
    <row r="159" spans="1:7" s="5" customFormat="1" ht="20.100000000000001" customHeight="1">
      <c r="A159" s="294" t="s">
        <v>198</v>
      </c>
      <c r="B159" s="44"/>
      <c r="C159" s="53" t="s">
        <v>1099</v>
      </c>
      <c r="D159" s="44"/>
      <c r="E159" s="44"/>
      <c r="F159" s="44"/>
      <c r="G159" s="33">
        <f t="shared" si="9"/>
        <v>0</v>
      </c>
    </row>
    <row r="160" spans="1:7" s="5" customFormat="1" ht="20.100000000000001" customHeight="1">
      <c r="A160" s="294" t="s">
        <v>199</v>
      </c>
      <c r="B160" s="44"/>
      <c r="C160" s="53" t="s">
        <v>1099</v>
      </c>
      <c r="D160" s="44"/>
      <c r="E160" s="44"/>
      <c r="F160" s="44"/>
      <c r="G160" s="33">
        <f t="shared" si="9"/>
        <v>0</v>
      </c>
    </row>
    <row r="161" spans="1:7" s="5" customFormat="1" ht="20.100000000000001" customHeight="1">
      <c r="A161" s="294" t="s">
        <v>200</v>
      </c>
      <c r="B161" s="44"/>
      <c r="C161" s="53" t="s">
        <v>1099</v>
      </c>
      <c r="D161" s="44"/>
      <c r="E161" s="44"/>
      <c r="F161" s="44"/>
      <c r="G161" s="33">
        <f t="shared" si="9"/>
        <v>0</v>
      </c>
    </row>
    <row r="162" spans="1:7" s="5" customFormat="1" ht="20.100000000000001" customHeight="1">
      <c r="A162" s="294" t="s">
        <v>201</v>
      </c>
      <c r="B162" s="44"/>
      <c r="C162" s="53" t="s">
        <v>1099</v>
      </c>
      <c r="D162" s="44"/>
      <c r="E162" s="44"/>
      <c r="F162" s="44"/>
      <c r="G162" s="33">
        <f t="shared" si="9"/>
        <v>0</v>
      </c>
    </row>
    <row r="163" spans="1:7" s="5" customFormat="1" ht="20.100000000000001" customHeight="1">
      <c r="A163" s="294" t="s">
        <v>1121</v>
      </c>
      <c r="B163" s="149"/>
      <c r="C163" s="53" t="s">
        <v>1099</v>
      </c>
      <c r="D163" s="25"/>
      <c r="E163" s="25"/>
      <c r="F163" s="25"/>
      <c r="G163" s="33">
        <f t="shared" si="9"/>
        <v>0</v>
      </c>
    </row>
    <row r="164" spans="1:7" s="5" customFormat="1" ht="20.100000000000001" customHeight="1">
      <c r="A164" s="281" t="s">
        <v>202</v>
      </c>
      <c r="B164" s="290" t="s">
        <v>196</v>
      </c>
      <c r="C164" s="81"/>
      <c r="D164" s="6"/>
      <c r="E164" s="6"/>
      <c r="F164" s="6"/>
      <c r="G164" s="33"/>
    </row>
    <row r="165" spans="1:7" s="5" customFormat="1" ht="20.100000000000001" customHeight="1">
      <c r="A165" s="294" t="s">
        <v>204</v>
      </c>
      <c r="B165" s="44"/>
      <c r="C165" s="53" t="s">
        <v>1099</v>
      </c>
      <c r="D165" s="44"/>
      <c r="E165" s="44"/>
      <c r="F165" s="44"/>
      <c r="G165" s="33">
        <f t="shared" si="9"/>
        <v>0</v>
      </c>
    </row>
    <row r="166" spans="1:7" s="5" customFormat="1" ht="20.100000000000001" customHeight="1">
      <c r="A166" s="294" t="s">
        <v>205</v>
      </c>
      <c r="B166" s="44"/>
      <c r="C166" s="53" t="s">
        <v>1099</v>
      </c>
      <c r="D166" s="44"/>
      <c r="E166" s="44"/>
      <c r="F166" s="44"/>
      <c r="G166" s="33">
        <f t="shared" si="9"/>
        <v>0</v>
      </c>
    </row>
    <row r="167" spans="1:7" s="5" customFormat="1" ht="20.100000000000001" customHeight="1">
      <c r="A167" s="294" t="s">
        <v>206</v>
      </c>
      <c r="B167" s="44"/>
      <c r="C167" s="53" t="s">
        <v>1099</v>
      </c>
      <c r="D167" s="44"/>
      <c r="E167" s="44"/>
      <c r="F167" s="44"/>
      <c r="G167" s="33">
        <f t="shared" si="9"/>
        <v>0</v>
      </c>
    </row>
    <row r="168" spans="1:7" s="5" customFormat="1" ht="20.100000000000001" customHeight="1">
      <c r="A168" s="294" t="s">
        <v>207</v>
      </c>
      <c r="B168" s="44"/>
      <c r="C168" s="53" t="s">
        <v>1099</v>
      </c>
      <c r="D168" s="44"/>
      <c r="E168" s="44"/>
      <c r="F168" s="44"/>
      <c r="G168" s="33">
        <f t="shared" si="9"/>
        <v>0</v>
      </c>
    </row>
    <row r="169" spans="1:7" s="5" customFormat="1" ht="20.100000000000001" customHeight="1">
      <c r="A169" s="294" t="s">
        <v>208</v>
      </c>
      <c r="B169" s="44"/>
      <c r="C169" s="53" t="s">
        <v>1099</v>
      </c>
      <c r="D169" s="44"/>
      <c r="E169" s="44"/>
      <c r="F169" s="44"/>
      <c r="G169" s="33">
        <f t="shared" si="9"/>
        <v>0</v>
      </c>
    </row>
    <row r="170" spans="1:7" s="5" customFormat="1" ht="20.100000000000001" customHeight="1">
      <c r="A170" s="294" t="s">
        <v>1122</v>
      </c>
      <c r="B170" s="149"/>
      <c r="C170" s="53" t="s">
        <v>1099</v>
      </c>
      <c r="D170" s="44"/>
      <c r="E170" s="44"/>
      <c r="F170" s="44"/>
      <c r="G170" s="33">
        <f t="shared" si="9"/>
        <v>0</v>
      </c>
    </row>
    <row r="171" spans="1:7" s="5" customFormat="1" ht="20.100000000000001" customHeight="1">
      <c r="A171" s="281" t="s">
        <v>487</v>
      </c>
      <c r="B171" s="290" t="s">
        <v>203</v>
      </c>
      <c r="C171" s="81"/>
      <c r="D171" s="6"/>
      <c r="E171" s="6"/>
      <c r="F171" s="6"/>
      <c r="G171" s="33"/>
    </row>
    <row r="172" spans="1:7" s="5" customFormat="1" ht="20.100000000000001" customHeight="1">
      <c r="A172" s="294" t="s">
        <v>488</v>
      </c>
      <c r="B172" s="44"/>
      <c r="C172" s="53" t="s">
        <v>1099</v>
      </c>
      <c r="D172" s="44"/>
      <c r="E172" s="44"/>
      <c r="F172" s="44"/>
      <c r="G172" s="33">
        <f t="shared" si="9"/>
        <v>0</v>
      </c>
    </row>
    <row r="173" spans="1:7" s="5" customFormat="1" ht="20.100000000000001" customHeight="1">
      <c r="A173" s="294" t="s">
        <v>489</v>
      </c>
      <c r="B173" s="44"/>
      <c r="C173" s="53" t="s">
        <v>1099</v>
      </c>
      <c r="D173" s="44"/>
      <c r="E173" s="44"/>
      <c r="F173" s="44"/>
      <c r="G173" s="33">
        <f t="shared" si="9"/>
        <v>0</v>
      </c>
    </row>
    <row r="174" spans="1:7" s="5" customFormat="1" ht="20.100000000000001" customHeight="1">
      <c r="A174" s="294" t="s">
        <v>490</v>
      </c>
      <c r="B174" s="44"/>
      <c r="C174" s="53" t="s">
        <v>1099</v>
      </c>
      <c r="D174" s="44"/>
      <c r="E174" s="44"/>
      <c r="F174" s="44"/>
      <c r="G174" s="33">
        <f t="shared" si="9"/>
        <v>0</v>
      </c>
    </row>
    <row r="175" spans="1:7" s="5" customFormat="1" ht="20.100000000000001" customHeight="1">
      <c r="A175" s="294" t="s">
        <v>491</v>
      </c>
      <c r="B175" s="44"/>
      <c r="C175" s="53" t="s">
        <v>1099</v>
      </c>
      <c r="D175" s="44"/>
      <c r="E175" s="44"/>
      <c r="F175" s="44"/>
      <c r="G175" s="33">
        <f t="shared" si="9"/>
        <v>0</v>
      </c>
    </row>
    <row r="176" spans="1:7" s="5" customFormat="1" ht="20.100000000000001" customHeight="1">
      <c r="A176" s="294" t="s">
        <v>492</v>
      </c>
      <c r="B176" s="44"/>
      <c r="C176" s="53" t="s">
        <v>1099</v>
      </c>
      <c r="D176" s="44"/>
      <c r="E176" s="44"/>
      <c r="F176" s="44"/>
      <c r="G176" s="33">
        <f t="shared" si="9"/>
        <v>0</v>
      </c>
    </row>
    <row r="177" spans="1:7" s="5" customFormat="1" ht="20.100000000000001" customHeight="1">
      <c r="A177" s="294" t="s">
        <v>1123</v>
      </c>
      <c r="B177" s="293"/>
      <c r="C177" s="53" t="s">
        <v>1099</v>
      </c>
      <c r="D177" s="44"/>
      <c r="E177" s="44"/>
      <c r="F177" s="44"/>
      <c r="G177" s="33">
        <f t="shared" si="9"/>
        <v>0</v>
      </c>
    </row>
    <row r="178" spans="1:7" s="5" customFormat="1" ht="20.100000000000001" customHeight="1">
      <c r="A178" s="281" t="s">
        <v>493</v>
      </c>
      <c r="B178" s="290" t="s">
        <v>209</v>
      </c>
      <c r="C178" s="81"/>
      <c r="D178" s="6"/>
      <c r="E178" s="6"/>
      <c r="F178" s="6"/>
      <c r="G178" s="33"/>
    </row>
    <row r="179" spans="1:7" s="5" customFormat="1" ht="20.100000000000001" customHeight="1">
      <c r="A179" s="294" t="s">
        <v>494</v>
      </c>
      <c r="B179" s="44"/>
      <c r="C179" s="53" t="s">
        <v>1099</v>
      </c>
      <c r="D179" s="44"/>
      <c r="E179" s="44"/>
      <c r="F179" s="44"/>
      <c r="G179" s="33">
        <f t="shared" si="9"/>
        <v>0</v>
      </c>
    </row>
    <row r="180" spans="1:7" s="5" customFormat="1" ht="20.100000000000001" customHeight="1">
      <c r="A180" s="294" t="s">
        <v>495</v>
      </c>
      <c r="B180" s="44"/>
      <c r="C180" s="53" t="s">
        <v>1099</v>
      </c>
      <c r="D180" s="44"/>
      <c r="E180" s="44"/>
      <c r="F180" s="44"/>
      <c r="G180" s="33">
        <f t="shared" si="9"/>
        <v>0</v>
      </c>
    </row>
    <row r="181" spans="1:7" s="5" customFormat="1" ht="20.100000000000001" customHeight="1">
      <c r="A181" s="294" t="s">
        <v>496</v>
      </c>
      <c r="B181" s="44"/>
      <c r="C181" s="53" t="s">
        <v>1099</v>
      </c>
      <c r="D181" s="44"/>
      <c r="E181" s="44"/>
      <c r="F181" s="44"/>
      <c r="G181" s="33">
        <f t="shared" si="9"/>
        <v>0</v>
      </c>
    </row>
    <row r="182" spans="1:7" s="5" customFormat="1" ht="20.100000000000001" customHeight="1">
      <c r="A182" s="294" t="s">
        <v>497</v>
      </c>
      <c r="B182" s="44"/>
      <c r="C182" s="53" t="s">
        <v>1099</v>
      </c>
      <c r="D182" s="44"/>
      <c r="E182" s="44"/>
      <c r="F182" s="44"/>
      <c r="G182" s="33">
        <f t="shared" si="9"/>
        <v>0</v>
      </c>
    </row>
    <row r="183" spans="1:7" s="5" customFormat="1" ht="20.100000000000001" customHeight="1">
      <c r="A183" s="294" t="s">
        <v>1124</v>
      </c>
      <c r="B183" s="293"/>
      <c r="C183" s="53" t="s">
        <v>1099</v>
      </c>
      <c r="D183" s="25"/>
      <c r="E183" s="25"/>
      <c r="F183" s="25"/>
      <c r="G183" s="33">
        <f t="shared" si="9"/>
        <v>0</v>
      </c>
    </row>
    <row r="184" spans="1:7" s="5" customFormat="1" ht="20.100000000000001" customHeight="1">
      <c r="A184" s="148">
        <v>8.1999999999999993</v>
      </c>
      <c r="B184" s="290" t="s">
        <v>501</v>
      </c>
      <c r="C184" s="81"/>
      <c r="D184" s="6"/>
      <c r="E184" s="6"/>
      <c r="F184" s="6"/>
      <c r="G184" s="33"/>
    </row>
    <row r="185" spans="1:7" s="5" customFormat="1" ht="20.100000000000001" customHeight="1">
      <c r="A185" s="281" t="s">
        <v>210</v>
      </c>
      <c r="B185" s="290" t="s">
        <v>502</v>
      </c>
      <c r="C185" s="81"/>
      <c r="D185" s="6"/>
      <c r="E185" s="6"/>
      <c r="F185" s="6"/>
      <c r="G185" s="33"/>
    </row>
    <row r="186" spans="1:7" s="5" customFormat="1" ht="20.100000000000001" customHeight="1">
      <c r="A186" s="294" t="s">
        <v>211</v>
      </c>
      <c r="B186" s="44"/>
      <c r="C186" s="53" t="s">
        <v>1099</v>
      </c>
      <c r="D186" s="44"/>
      <c r="E186" s="44"/>
      <c r="F186" s="44"/>
      <c r="G186" s="33">
        <f t="shared" si="9"/>
        <v>0</v>
      </c>
    </row>
    <row r="187" spans="1:7" s="5" customFormat="1" ht="20.100000000000001" customHeight="1">
      <c r="A187" s="294" t="s">
        <v>212</v>
      </c>
      <c r="B187" s="44"/>
      <c r="C187" s="53" t="s">
        <v>1099</v>
      </c>
      <c r="D187" s="44"/>
      <c r="E187" s="44"/>
      <c r="F187" s="44"/>
      <c r="G187" s="33">
        <f t="shared" si="9"/>
        <v>0</v>
      </c>
    </row>
    <row r="188" spans="1:7" s="5" customFormat="1" ht="20.100000000000001" customHeight="1">
      <c r="A188" s="294" t="s">
        <v>213</v>
      </c>
      <c r="B188" s="44"/>
      <c r="C188" s="53" t="s">
        <v>1099</v>
      </c>
      <c r="D188" s="44"/>
      <c r="E188" s="44"/>
      <c r="F188" s="44"/>
      <c r="G188" s="33">
        <f t="shared" si="9"/>
        <v>0</v>
      </c>
    </row>
    <row r="189" spans="1:7" s="5" customFormat="1" ht="20.100000000000001" customHeight="1">
      <c r="A189" s="294" t="s">
        <v>503</v>
      </c>
      <c r="B189" s="44"/>
      <c r="C189" s="53" t="s">
        <v>1099</v>
      </c>
      <c r="D189" s="44"/>
      <c r="E189" s="44"/>
      <c r="F189" s="44"/>
      <c r="G189" s="33">
        <f t="shared" si="9"/>
        <v>0</v>
      </c>
    </row>
    <row r="190" spans="1:7" s="5" customFormat="1" ht="20.100000000000001" customHeight="1">
      <c r="A190" s="294" t="s">
        <v>504</v>
      </c>
      <c r="B190" s="44"/>
      <c r="C190" s="53" t="s">
        <v>1099</v>
      </c>
      <c r="D190" s="44"/>
      <c r="E190" s="44"/>
      <c r="F190" s="44"/>
      <c r="G190" s="33">
        <f t="shared" si="9"/>
        <v>0</v>
      </c>
    </row>
    <row r="191" spans="1:7" s="5" customFormat="1" ht="20.100000000000001" customHeight="1">
      <c r="A191" s="294" t="s">
        <v>505</v>
      </c>
      <c r="B191" s="44"/>
      <c r="C191" s="53" t="s">
        <v>1099</v>
      </c>
      <c r="D191" s="44"/>
      <c r="E191" s="44"/>
      <c r="F191" s="44"/>
      <c r="G191" s="33">
        <f t="shared" si="9"/>
        <v>0</v>
      </c>
    </row>
    <row r="192" spans="1:7" s="5" customFormat="1" ht="20.100000000000001" customHeight="1">
      <c r="A192" s="294" t="s">
        <v>506</v>
      </c>
      <c r="B192" s="44"/>
      <c r="C192" s="53" t="s">
        <v>1099</v>
      </c>
      <c r="D192" s="44"/>
      <c r="E192" s="44"/>
      <c r="F192" s="44"/>
      <c r="G192" s="33">
        <f t="shared" si="9"/>
        <v>0</v>
      </c>
    </row>
    <row r="193" spans="1:7" s="5" customFormat="1" ht="20.100000000000001" customHeight="1">
      <c r="A193" s="294" t="s">
        <v>507</v>
      </c>
      <c r="B193" s="44"/>
      <c r="C193" s="53" t="s">
        <v>1099</v>
      </c>
      <c r="D193" s="44"/>
      <c r="E193" s="44"/>
      <c r="F193" s="44"/>
      <c r="G193" s="33">
        <f t="shared" si="9"/>
        <v>0</v>
      </c>
    </row>
    <row r="194" spans="1:7" s="5" customFormat="1" ht="20.100000000000001" customHeight="1">
      <c r="A194" s="294" t="s">
        <v>508</v>
      </c>
      <c r="B194" s="44"/>
      <c r="C194" s="53" t="s">
        <v>1099</v>
      </c>
      <c r="D194" s="44"/>
      <c r="E194" s="44"/>
      <c r="F194" s="44"/>
      <c r="G194" s="33">
        <f t="shared" si="9"/>
        <v>0</v>
      </c>
    </row>
    <row r="195" spans="1:7" s="5" customFormat="1" ht="20.100000000000001" customHeight="1">
      <c r="A195" s="294" t="s">
        <v>509</v>
      </c>
      <c r="B195" s="44"/>
      <c r="C195" s="53" t="s">
        <v>1099</v>
      </c>
      <c r="D195" s="44"/>
      <c r="E195" s="44"/>
      <c r="F195" s="44"/>
      <c r="G195" s="33">
        <f t="shared" si="9"/>
        <v>0</v>
      </c>
    </row>
    <row r="196" spans="1:7" s="5" customFormat="1" ht="20.100000000000001" customHeight="1">
      <c r="A196" s="281" t="s">
        <v>214</v>
      </c>
      <c r="B196" s="290" t="s">
        <v>510</v>
      </c>
      <c r="C196" s="53"/>
      <c r="D196" s="6"/>
      <c r="E196" s="6"/>
      <c r="F196" s="6"/>
      <c r="G196" s="33"/>
    </row>
    <row r="197" spans="1:7" s="5" customFormat="1" ht="20.100000000000001" customHeight="1">
      <c r="A197" s="294" t="s">
        <v>215</v>
      </c>
      <c r="B197" s="44"/>
      <c r="C197" s="53" t="s">
        <v>1099</v>
      </c>
      <c r="D197" s="44"/>
      <c r="E197" s="44"/>
      <c r="F197" s="44"/>
      <c r="G197" s="33">
        <f t="shared" si="9"/>
        <v>0</v>
      </c>
    </row>
    <row r="198" spans="1:7" s="5" customFormat="1" ht="20.100000000000001" customHeight="1">
      <c r="A198" s="294" t="s">
        <v>216</v>
      </c>
      <c r="B198" s="44"/>
      <c r="C198" s="53" t="s">
        <v>1099</v>
      </c>
      <c r="D198" s="44"/>
      <c r="E198" s="44"/>
      <c r="F198" s="44"/>
      <c r="G198" s="33">
        <f t="shared" si="9"/>
        <v>0</v>
      </c>
    </row>
    <row r="199" spans="1:7" s="5" customFormat="1" ht="20.100000000000001" customHeight="1">
      <c r="A199" s="294" t="s">
        <v>511</v>
      </c>
      <c r="B199" s="44"/>
      <c r="C199" s="53" t="s">
        <v>1099</v>
      </c>
      <c r="D199" s="44"/>
      <c r="E199" s="44"/>
      <c r="F199" s="44"/>
      <c r="G199" s="33">
        <f t="shared" si="9"/>
        <v>0</v>
      </c>
    </row>
    <row r="200" spans="1:7" s="5" customFormat="1" ht="20.100000000000001" customHeight="1">
      <c r="A200" s="294" t="s">
        <v>512</v>
      </c>
      <c r="B200" s="44"/>
      <c r="C200" s="53" t="s">
        <v>1099</v>
      </c>
      <c r="D200" s="44"/>
      <c r="E200" s="44"/>
      <c r="F200" s="44"/>
      <c r="G200" s="33">
        <f t="shared" si="9"/>
        <v>0</v>
      </c>
    </row>
    <row r="201" spans="1:7" s="5" customFormat="1" ht="20.100000000000001" customHeight="1">
      <c r="A201" s="294" t="s">
        <v>513</v>
      </c>
      <c r="B201" s="44"/>
      <c r="C201" s="53" t="s">
        <v>1099</v>
      </c>
      <c r="D201" s="44"/>
      <c r="E201" s="44"/>
      <c r="F201" s="44"/>
      <c r="G201" s="33">
        <f t="shared" si="9"/>
        <v>0</v>
      </c>
    </row>
    <row r="202" spans="1:7" s="5" customFormat="1" ht="20.100000000000001" customHeight="1">
      <c r="A202" s="294" t="s">
        <v>514</v>
      </c>
      <c r="B202" s="44"/>
      <c r="C202" s="53" t="s">
        <v>1099</v>
      </c>
      <c r="D202" s="44"/>
      <c r="E202" s="44"/>
      <c r="F202" s="44"/>
      <c r="G202" s="33">
        <f t="shared" si="9"/>
        <v>0</v>
      </c>
    </row>
    <row r="203" spans="1:7" s="5" customFormat="1" ht="20.100000000000001" customHeight="1">
      <c r="A203" s="294" t="s">
        <v>515</v>
      </c>
      <c r="B203" s="44"/>
      <c r="C203" s="53" t="s">
        <v>1099</v>
      </c>
      <c r="D203" s="44"/>
      <c r="E203" s="44"/>
      <c r="F203" s="44"/>
      <c r="G203" s="33">
        <f t="shared" si="9"/>
        <v>0</v>
      </c>
    </row>
    <row r="204" spans="1:7" s="5" customFormat="1" ht="20.100000000000001" customHeight="1">
      <c r="A204" s="294" t="s">
        <v>516</v>
      </c>
      <c r="B204" s="44"/>
      <c r="C204" s="53" t="s">
        <v>1099</v>
      </c>
      <c r="D204" s="44"/>
      <c r="E204" s="44"/>
      <c r="F204" s="44"/>
      <c r="G204" s="33">
        <f t="shared" si="9"/>
        <v>0</v>
      </c>
    </row>
    <row r="205" spans="1:7" s="5" customFormat="1" ht="20.100000000000001" customHeight="1">
      <c r="A205" s="294" t="s">
        <v>517</v>
      </c>
      <c r="B205" s="44"/>
      <c r="C205" s="53" t="s">
        <v>1099</v>
      </c>
      <c r="D205" s="44"/>
      <c r="E205" s="44"/>
      <c r="F205" s="44"/>
      <c r="G205" s="33">
        <f t="shared" si="9"/>
        <v>0</v>
      </c>
    </row>
    <row r="206" spans="1:7" s="5" customFormat="1" ht="20.100000000000001" customHeight="1">
      <c r="A206" s="294" t="s">
        <v>518</v>
      </c>
      <c r="B206" s="44"/>
      <c r="C206" s="53" t="s">
        <v>1099</v>
      </c>
      <c r="D206" s="44"/>
      <c r="E206" s="44"/>
      <c r="F206" s="44"/>
      <c r="G206" s="33">
        <f t="shared" si="9"/>
        <v>0</v>
      </c>
    </row>
    <row r="207" spans="1:7" s="5" customFormat="1" ht="30.75" customHeight="1">
      <c r="A207" s="281" t="s">
        <v>217</v>
      </c>
      <c r="B207" s="290" t="s">
        <v>525</v>
      </c>
      <c r="C207" s="81"/>
      <c r="D207" s="6"/>
      <c r="E207" s="6"/>
      <c r="F207" s="6"/>
      <c r="G207" s="33"/>
    </row>
    <row r="208" spans="1:7" s="5" customFormat="1" ht="20.100000000000001" customHeight="1">
      <c r="A208" s="294" t="s">
        <v>218</v>
      </c>
      <c r="B208" s="44"/>
      <c r="C208" s="53" t="s">
        <v>1099</v>
      </c>
      <c r="D208" s="44"/>
      <c r="E208" s="44"/>
      <c r="F208" s="44"/>
      <c r="G208" s="33">
        <f t="shared" si="9"/>
        <v>0</v>
      </c>
    </row>
    <row r="209" spans="1:7" s="5" customFormat="1" ht="20.100000000000001" customHeight="1">
      <c r="A209" s="294" t="s">
        <v>219</v>
      </c>
      <c r="B209" s="44"/>
      <c r="C209" s="53" t="s">
        <v>1099</v>
      </c>
      <c r="D209" s="44"/>
      <c r="E209" s="44"/>
      <c r="F209" s="44"/>
      <c r="G209" s="33">
        <f t="shared" si="9"/>
        <v>0</v>
      </c>
    </row>
    <row r="210" spans="1:7" s="5" customFormat="1" ht="20.100000000000001" customHeight="1">
      <c r="A210" s="294" t="s">
        <v>220</v>
      </c>
      <c r="B210" s="44"/>
      <c r="C210" s="53" t="s">
        <v>1099</v>
      </c>
      <c r="D210" s="44"/>
      <c r="E210" s="44"/>
      <c r="F210" s="44"/>
      <c r="G210" s="33">
        <f t="shared" si="9"/>
        <v>0</v>
      </c>
    </row>
    <row r="211" spans="1:7" s="5" customFormat="1" ht="20.100000000000001" customHeight="1">
      <c r="A211" s="294" t="s">
        <v>221</v>
      </c>
      <c r="B211" s="44"/>
      <c r="C211" s="53" t="s">
        <v>1099</v>
      </c>
      <c r="D211" s="44"/>
      <c r="E211" s="44"/>
      <c r="F211" s="44"/>
      <c r="G211" s="33">
        <f t="shared" si="9"/>
        <v>0</v>
      </c>
    </row>
    <row r="212" spans="1:7" s="5" customFormat="1" ht="20.100000000000001" customHeight="1">
      <c r="A212" s="294" t="s">
        <v>519</v>
      </c>
      <c r="B212" s="44"/>
      <c r="C212" s="53" t="s">
        <v>1099</v>
      </c>
      <c r="D212" s="44"/>
      <c r="E212" s="44"/>
      <c r="F212" s="44"/>
      <c r="G212" s="33">
        <f t="shared" si="9"/>
        <v>0</v>
      </c>
    </row>
    <row r="213" spans="1:7" s="5" customFormat="1" ht="20.100000000000001" customHeight="1">
      <c r="A213" s="294" t="s">
        <v>520</v>
      </c>
      <c r="B213" s="44"/>
      <c r="C213" s="53" t="s">
        <v>1099</v>
      </c>
      <c r="D213" s="44"/>
      <c r="E213" s="44"/>
      <c r="F213" s="44"/>
      <c r="G213" s="33">
        <f t="shared" si="9"/>
        <v>0</v>
      </c>
    </row>
    <row r="214" spans="1:7" s="5" customFormat="1" ht="20.100000000000001" customHeight="1">
      <c r="A214" s="294" t="s">
        <v>521</v>
      </c>
      <c r="B214" s="44"/>
      <c r="C214" s="53" t="s">
        <v>1099</v>
      </c>
      <c r="D214" s="44"/>
      <c r="E214" s="44"/>
      <c r="F214" s="44"/>
      <c r="G214" s="33">
        <f t="shared" si="9"/>
        <v>0</v>
      </c>
    </row>
    <row r="215" spans="1:7" s="5" customFormat="1" ht="20.100000000000001" customHeight="1">
      <c r="A215" s="294" t="s">
        <v>522</v>
      </c>
      <c r="B215" s="44"/>
      <c r="C215" s="53" t="s">
        <v>1099</v>
      </c>
      <c r="D215" s="44"/>
      <c r="E215" s="44"/>
      <c r="F215" s="44"/>
      <c r="G215" s="33">
        <f t="shared" ref="G215:G277" si="10">(E215+D215)+F215</f>
        <v>0</v>
      </c>
    </row>
    <row r="216" spans="1:7" s="5" customFormat="1" ht="20.100000000000001" customHeight="1">
      <c r="A216" s="294" t="s">
        <v>523</v>
      </c>
      <c r="B216" s="44"/>
      <c r="C216" s="53" t="s">
        <v>1099</v>
      </c>
      <c r="D216" s="44"/>
      <c r="E216" s="44"/>
      <c r="F216" s="44"/>
      <c r="G216" s="33">
        <f t="shared" si="10"/>
        <v>0</v>
      </c>
    </row>
    <row r="217" spans="1:7" s="5" customFormat="1" ht="20.100000000000001" customHeight="1">
      <c r="A217" s="294" t="s">
        <v>524</v>
      </c>
      <c r="B217" s="44"/>
      <c r="C217" s="53" t="s">
        <v>1099</v>
      </c>
      <c r="D217" s="44"/>
      <c r="E217" s="44"/>
      <c r="F217" s="44"/>
      <c r="G217" s="33">
        <f t="shared" si="10"/>
        <v>0</v>
      </c>
    </row>
    <row r="218" spans="1:7" s="5" customFormat="1" ht="25.5" customHeight="1">
      <c r="A218" s="281" t="s">
        <v>222</v>
      </c>
      <c r="B218" s="53" t="s">
        <v>526</v>
      </c>
      <c r="C218" s="53"/>
      <c r="D218" s="284"/>
      <c r="E218" s="284"/>
      <c r="F218" s="284"/>
      <c r="G218" s="33"/>
    </row>
    <row r="219" spans="1:7" s="5" customFormat="1" ht="20.100000000000001" customHeight="1">
      <c r="A219" s="294" t="s">
        <v>223</v>
      </c>
      <c r="B219" s="44"/>
      <c r="C219" s="53" t="s">
        <v>1099</v>
      </c>
      <c r="D219" s="44"/>
      <c r="E219" s="44"/>
      <c r="F219" s="44"/>
      <c r="G219" s="33">
        <f t="shared" si="10"/>
        <v>0</v>
      </c>
    </row>
    <row r="220" spans="1:7" s="5" customFormat="1" ht="20.100000000000001" customHeight="1">
      <c r="A220" s="294" t="s">
        <v>224</v>
      </c>
      <c r="B220" s="44"/>
      <c r="C220" s="53" t="s">
        <v>1099</v>
      </c>
      <c r="D220" s="44"/>
      <c r="E220" s="44"/>
      <c r="F220" s="44"/>
      <c r="G220" s="33">
        <f t="shared" si="10"/>
        <v>0</v>
      </c>
    </row>
    <row r="221" spans="1:7" s="5" customFormat="1" ht="20.100000000000001" customHeight="1">
      <c r="A221" s="294" t="s">
        <v>225</v>
      </c>
      <c r="B221" s="44"/>
      <c r="C221" s="53" t="s">
        <v>1099</v>
      </c>
      <c r="D221" s="44"/>
      <c r="E221" s="44"/>
      <c r="F221" s="44"/>
      <c r="G221" s="33">
        <f t="shared" si="10"/>
        <v>0</v>
      </c>
    </row>
    <row r="222" spans="1:7" s="5" customFormat="1" ht="20.100000000000001" customHeight="1">
      <c r="A222" s="294" t="s">
        <v>226</v>
      </c>
      <c r="B222" s="44"/>
      <c r="C222" s="53" t="s">
        <v>1099</v>
      </c>
      <c r="D222" s="44"/>
      <c r="E222" s="44"/>
      <c r="F222" s="44"/>
      <c r="G222" s="33">
        <f t="shared" si="10"/>
        <v>0</v>
      </c>
    </row>
    <row r="223" spans="1:7" s="5" customFormat="1" ht="20.100000000000001" customHeight="1">
      <c r="A223" s="294" t="s">
        <v>227</v>
      </c>
      <c r="B223" s="44"/>
      <c r="C223" s="53" t="s">
        <v>1099</v>
      </c>
      <c r="D223" s="44"/>
      <c r="E223" s="44"/>
      <c r="F223" s="44"/>
      <c r="G223" s="33">
        <f t="shared" si="10"/>
        <v>0</v>
      </c>
    </row>
    <row r="224" spans="1:7" s="5" customFormat="1" ht="20.100000000000001" customHeight="1">
      <c r="A224" s="294" t="s">
        <v>228</v>
      </c>
      <c r="B224" s="44"/>
      <c r="C224" s="53" t="s">
        <v>1099</v>
      </c>
      <c r="D224" s="44"/>
      <c r="E224" s="44"/>
      <c r="F224" s="44"/>
      <c r="G224" s="33">
        <f t="shared" si="10"/>
        <v>0</v>
      </c>
    </row>
    <row r="225" spans="1:7" s="5" customFormat="1" ht="20.100000000000001" customHeight="1">
      <c r="A225" s="294" t="s">
        <v>527</v>
      </c>
      <c r="B225" s="44"/>
      <c r="C225" s="53" t="s">
        <v>1099</v>
      </c>
      <c r="D225" s="44"/>
      <c r="E225" s="44"/>
      <c r="F225" s="44"/>
      <c r="G225" s="33">
        <f t="shared" si="10"/>
        <v>0</v>
      </c>
    </row>
    <row r="226" spans="1:7" s="5" customFormat="1" ht="20.100000000000001" customHeight="1">
      <c r="A226" s="294" t="s">
        <v>528</v>
      </c>
      <c r="B226" s="44"/>
      <c r="C226" s="53" t="s">
        <v>1099</v>
      </c>
      <c r="D226" s="44"/>
      <c r="E226" s="44"/>
      <c r="F226" s="44"/>
      <c r="G226" s="33">
        <f t="shared" si="10"/>
        <v>0</v>
      </c>
    </row>
    <row r="227" spans="1:7" s="5" customFormat="1" ht="20.100000000000001" customHeight="1">
      <c r="A227" s="294" t="s">
        <v>529</v>
      </c>
      <c r="B227" s="44"/>
      <c r="C227" s="53" t="s">
        <v>1099</v>
      </c>
      <c r="D227" s="44"/>
      <c r="E227" s="44"/>
      <c r="F227" s="44"/>
      <c r="G227" s="33">
        <f t="shared" si="10"/>
        <v>0</v>
      </c>
    </row>
    <row r="228" spans="1:7" s="5" customFormat="1" ht="20.100000000000001" customHeight="1">
      <c r="A228" s="294" t="s">
        <v>530</v>
      </c>
      <c r="B228" s="44"/>
      <c r="C228" s="53" t="s">
        <v>1099</v>
      </c>
      <c r="D228" s="44"/>
      <c r="E228" s="44"/>
      <c r="F228" s="44"/>
      <c r="G228" s="33">
        <f t="shared" si="10"/>
        <v>0</v>
      </c>
    </row>
    <row r="229" spans="1:7" s="5" customFormat="1" ht="31.5" customHeight="1">
      <c r="A229" s="281" t="s">
        <v>229</v>
      </c>
      <c r="B229" s="53" t="s">
        <v>594</v>
      </c>
      <c r="C229" s="53"/>
      <c r="D229" s="284"/>
      <c r="E229" s="284"/>
      <c r="F229" s="284"/>
      <c r="G229" s="33"/>
    </row>
    <row r="230" spans="1:7" s="5" customFormat="1" ht="20.100000000000001" customHeight="1">
      <c r="A230" s="294" t="s">
        <v>230</v>
      </c>
      <c r="B230" s="44"/>
      <c r="C230" s="53" t="s">
        <v>1099</v>
      </c>
      <c r="D230" s="44"/>
      <c r="E230" s="44"/>
      <c r="F230" s="44"/>
      <c r="G230" s="33">
        <f t="shared" si="10"/>
        <v>0</v>
      </c>
    </row>
    <row r="231" spans="1:7" s="5" customFormat="1" ht="20.100000000000001" customHeight="1">
      <c r="A231" s="294" t="s">
        <v>231</v>
      </c>
      <c r="B231" s="44"/>
      <c r="C231" s="53" t="s">
        <v>1099</v>
      </c>
      <c r="D231" s="44"/>
      <c r="E231" s="44"/>
      <c r="F231" s="44"/>
      <c r="G231" s="33">
        <f t="shared" si="10"/>
        <v>0</v>
      </c>
    </row>
    <row r="232" spans="1:7" s="5" customFormat="1" ht="20.100000000000001" customHeight="1">
      <c r="A232" s="294" t="s">
        <v>531</v>
      </c>
      <c r="B232" s="44"/>
      <c r="C232" s="53" t="s">
        <v>1099</v>
      </c>
      <c r="D232" s="44"/>
      <c r="E232" s="44"/>
      <c r="F232" s="44"/>
      <c r="G232" s="33">
        <f t="shared" si="10"/>
        <v>0</v>
      </c>
    </row>
    <row r="233" spans="1:7" s="5" customFormat="1" ht="20.100000000000001" customHeight="1">
      <c r="A233" s="294" t="s">
        <v>532</v>
      </c>
      <c r="B233" s="44"/>
      <c r="C233" s="53" t="s">
        <v>1099</v>
      </c>
      <c r="D233" s="44"/>
      <c r="E233" s="44"/>
      <c r="F233" s="44"/>
      <c r="G233" s="33">
        <f t="shared" si="10"/>
        <v>0</v>
      </c>
    </row>
    <row r="234" spans="1:7" s="5" customFormat="1" ht="20.100000000000001" customHeight="1">
      <c r="A234" s="294" t="s">
        <v>533</v>
      </c>
      <c r="B234" s="44"/>
      <c r="C234" s="53" t="s">
        <v>1099</v>
      </c>
      <c r="D234" s="44"/>
      <c r="E234" s="44"/>
      <c r="F234" s="44"/>
      <c r="G234" s="33">
        <f t="shared" si="10"/>
        <v>0</v>
      </c>
    </row>
    <row r="235" spans="1:7" s="5" customFormat="1" ht="20.100000000000001" customHeight="1">
      <c r="A235" s="294" t="s">
        <v>534</v>
      </c>
      <c r="B235" s="44"/>
      <c r="C235" s="53" t="s">
        <v>1099</v>
      </c>
      <c r="D235" s="44"/>
      <c r="E235" s="44"/>
      <c r="F235" s="44"/>
      <c r="G235" s="33">
        <f t="shared" si="10"/>
        <v>0</v>
      </c>
    </row>
    <row r="236" spans="1:7" s="5" customFormat="1" ht="20.100000000000001" customHeight="1">
      <c r="A236" s="294" t="s">
        <v>535</v>
      </c>
      <c r="B236" s="44"/>
      <c r="C236" s="53" t="s">
        <v>1099</v>
      </c>
      <c r="D236" s="44"/>
      <c r="E236" s="44"/>
      <c r="F236" s="44"/>
      <c r="G236" s="33">
        <f t="shared" si="10"/>
        <v>0</v>
      </c>
    </row>
    <row r="237" spans="1:7" s="5" customFormat="1" ht="20.100000000000001" customHeight="1">
      <c r="A237" s="294" t="s">
        <v>536</v>
      </c>
      <c r="B237" s="44"/>
      <c r="C237" s="53" t="s">
        <v>1099</v>
      </c>
      <c r="D237" s="44"/>
      <c r="E237" s="44"/>
      <c r="F237" s="44"/>
      <c r="G237" s="33">
        <f t="shared" si="10"/>
        <v>0</v>
      </c>
    </row>
    <row r="238" spans="1:7" s="5" customFormat="1" ht="20.100000000000001" customHeight="1">
      <c r="A238" s="294" t="s">
        <v>537</v>
      </c>
      <c r="B238" s="44"/>
      <c r="C238" s="53" t="s">
        <v>1099</v>
      </c>
      <c r="D238" s="44"/>
      <c r="E238" s="44"/>
      <c r="F238" s="44"/>
      <c r="G238" s="33">
        <f t="shared" si="10"/>
        <v>0</v>
      </c>
    </row>
    <row r="239" spans="1:7" s="5" customFormat="1" ht="20.100000000000001" customHeight="1">
      <c r="A239" s="294" t="s">
        <v>538</v>
      </c>
      <c r="B239" s="44"/>
      <c r="C239" s="53" t="s">
        <v>1099</v>
      </c>
      <c r="D239" s="44"/>
      <c r="E239" s="44"/>
      <c r="F239" s="44"/>
      <c r="G239" s="33">
        <f t="shared" si="10"/>
        <v>0</v>
      </c>
    </row>
    <row r="240" spans="1:7" s="5" customFormat="1" ht="52.5" customHeight="1">
      <c r="A240" s="281" t="s">
        <v>232</v>
      </c>
      <c r="B240" s="53" t="s">
        <v>451</v>
      </c>
      <c r="C240" s="53"/>
      <c r="D240" s="284"/>
      <c r="E240" s="284"/>
      <c r="F240" s="284"/>
      <c r="G240" s="33"/>
    </row>
    <row r="241" spans="1:7" s="5" customFormat="1" ht="20.100000000000001" customHeight="1">
      <c r="A241" s="294" t="s">
        <v>233</v>
      </c>
      <c r="B241" s="44"/>
      <c r="C241" s="53" t="s">
        <v>1099</v>
      </c>
      <c r="D241" s="44"/>
      <c r="E241" s="44"/>
      <c r="F241" s="44"/>
      <c r="G241" s="33">
        <f t="shared" si="10"/>
        <v>0</v>
      </c>
    </row>
    <row r="242" spans="1:7" s="5" customFormat="1" ht="20.100000000000001" customHeight="1">
      <c r="A242" s="294" t="s">
        <v>234</v>
      </c>
      <c r="B242" s="44"/>
      <c r="C242" s="53" t="s">
        <v>1099</v>
      </c>
      <c r="D242" s="44"/>
      <c r="E242" s="44"/>
      <c r="F242" s="44"/>
      <c r="G242" s="33">
        <f t="shared" si="10"/>
        <v>0</v>
      </c>
    </row>
    <row r="243" spans="1:7" s="5" customFormat="1" ht="20.100000000000001" customHeight="1">
      <c r="A243" s="294" t="s">
        <v>235</v>
      </c>
      <c r="B243" s="44"/>
      <c r="C243" s="53" t="s">
        <v>1099</v>
      </c>
      <c r="D243" s="44"/>
      <c r="E243" s="44"/>
      <c r="F243" s="44"/>
      <c r="G243" s="33">
        <f t="shared" si="10"/>
        <v>0</v>
      </c>
    </row>
    <row r="244" spans="1:7" s="5" customFormat="1" ht="20.100000000000001" customHeight="1">
      <c r="A244" s="294" t="s">
        <v>539</v>
      </c>
      <c r="B244" s="44"/>
      <c r="C244" s="53" t="s">
        <v>1099</v>
      </c>
      <c r="D244" s="44"/>
      <c r="E244" s="44"/>
      <c r="F244" s="44"/>
      <c r="G244" s="33">
        <f t="shared" si="10"/>
        <v>0</v>
      </c>
    </row>
    <row r="245" spans="1:7" s="5" customFormat="1" ht="20.100000000000001" customHeight="1">
      <c r="A245" s="294" t="s">
        <v>540</v>
      </c>
      <c r="B245" s="44"/>
      <c r="C245" s="53" t="s">
        <v>1099</v>
      </c>
      <c r="D245" s="44"/>
      <c r="E245" s="44"/>
      <c r="F245" s="44"/>
      <c r="G245" s="33">
        <f t="shared" si="10"/>
        <v>0</v>
      </c>
    </row>
    <row r="246" spans="1:7" s="5" customFormat="1" ht="20.100000000000001" customHeight="1">
      <c r="A246" s="294" t="s">
        <v>541</v>
      </c>
      <c r="B246" s="44"/>
      <c r="C246" s="53" t="s">
        <v>1099</v>
      </c>
      <c r="D246" s="44"/>
      <c r="E246" s="44"/>
      <c r="F246" s="44"/>
      <c r="G246" s="33">
        <f t="shared" si="10"/>
        <v>0</v>
      </c>
    </row>
    <row r="247" spans="1:7" s="5" customFormat="1" ht="20.100000000000001" customHeight="1">
      <c r="A247" s="294" t="s">
        <v>542</v>
      </c>
      <c r="B247" s="44"/>
      <c r="C247" s="53" t="s">
        <v>1099</v>
      </c>
      <c r="D247" s="44"/>
      <c r="E247" s="44"/>
      <c r="F247" s="44"/>
      <c r="G247" s="33">
        <f t="shared" si="10"/>
        <v>0</v>
      </c>
    </row>
    <row r="248" spans="1:7" s="5" customFormat="1" ht="20.100000000000001" customHeight="1">
      <c r="A248" s="294" t="s">
        <v>543</v>
      </c>
      <c r="B248" s="44"/>
      <c r="C248" s="53" t="s">
        <v>1099</v>
      </c>
      <c r="D248" s="44"/>
      <c r="E248" s="44"/>
      <c r="F248" s="44"/>
      <c r="G248" s="33">
        <f t="shared" si="10"/>
        <v>0</v>
      </c>
    </row>
    <row r="249" spans="1:7" s="5" customFormat="1" ht="20.100000000000001" customHeight="1">
      <c r="A249" s="294" t="s">
        <v>544</v>
      </c>
      <c r="B249" s="44"/>
      <c r="C249" s="53" t="s">
        <v>1099</v>
      </c>
      <c r="D249" s="44"/>
      <c r="E249" s="44"/>
      <c r="F249" s="44"/>
      <c r="G249" s="33">
        <f t="shared" si="10"/>
        <v>0</v>
      </c>
    </row>
    <row r="250" spans="1:7" s="5" customFormat="1" ht="20.100000000000001" customHeight="1">
      <c r="A250" s="294" t="s">
        <v>545</v>
      </c>
      <c r="B250" s="44"/>
      <c r="C250" s="53" t="s">
        <v>1099</v>
      </c>
      <c r="D250" s="44"/>
      <c r="E250" s="44"/>
      <c r="F250" s="44"/>
      <c r="G250" s="33">
        <f t="shared" si="10"/>
        <v>0</v>
      </c>
    </row>
    <row r="251" spans="1:7" s="5" customFormat="1" ht="38.25" customHeight="1">
      <c r="A251" s="281" t="s">
        <v>236</v>
      </c>
      <c r="B251" s="53" t="s">
        <v>7</v>
      </c>
      <c r="C251" s="53"/>
      <c r="D251" s="284"/>
      <c r="E251" s="284"/>
      <c r="F251" s="284"/>
      <c r="G251" s="33"/>
    </row>
    <row r="252" spans="1:7" s="5" customFormat="1" ht="20.100000000000001" customHeight="1">
      <c r="A252" s="294" t="s">
        <v>237</v>
      </c>
      <c r="B252" s="44"/>
      <c r="C252" s="53" t="s">
        <v>1099</v>
      </c>
      <c r="D252" s="44"/>
      <c r="E252" s="44"/>
      <c r="F252" s="44"/>
      <c r="G252" s="33">
        <f t="shared" si="10"/>
        <v>0</v>
      </c>
    </row>
    <row r="253" spans="1:7" s="5" customFormat="1" ht="20.100000000000001" customHeight="1">
      <c r="A253" s="294" t="s">
        <v>238</v>
      </c>
      <c r="B253" s="44"/>
      <c r="C253" s="53" t="s">
        <v>1099</v>
      </c>
      <c r="D253" s="44"/>
      <c r="E253" s="44"/>
      <c r="F253" s="44"/>
      <c r="G253" s="33">
        <f t="shared" si="10"/>
        <v>0</v>
      </c>
    </row>
    <row r="254" spans="1:7" s="5" customFormat="1" ht="20.100000000000001" customHeight="1">
      <c r="A254" s="294" t="s">
        <v>239</v>
      </c>
      <c r="B254" s="44"/>
      <c r="C254" s="53" t="s">
        <v>1099</v>
      </c>
      <c r="D254" s="44"/>
      <c r="E254" s="44"/>
      <c r="F254" s="44"/>
      <c r="G254" s="33">
        <f t="shared" si="10"/>
        <v>0</v>
      </c>
    </row>
    <row r="255" spans="1:7" s="5" customFormat="1" ht="20.100000000000001" customHeight="1">
      <c r="A255" s="294" t="s">
        <v>546</v>
      </c>
      <c r="B255" s="44"/>
      <c r="C255" s="53" t="s">
        <v>1099</v>
      </c>
      <c r="D255" s="44"/>
      <c r="E255" s="44"/>
      <c r="F255" s="44"/>
      <c r="G255" s="33">
        <f t="shared" si="10"/>
        <v>0</v>
      </c>
    </row>
    <row r="256" spans="1:7" s="5" customFormat="1" ht="20.100000000000001" customHeight="1">
      <c r="A256" s="294" t="s">
        <v>547</v>
      </c>
      <c r="B256" s="44"/>
      <c r="C256" s="53" t="s">
        <v>1099</v>
      </c>
      <c r="D256" s="44"/>
      <c r="E256" s="44"/>
      <c r="F256" s="44"/>
      <c r="G256" s="33">
        <f t="shared" si="10"/>
        <v>0</v>
      </c>
    </row>
    <row r="257" spans="1:7" s="5" customFormat="1" ht="20.100000000000001" customHeight="1">
      <c r="A257" s="294" t="s">
        <v>548</v>
      </c>
      <c r="B257" s="44"/>
      <c r="C257" s="53" t="s">
        <v>1099</v>
      </c>
      <c r="D257" s="44"/>
      <c r="E257" s="44"/>
      <c r="F257" s="44"/>
      <c r="G257" s="33">
        <f t="shared" si="10"/>
        <v>0</v>
      </c>
    </row>
    <row r="258" spans="1:7" s="5" customFormat="1" ht="20.100000000000001" customHeight="1">
      <c r="A258" s="294" t="s">
        <v>549</v>
      </c>
      <c r="B258" s="44"/>
      <c r="C258" s="53" t="s">
        <v>1099</v>
      </c>
      <c r="D258" s="44"/>
      <c r="E258" s="44"/>
      <c r="F258" s="44"/>
      <c r="G258" s="33">
        <f t="shared" si="10"/>
        <v>0</v>
      </c>
    </row>
    <row r="259" spans="1:7" s="5" customFormat="1" ht="20.100000000000001" customHeight="1">
      <c r="A259" s="294" t="s">
        <v>550</v>
      </c>
      <c r="B259" s="44"/>
      <c r="C259" s="53" t="s">
        <v>1099</v>
      </c>
      <c r="D259" s="44"/>
      <c r="E259" s="44"/>
      <c r="F259" s="44"/>
      <c r="G259" s="33">
        <f t="shared" si="10"/>
        <v>0</v>
      </c>
    </row>
    <row r="260" spans="1:7" s="5" customFormat="1" ht="20.100000000000001" customHeight="1">
      <c r="A260" s="294" t="s">
        <v>551</v>
      </c>
      <c r="B260" s="44"/>
      <c r="C260" s="53" t="s">
        <v>1099</v>
      </c>
      <c r="D260" s="44"/>
      <c r="E260" s="44"/>
      <c r="F260" s="44"/>
      <c r="G260" s="33">
        <f t="shared" si="10"/>
        <v>0</v>
      </c>
    </row>
    <row r="261" spans="1:7" s="5" customFormat="1" ht="20.100000000000001" customHeight="1">
      <c r="A261" s="294" t="s">
        <v>552</v>
      </c>
      <c r="B261" s="44"/>
      <c r="C261" s="53" t="s">
        <v>1099</v>
      </c>
      <c r="D261" s="44"/>
      <c r="E261" s="44"/>
      <c r="F261" s="44"/>
      <c r="G261" s="33">
        <f t="shared" si="10"/>
        <v>0</v>
      </c>
    </row>
    <row r="262" spans="1:7" s="5" customFormat="1" ht="20.100000000000001" customHeight="1">
      <c r="A262" s="281" t="s">
        <v>240</v>
      </c>
      <c r="B262" s="53" t="s">
        <v>209</v>
      </c>
      <c r="C262" s="53"/>
      <c r="D262" s="284"/>
      <c r="E262" s="284"/>
      <c r="F262" s="284"/>
      <c r="G262" s="33"/>
    </row>
    <row r="263" spans="1:7" s="5" customFormat="1" ht="20.100000000000001" customHeight="1">
      <c r="A263" s="294" t="s">
        <v>241</v>
      </c>
      <c r="B263" s="44"/>
      <c r="C263" s="53" t="s">
        <v>1099</v>
      </c>
      <c r="D263" s="44"/>
      <c r="E263" s="44"/>
      <c r="F263" s="44"/>
      <c r="G263" s="33">
        <f t="shared" si="10"/>
        <v>0</v>
      </c>
    </row>
    <row r="264" spans="1:7" s="5" customFormat="1" ht="20.100000000000001" customHeight="1">
      <c r="A264" s="294" t="s">
        <v>242</v>
      </c>
      <c r="B264" s="44"/>
      <c r="C264" s="53" t="s">
        <v>1099</v>
      </c>
      <c r="D264" s="44"/>
      <c r="E264" s="44"/>
      <c r="F264" s="44"/>
      <c r="G264" s="33">
        <f t="shared" si="10"/>
        <v>0</v>
      </c>
    </row>
    <row r="265" spans="1:7" s="5" customFormat="1" ht="20.100000000000001" customHeight="1">
      <c r="A265" s="294" t="s">
        <v>243</v>
      </c>
      <c r="B265" s="44"/>
      <c r="C265" s="53" t="s">
        <v>1099</v>
      </c>
      <c r="D265" s="44"/>
      <c r="E265" s="44"/>
      <c r="F265" s="44"/>
      <c r="G265" s="33">
        <f t="shared" si="10"/>
        <v>0</v>
      </c>
    </row>
    <row r="266" spans="1:7" s="5" customFormat="1" ht="20.100000000000001" customHeight="1">
      <c r="A266" s="294" t="s">
        <v>553</v>
      </c>
      <c r="B266" s="44"/>
      <c r="C266" s="53" t="s">
        <v>1099</v>
      </c>
      <c r="D266" s="44"/>
      <c r="E266" s="44"/>
      <c r="F266" s="44"/>
      <c r="G266" s="33">
        <f t="shared" si="10"/>
        <v>0</v>
      </c>
    </row>
    <row r="267" spans="1:7" s="5" customFormat="1" ht="20.100000000000001" customHeight="1">
      <c r="A267" s="294" t="s">
        <v>554</v>
      </c>
      <c r="B267" s="44"/>
      <c r="C267" s="53" t="s">
        <v>1099</v>
      </c>
      <c r="D267" s="44"/>
      <c r="E267" s="44"/>
      <c r="F267" s="44"/>
      <c r="G267" s="33">
        <f t="shared" si="10"/>
        <v>0</v>
      </c>
    </row>
    <row r="268" spans="1:7" s="5" customFormat="1" ht="20.100000000000001" customHeight="1">
      <c r="A268" s="294" t="s">
        <v>555</v>
      </c>
      <c r="B268" s="44"/>
      <c r="C268" s="53" t="s">
        <v>1099</v>
      </c>
      <c r="D268" s="44"/>
      <c r="E268" s="44"/>
      <c r="F268" s="44"/>
      <c r="G268" s="33">
        <f t="shared" si="10"/>
        <v>0</v>
      </c>
    </row>
    <row r="269" spans="1:7" s="5" customFormat="1" ht="20.100000000000001" customHeight="1">
      <c r="A269" s="294" t="s">
        <v>556</v>
      </c>
      <c r="B269" s="44"/>
      <c r="C269" s="53" t="s">
        <v>1099</v>
      </c>
      <c r="D269" s="44"/>
      <c r="E269" s="44"/>
      <c r="F269" s="44"/>
      <c r="G269" s="33">
        <f t="shared" si="10"/>
        <v>0</v>
      </c>
    </row>
    <row r="270" spans="1:7" s="5" customFormat="1" ht="20.100000000000001" customHeight="1">
      <c r="A270" s="294" t="s">
        <v>557</v>
      </c>
      <c r="B270" s="44"/>
      <c r="C270" s="53" t="s">
        <v>1099</v>
      </c>
      <c r="D270" s="44"/>
      <c r="E270" s="44"/>
      <c r="F270" s="44"/>
      <c r="G270" s="33">
        <f t="shared" si="10"/>
        <v>0</v>
      </c>
    </row>
    <row r="271" spans="1:7" s="5" customFormat="1" ht="20.100000000000001" customHeight="1">
      <c r="A271" s="294" t="s">
        <v>558</v>
      </c>
      <c r="B271" s="44"/>
      <c r="C271" s="53" t="s">
        <v>1099</v>
      </c>
      <c r="D271" s="44"/>
      <c r="E271" s="44"/>
      <c r="F271" s="44"/>
      <c r="G271" s="33">
        <f t="shared" si="10"/>
        <v>0</v>
      </c>
    </row>
    <row r="272" spans="1:7" s="5" customFormat="1" ht="20.100000000000001" customHeight="1">
      <c r="A272" s="294" t="s">
        <v>559</v>
      </c>
      <c r="B272" s="44"/>
      <c r="C272" s="53" t="s">
        <v>1099</v>
      </c>
      <c r="D272" s="44"/>
      <c r="E272" s="44"/>
      <c r="F272" s="44"/>
      <c r="G272" s="33">
        <f t="shared" si="10"/>
        <v>0</v>
      </c>
    </row>
    <row r="273" spans="1:7" s="5" customFormat="1" ht="56.25" customHeight="1">
      <c r="A273" s="148">
        <v>8.3000000000000007</v>
      </c>
      <c r="B273" s="53" t="s">
        <v>1274</v>
      </c>
      <c r="C273" s="53"/>
      <c r="D273" s="284"/>
      <c r="E273" s="284"/>
      <c r="F273" s="284"/>
      <c r="G273" s="33"/>
    </row>
    <row r="274" spans="1:7" s="5" customFormat="1" ht="20.100000000000001" customHeight="1">
      <c r="A274" s="151" t="s">
        <v>560</v>
      </c>
      <c r="B274" s="149"/>
      <c r="C274" s="44"/>
      <c r="D274" s="21"/>
      <c r="E274" s="21"/>
      <c r="F274" s="21"/>
      <c r="G274" s="33">
        <f t="shared" si="10"/>
        <v>0</v>
      </c>
    </row>
    <row r="275" spans="1:7" s="5" customFormat="1" ht="20.100000000000001" customHeight="1">
      <c r="A275" s="151" t="s">
        <v>561</v>
      </c>
      <c r="B275" s="149"/>
      <c r="C275" s="44"/>
      <c r="D275" s="21"/>
      <c r="E275" s="21"/>
      <c r="F275" s="21"/>
      <c r="G275" s="33">
        <f t="shared" si="10"/>
        <v>0</v>
      </c>
    </row>
    <row r="276" spans="1:7" s="5" customFormat="1" ht="20.100000000000001" customHeight="1">
      <c r="A276" s="151" t="s">
        <v>562</v>
      </c>
      <c r="B276" s="149"/>
      <c r="C276" s="44"/>
      <c r="D276" s="21"/>
      <c r="E276" s="21"/>
      <c r="F276" s="21"/>
      <c r="G276" s="33">
        <f t="shared" si="10"/>
        <v>0</v>
      </c>
    </row>
    <row r="277" spans="1:7" s="5" customFormat="1" ht="20.100000000000001" customHeight="1">
      <c r="A277" s="151" t="s">
        <v>563</v>
      </c>
      <c r="B277" s="149"/>
      <c r="C277" s="44"/>
      <c r="D277" s="21"/>
      <c r="E277" s="21"/>
      <c r="F277" s="21"/>
      <c r="G277" s="33">
        <f t="shared" si="10"/>
        <v>0</v>
      </c>
    </row>
    <row r="278" spans="1:7" s="5" customFormat="1" ht="20.100000000000001" customHeight="1">
      <c r="A278" s="151" t="s">
        <v>564</v>
      </c>
      <c r="B278" s="149"/>
      <c r="C278" s="44"/>
      <c r="D278" s="21"/>
      <c r="E278" s="21"/>
      <c r="F278" s="21"/>
      <c r="G278" s="33">
        <f t="shared" ref="G278:G294" si="11">(E278+D278)+F278</f>
        <v>0</v>
      </c>
    </row>
    <row r="279" spans="1:7" s="5" customFormat="1" ht="20.100000000000001" customHeight="1">
      <c r="A279" s="151" t="s">
        <v>565</v>
      </c>
      <c r="B279" s="149"/>
      <c r="C279" s="44"/>
      <c r="D279" s="21"/>
      <c r="E279" s="21"/>
      <c r="F279" s="21"/>
      <c r="G279" s="33">
        <f t="shared" si="11"/>
        <v>0</v>
      </c>
    </row>
    <row r="280" spans="1:7" s="5" customFormat="1" ht="20.100000000000001" customHeight="1">
      <c r="A280" s="151" t="s">
        <v>566</v>
      </c>
      <c r="B280" s="149"/>
      <c r="C280" s="44"/>
      <c r="D280" s="21"/>
      <c r="E280" s="21"/>
      <c r="F280" s="21"/>
      <c r="G280" s="33">
        <f t="shared" si="11"/>
        <v>0</v>
      </c>
    </row>
    <row r="281" spans="1:7" s="5" customFormat="1" ht="20.100000000000001" customHeight="1">
      <c r="A281" s="151" t="s">
        <v>567</v>
      </c>
      <c r="B281" s="149"/>
      <c r="C281" s="44"/>
      <c r="D281" s="21"/>
      <c r="E281" s="21"/>
      <c r="F281" s="21"/>
      <c r="G281" s="33">
        <f t="shared" si="11"/>
        <v>0</v>
      </c>
    </row>
    <row r="282" spans="1:7" s="5" customFormat="1" ht="20.100000000000001" customHeight="1">
      <c r="A282" s="151" t="s">
        <v>568</v>
      </c>
      <c r="B282" s="149"/>
      <c r="C282" s="44"/>
      <c r="D282" s="21"/>
      <c r="E282" s="21"/>
      <c r="F282" s="21"/>
      <c r="G282" s="33">
        <f t="shared" si="11"/>
        <v>0</v>
      </c>
    </row>
    <row r="283" spans="1:7" s="5" customFormat="1" ht="20.100000000000001" customHeight="1">
      <c r="A283" s="151" t="s">
        <v>569</v>
      </c>
      <c r="B283" s="149"/>
      <c r="C283" s="44"/>
      <c r="D283" s="21"/>
      <c r="E283" s="21"/>
      <c r="F283" s="21"/>
      <c r="G283" s="33">
        <f t="shared" si="11"/>
        <v>0</v>
      </c>
    </row>
    <row r="284" spans="1:7" s="5" customFormat="1" ht="20.100000000000001" customHeight="1">
      <c r="A284" s="151" t="s">
        <v>570</v>
      </c>
      <c r="B284" s="149"/>
      <c r="C284" s="44"/>
      <c r="D284" s="21"/>
      <c r="E284" s="21"/>
      <c r="F284" s="21"/>
      <c r="G284" s="33">
        <f t="shared" si="11"/>
        <v>0</v>
      </c>
    </row>
    <row r="285" spans="1:7" s="5" customFormat="1" ht="20.100000000000001" customHeight="1">
      <c r="A285" s="151" t="s">
        <v>571</v>
      </c>
      <c r="B285" s="149"/>
      <c r="C285" s="44"/>
      <c r="D285" s="21"/>
      <c r="E285" s="21"/>
      <c r="F285" s="21"/>
      <c r="G285" s="33">
        <f t="shared" si="11"/>
        <v>0</v>
      </c>
    </row>
    <row r="286" spans="1:7" s="5" customFormat="1" ht="51" customHeight="1">
      <c r="A286" s="150" t="s">
        <v>466</v>
      </c>
      <c r="B286" s="290" t="s">
        <v>648</v>
      </c>
      <c r="C286" s="53"/>
      <c r="D286" s="284"/>
      <c r="E286" s="284"/>
      <c r="F286" s="284"/>
      <c r="G286" s="33"/>
    </row>
    <row r="287" spans="1:7" s="5" customFormat="1" ht="20.100000000000001" customHeight="1">
      <c r="A287" s="135" t="s">
        <v>1317</v>
      </c>
      <c r="B287" s="44"/>
      <c r="C287" s="53" t="s">
        <v>1099</v>
      </c>
      <c r="D287" s="44"/>
      <c r="E287" s="44"/>
      <c r="F287" s="44"/>
      <c r="G287" s="33">
        <f t="shared" si="11"/>
        <v>0</v>
      </c>
    </row>
    <row r="288" spans="1:7" s="5" customFormat="1" ht="20.100000000000001" customHeight="1">
      <c r="A288" s="135" t="s">
        <v>1318</v>
      </c>
      <c r="B288" s="21"/>
      <c r="C288" s="53" t="s">
        <v>1099</v>
      </c>
      <c r="D288" s="21"/>
      <c r="E288" s="21"/>
      <c r="F288" s="21"/>
      <c r="G288" s="33">
        <f t="shared" si="11"/>
        <v>0</v>
      </c>
    </row>
    <row r="289" spans="1:8" s="5" customFormat="1" ht="20.100000000000001" customHeight="1">
      <c r="A289" s="135" t="s">
        <v>1319</v>
      </c>
      <c r="B289" s="21"/>
      <c r="C289" s="53" t="s">
        <v>1099</v>
      </c>
      <c r="D289" s="21"/>
      <c r="E289" s="21"/>
      <c r="F289" s="21"/>
      <c r="G289" s="33">
        <f t="shared" si="11"/>
        <v>0</v>
      </c>
    </row>
    <row r="290" spans="1:8" s="5" customFormat="1" ht="20.100000000000001" customHeight="1">
      <c r="A290" s="135" t="s">
        <v>1320</v>
      </c>
      <c r="B290" s="21"/>
      <c r="C290" s="53" t="s">
        <v>1099</v>
      </c>
      <c r="D290" s="21"/>
      <c r="E290" s="21"/>
      <c r="F290" s="21"/>
      <c r="G290" s="33">
        <f t="shared" si="11"/>
        <v>0</v>
      </c>
    </row>
    <row r="291" spans="1:8" s="5" customFormat="1" ht="20.100000000000001" customHeight="1">
      <c r="A291" s="135" t="s">
        <v>1321</v>
      </c>
      <c r="B291" s="21"/>
      <c r="C291" s="53" t="s">
        <v>1099</v>
      </c>
      <c r="D291" s="21"/>
      <c r="E291" s="21"/>
      <c r="F291" s="21"/>
      <c r="G291" s="33">
        <f t="shared" si="11"/>
        <v>0</v>
      </c>
    </row>
    <row r="292" spans="1:8" s="5" customFormat="1" ht="20.100000000000001" customHeight="1">
      <c r="A292" s="135" t="s">
        <v>1322</v>
      </c>
      <c r="B292" s="21"/>
      <c r="C292" s="53" t="s">
        <v>1099</v>
      </c>
      <c r="D292" s="21"/>
      <c r="E292" s="21"/>
      <c r="F292" s="21"/>
      <c r="G292" s="33">
        <f t="shared" si="11"/>
        <v>0</v>
      </c>
    </row>
    <row r="293" spans="1:8" s="5" customFormat="1" ht="20.100000000000001" customHeight="1">
      <c r="A293" s="135" t="s">
        <v>1323</v>
      </c>
      <c r="B293" s="21"/>
      <c r="C293" s="53" t="s">
        <v>1099</v>
      </c>
      <c r="D293" s="21"/>
      <c r="E293" s="21"/>
      <c r="F293" s="21"/>
      <c r="G293" s="33">
        <f t="shared" si="11"/>
        <v>0</v>
      </c>
    </row>
    <row r="294" spans="1:8" s="5" customFormat="1" ht="39.75" customHeight="1">
      <c r="A294" s="135" t="s">
        <v>1324</v>
      </c>
      <c r="B294" s="149"/>
      <c r="C294" s="53" t="s">
        <v>1099</v>
      </c>
      <c r="D294" s="25"/>
      <c r="E294" s="25"/>
      <c r="F294" s="25"/>
      <c r="G294" s="33">
        <f t="shared" si="11"/>
        <v>0</v>
      </c>
    </row>
    <row r="295" spans="1:8" s="191" customFormat="1" ht="15" customHeight="1">
      <c r="A295" s="64"/>
      <c r="B295" s="242"/>
      <c r="C295" s="243"/>
      <c r="D295" s="6"/>
      <c r="E295" s="6"/>
      <c r="F295" s="6"/>
      <c r="G295" s="33"/>
    </row>
    <row r="296" spans="1:8" s="5" customFormat="1" ht="40.15" customHeight="1">
      <c r="A296" s="294"/>
      <c r="B296" s="285" t="s">
        <v>764</v>
      </c>
      <c r="C296" s="81"/>
      <c r="D296" s="6"/>
      <c r="E296" s="6"/>
      <c r="F296" s="6"/>
      <c r="G296" s="34">
        <f>SUM(G9:G294)</f>
        <v>0</v>
      </c>
    </row>
    <row r="297" spans="1:8" s="5" customFormat="1" ht="13.5" customHeight="1">
      <c r="A297" s="9"/>
      <c r="B297" s="8"/>
      <c r="C297" s="9"/>
      <c r="D297" s="9"/>
      <c r="E297" s="9"/>
      <c r="F297" s="9"/>
      <c r="G297" s="35"/>
    </row>
    <row r="298" spans="1:8" s="5" customFormat="1" ht="13.5" customHeight="1">
      <c r="A298" s="296" t="s">
        <v>277</v>
      </c>
      <c r="B298" s="295"/>
      <c r="C298" s="295"/>
      <c r="D298" s="295"/>
      <c r="E298" s="295"/>
      <c r="F298" s="295"/>
      <c r="G298" s="36"/>
    </row>
    <row r="299" spans="1:8" s="5" customFormat="1" ht="13.5" customHeight="1">
      <c r="A299" s="370" t="s">
        <v>356</v>
      </c>
      <c r="B299" s="370"/>
      <c r="C299" s="370"/>
      <c r="D299" s="370"/>
      <c r="E299" s="370"/>
      <c r="F299" s="370"/>
      <c r="G299" s="370"/>
    </row>
    <row r="300" spans="1:8" s="5" customFormat="1" ht="13.5" customHeight="1">
      <c r="A300" s="370"/>
      <c r="B300" s="370"/>
      <c r="C300" s="370"/>
      <c r="D300" s="370"/>
      <c r="E300" s="370"/>
      <c r="F300" s="370"/>
      <c r="G300" s="370"/>
    </row>
    <row r="301" spans="1:8" s="5" customFormat="1" ht="13.5" customHeight="1">
      <c r="A301" s="8" t="s">
        <v>715</v>
      </c>
      <c r="B301" s="296" t="s">
        <v>982</v>
      </c>
      <c r="C301" s="9"/>
      <c r="D301" s="9"/>
      <c r="E301" s="9"/>
      <c r="F301" s="9"/>
      <c r="G301" s="35"/>
    </row>
    <row r="302" spans="1:8" s="5" customFormat="1" ht="13.5" customHeight="1">
      <c r="A302" s="8"/>
      <c r="B302" s="8"/>
      <c r="C302" s="9"/>
      <c r="D302" s="9"/>
      <c r="E302" s="9"/>
      <c r="F302" s="9"/>
      <c r="G302" s="35"/>
    </row>
    <row r="303" spans="1:8" s="5" customFormat="1" ht="13.5" customHeight="1">
      <c r="A303" s="108"/>
      <c r="B303" s="109" t="s">
        <v>278</v>
      </c>
      <c r="C303" s="110"/>
      <c r="D303" s="110"/>
      <c r="E303" s="110"/>
      <c r="F303" s="110"/>
      <c r="G303" s="111"/>
      <c r="H303" s="157"/>
    </row>
    <row r="304" spans="1:8" s="5" customFormat="1" ht="13.5" customHeight="1">
      <c r="A304" s="108"/>
      <c r="B304" s="109" t="s">
        <v>279</v>
      </c>
      <c r="C304" s="110"/>
      <c r="D304" s="110"/>
      <c r="E304" s="110"/>
      <c r="F304" s="110"/>
      <c r="G304" s="111"/>
      <c r="H304" s="157"/>
    </row>
    <row r="305" spans="1:8" s="5" customFormat="1" ht="13.5" customHeight="1">
      <c r="A305" s="108"/>
      <c r="B305" s="109" t="s">
        <v>280</v>
      </c>
      <c r="C305" s="110"/>
      <c r="D305" s="110"/>
      <c r="E305" s="110"/>
      <c r="F305" s="110"/>
      <c r="G305" s="111"/>
      <c r="H305" s="157"/>
    </row>
    <row r="306" spans="1:8">
      <c r="A306" s="244"/>
      <c r="B306" s="244"/>
      <c r="C306" s="244"/>
      <c r="D306" s="244"/>
      <c r="E306" s="244"/>
      <c r="F306" s="244"/>
      <c r="G306" s="245"/>
      <c r="H306" s="244"/>
    </row>
    <row r="307" spans="1:8">
      <c r="A307" s="244"/>
      <c r="B307" s="244"/>
      <c r="C307" s="244"/>
      <c r="D307" s="244"/>
      <c r="E307" s="244"/>
      <c r="F307" s="244"/>
      <c r="G307" s="245"/>
      <c r="H307" s="244"/>
    </row>
    <row r="308" spans="1:8">
      <c r="A308" s="244"/>
      <c r="B308" s="244"/>
      <c r="C308" s="244"/>
      <c r="D308" s="244"/>
      <c r="E308" s="244"/>
      <c r="F308" s="244"/>
      <c r="G308" s="245"/>
      <c r="H308" s="244"/>
    </row>
    <row r="309" spans="1:8">
      <c r="A309" s="244"/>
      <c r="B309" s="244"/>
      <c r="C309" s="244"/>
      <c r="D309" s="244"/>
      <c r="E309" s="244"/>
      <c r="F309" s="244"/>
      <c r="G309" s="245"/>
      <c r="H309" s="244"/>
    </row>
    <row r="310" spans="1:8">
      <c r="A310" s="244"/>
      <c r="B310" s="244"/>
      <c r="C310" s="244"/>
      <c r="D310" s="244"/>
      <c r="E310" s="244"/>
      <c r="F310" s="244"/>
      <c r="G310" s="245"/>
      <c r="H310" s="244"/>
    </row>
    <row r="311" spans="1:8">
      <c r="A311" s="244"/>
      <c r="B311" s="244"/>
      <c r="C311" s="244"/>
      <c r="D311" s="244"/>
      <c r="E311" s="244"/>
      <c r="F311" s="244"/>
      <c r="G311" s="245"/>
      <c r="H311" s="244"/>
    </row>
    <row r="312" spans="1:8">
      <c r="A312" s="244"/>
      <c r="B312" s="244"/>
      <c r="C312" s="244"/>
      <c r="D312" s="244"/>
      <c r="E312" s="244"/>
      <c r="F312" s="244"/>
      <c r="G312" s="245"/>
      <c r="H312" s="244"/>
    </row>
    <row r="313" spans="1:8">
      <c r="A313" s="244"/>
      <c r="B313" s="244"/>
      <c r="C313" s="244"/>
      <c r="D313" s="244"/>
      <c r="E313" s="244"/>
      <c r="F313" s="244"/>
      <c r="G313" s="245"/>
      <c r="H313" s="244"/>
    </row>
    <row r="314" spans="1:8">
      <c r="A314" s="244"/>
      <c r="B314" s="244"/>
      <c r="C314" s="244"/>
      <c r="D314" s="244"/>
      <c r="E314" s="244"/>
      <c r="F314" s="244"/>
      <c r="G314" s="245"/>
      <c r="H314" s="244"/>
    </row>
    <row r="315" spans="1:8">
      <c r="A315" s="244"/>
      <c r="B315" s="244"/>
      <c r="C315" s="244"/>
      <c r="D315" s="244"/>
      <c r="E315" s="244"/>
      <c r="F315" s="244"/>
      <c r="G315" s="245"/>
      <c r="H315" s="244"/>
    </row>
    <row r="316" spans="1:8">
      <c r="A316" s="244"/>
      <c r="B316" s="244"/>
      <c r="C316" s="244"/>
      <c r="D316" s="244"/>
      <c r="E316" s="244"/>
      <c r="F316" s="244"/>
      <c r="G316" s="245"/>
      <c r="H316" s="244"/>
    </row>
    <row r="317" spans="1:8">
      <c r="A317" s="244"/>
      <c r="B317" s="244"/>
      <c r="C317" s="244"/>
      <c r="D317" s="244"/>
      <c r="E317" s="244"/>
      <c r="F317" s="244"/>
      <c r="G317" s="245"/>
      <c r="H317" s="244"/>
    </row>
    <row r="318" spans="1:8">
      <c r="A318" s="244"/>
      <c r="B318" s="244"/>
      <c r="C318" s="244"/>
      <c r="D318" s="244"/>
      <c r="E318" s="244"/>
      <c r="F318" s="244"/>
      <c r="G318" s="245"/>
      <c r="H318" s="244"/>
    </row>
    <row r="319" spans="1:8">
      <c r="A319" s="244"/>
      <c r="B319" s="244"/>
      <c r="C319" s="244"/>
      <c r="D319" s="244"/>
      <c r="E319" s="244"/>
      <c r="F319" s="244"/>
      <c r="G319" s="245"/>
      <c r="H319" s="244"/>
    </row>
  </sheetData>
  <sheetProtection password="C91B" sheet="1" objects="1" scenarios="1"/>
  <mergeCells count="4">
    <mergeCell ref="A299:G299"/>
    <mergeCell ref="A300:G300"/>
    <mergeCell ref="A1:G2"/>
    <mergeCell ref="A3:G3"/>
  </mergeCells>
  <printOptions horizontalCentered="1"/>
  <pageMargins left="0.3" right="0.3" top="1.1499999999999999" bottom="1.1499999999999999" header="0.8" footer="0.8"/>
  <pageSetup paperSize="9" scale="69" fitToHeight="12" orientation="landscape" r:id="rId1"/>
  <headerFooter>
    <oddHeader>&amp;L&amp;"Times New Roman,Regular"&amp;9Bengaluru Water Supply and Sewerage Project (III)&amp;R&amp;"Times New Roman,Regular"&amp;9Volume-3-Price Proposal</oddHeader>
    <oddFooter>&amp;L&amp;"Times New Roman,Regular"&amp;9Contract No CP-25-BILISHIVALLI STP&amp;R&amp;"Times New Roman,Regular"&amp;9&amp;P of &amp;N</oddFooter>
  </headerFooter>
  <rowBreaks count="2" manualBreakCount="2">
    <brk id="228" max="6" man="1"/>
    <brk id="292" max="6"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24"/>
  <sheetViews>
    <sheetView zoomScale="75" zoomScaleNormal="75" workbookViewId="0">
      <selection activeCell="B7" sqref="B7"/>
    </sheetView>
  </sheetViews>
  <sheetFormatPr defaultColWidth="8.7109375" defaultRowHeight="25.15" customHeight="1"/>
  <cols>
    <col min="1" max="1" width="31.28515625" style="147" customWidth="1"/>
    <col min="2" max="2" width="20.7109375" style="147" customWidth="1"/>
    <col min="3" max="3" width="23.7109375" style="147" customWidth="1"/>
    <col min="4" max="4" width="15.7109375" style="147" customWidth="1"/>
    <col min="5" max="5" width="21.7109375" style="147" customWidth="1"/>
    <col min="6" max="6" width="32.7109375" style="147" customWidth="1"/>
    <col min="7" max="16384" width="8.7109375" style="147"/>
  </cols>
  <sheetData>
    <row r="1" spans="1:6" s="5" customFormat="1" ht="25.15" customHeight="1">
      <c r="A1" s="374" t="s">
        <v>728</v>
      </c>
      <c r="B1" s="375"/>
      <c r="C1" s="375"/>
      <c r="D1" s="375"/>
      <c r="E1" s="375"/>
      <c r="F1" s="376"/>
    </row>
    <row r="2" spans="1:6" s="5" customFormat="1" ht="64.5" customHeight="1">
      <c r="A2" s="377" t="s">
        <v>915</v>
      </c>
      <c r="B2" s="360"/>
      <c r="C2" s="360"/>
      <c r="D2" s="360"/>
      <c r="E2" s="360"/>
      <c r="F2" s="378"/>
    </row>
    <row r="3" spans="1:6" s="5" customFormat="1" ht="25.15" customHeight="1">
      <c r="A3" s="379" t="s">
        <v>418</v>
      </c>
      <c r="B3" s="330" t="s">
        <v>419</v>
      </c>
      <c r="C3" s="330" t="s">
        <v>420</v>
      </c>
      <c r="D3" s="330" t="s">
        <v>421</v>
      </c>
      <c r="E3" s="330" t="s">
        <v>422</v>
      </c>
      <c r="F3" s="247" t="s">
        <v>423</v>
      </c>
    </row>
    <row r="4" spans="1:6" s="5" customFormat="1" ht="25.15" customHeight="1">
      <c r="A4" s="379"/>
      <c r="B4" s="330"/>
      <c r="C4" s="330"/>
      <c r="D4" s="330"/>
      <c r="E4" s="330"/>
      <c r="F4" s="247" t="s">
        <v>424</v>
      </c>
    </row>
    <row r="5" spans="1:6" s="5" customFormat="1" ht="25.15" customHeight="1">
      <c r="A5" s="269" t="s">
        <v>1332</v>
      </c>
      <c r="B5" s="21"/>
      <c r="C5" s="21"/>
      <c r="D5" s="21"/>
      <c r="E5" s="21"/>
      <c r="F5" s="265"/>
    </row>
    <row r="6" spans="1:6" s="5" customFormat="1" ht="25.15" customHeight="1">
      <c r="A6" s="269" t="s">
        <v>1333</v>
      </c>
      <c r="B6" s="21"/>
      <c r="C6" s="21"/>
      <c r="D6" s="21"/>
      <c r="E6" s="21"/>
      <c r="F6" s="265"/>
    </row>
    <row r="7" spans="1:6" s="5" customFormat="1" ht="25.15" customHeight="1">
      <c r="A7" s="269" t="s">
        <v>1334</v>
      </c>
      <c r="B7" s="21"/>
      <c r="C7" s="21"/>
      <c r="D7" s="21"/>
      <c r="E7" s="21"/>
      <c r="F7" s="265"/>
    </row>
    <row r="8" spans="1:6" s="5" customFormat="1" ht="25.15" customHeight="1">
      <c r="A8" s="270"/>
      <c r="B8" s="21"/>
      <c r="C8" s="21"/>
      <c r="D8" s="21"/>
      <c r="E8" s="21"/>
      <c r="F8" s="265"/>
    </row>
    <row r="9" spans="1:6" s="5" customFormat="1" ht="25.15" customHeight="1">
      <c r="A9" s="270"/>
      <c r="B9" s="21"/>
      <c r="C9" s="21"/>
      <c r="D9" s="21"/>
      <c r="E9" s="21"/>
      <c r="F9" s="265"/>
    </row>
    <row r="10" spans="1:6" s="5" customFormat="1" ht="25.15" customHeight="1">
      <c r="A10" s="270"/>
      <c r="B10" s="21"/>
      <c r="C10" s="21"/>
      <c r="D10" s="21"/>
      <c r="E10" s="21"/>
      <c r="F10" s="265"/>
    </row>
    <row r="11" spans="1:6" s="5" customFormat="1" ht="25.15" customHeight="1">
      <c r="A11" s="270"/>
      <c r="B11" s="21"/>
      <c r="C11" s="21"/>
      <c r="D11" s="21"/>
      <c r="E11" s="21"/>
      <c r="F11" s="265"/>
    </row>
    <row r="12" spans="1:6" s="5" customFormat="1" ht="25.15" customHeight="1">
      <c r="A12" s="270"/>
      <c r="B12" s="21"/>
      <c r="C12" s="21"/>
      <c r="D12" s="21"/>
      <c r="E12" s="21"/>
      <c r="F12" s="265"/>
    </row>
    <row r="13" spans="1:6" s="5" customFormat="1" ht="25.15" customHeight="1">
      <c r="A13" s="270"/>
      <c r="B13" s="21"/>
      <c r="C13" s="21"/>
      <c r="D13" s="21"/>
      <c r="E13" s="21"/>
      <c r="F13" s="265"/>
    </row>
    <row r="14" spans="1:6" s="5" customFormat="1" ht="25.15" customHeight="1">
      <c r="A14" s="270"/>
      <c r="B14" s="21"/>
      <c r="C14" s="21"/>
      <c r="D14" s="21"/>
      <c r="E14" s="21"/>
      <c r="F14" s="265"/>
    </row>
    <row r="15" spans="1:6" s="5" customFormat="1" ht="25.15" customHeight="1">
      <c r="A15" s="271" t="s">
        <v>425</v>
      </c>
      <c r="B15" s="248"/>
      <c r="C15" s="248"/>
      <c r="D15" s="248"/>
      <c r="E15" s="248"/>
      <c r="F15" s="249"/>
    </row>
    <row r="16" spans="1:6" s="5" customFormat="1" ht="35.25" customHeight="1">
      <c r="A16" s="272" t="s">
        <v>426</v>
      </c>
      <c r="B16" s="262"/>
      <c r="C16" s="263">
        <v>1</v>
      </c>
      <c r="D16" s="264" t="s">
        <v>427</v>
      </c>
      <c r="E16" s="263">
        <v>1</v>
      </c>
      <c r="F16" s="249"/>
    </row>
    <row r="17" spans="1:9" s="5" customFormat="1" ht="25.15" customHeight="1">
      <c r="A17" s="130"/>
      <c r="B17" s="9"/>
      <c r="C17" s="9"/>
      <c r="D17" s="9"/>
      <c r="E17" s="9"/>
      <c r="F17" s="131"/>
    </row>
    <row r="18" spans="1:9" s="5" customFormat="1" ht="25.15" customHeight="1">
      <c r="A18" s="132" t="s">
        <v>727</v>
      </c>
      <c r="B18" s="108"/>
      <c r="C18" s="110"/>
      <c r="D18" s="110"/>
      <c r="E18" s="273"/>
      <c r="F18" s="274"/>
    </row>
    <row r="19" spans="1:9" s="5" customFormat="1" ht="25.15" customHeight="1" thickBot="1">
      <c r="A19" s="133" t="s">
        <v>280</v>
      </c>
      <c r="B19" s="275"/>
      <c r="C19" s="276"/>
      <c r="D19" s="276"/>
      <c r="E19" s="277"/>
      <c r="F19" s="278"/>
    </row>
    <row r="20" spans="1:9" s="5" customFormat="1" ht="25.15" customHeight="1">
      <c r="A20" s="17"/>
      <c r="B20" s="9"/>
      <c r="C20" s="8"/>
      <c r="D20" s="9"/>
      <c r="E20" s="9"/>
      <c r="F20" s="18"/>
    </row>
    <row r="21" spans="1:9" s="5" customFormat="1" ht="25.15" customHeight="1">
      <c r="A21" s="17"/>
      <c r="B21" s="9"/>
      <c r="C21" s="8"/>
      <c r="D21" s="9"/>
      <c r="E21" s="9"/>
      <c r="F21" s="18"/>
      <c r="G21" s="9"/>
      <c r="H21" s="9"/>
      <c r="I21" s="9"/>
    </row>
    <row r="22" spans="1:9" s="5" customFormat="1" ht="25.15" customHeight="1">
      <c r="A22" s="17"/>
      <c r="B22" s="9"/>
      <c r="C22" s="8"/>
      <c r="D22" s="9"/>
      <c r="E22" s="9"/>
      <c r="F22" s="18"/>
      <c r="G22" s="9"/>
      <c r="H22" s="9"/>
      <c r="I22" s="9"/>
    </row>
    <row r="23" spans="1:9" ht="25.15" customHeight="1">
      <c r="A23" s="250"/>
      <c r="B23" s="250"/>
      <c r="C23" s="250"/>
      <c r="D23" s="250"/>
      <c r="E23" s="250"/>
      <c r="F23" s="250"/>
      <c r="G23" s="250"/>
      <c r="H23" s="250"/>
      <c r="I23" s="250"/>
    </row>
    <row r="24" spans="1:9" ht="25.15" customHeight="1">
      <c r="A24" s="250"/>
      <c r="B24" s="250"/>
      <c r="C24" s="250"/>
      <c r="D24" s="250"/>
      <c r="E24" s="250"/>
      <c r="F24" s="250"/>
      <c r="G24" s="250"/>
      <c r="H24" s="250"/>
      <c r="I24" s="250"/>
    </row>
  </sheetData>
  <sheetProtection password="C91B" sheet="1" objects="1" scenarios="1"/>
  <mergeCells count="7">
    <mergeCell ref="A1:F1"/>
    <mergeCell ref="A2:F2"/>
    <mergeCell ref="A3:A4"/>
    <mergeCell ref="B3:B4"/>
    <mergeCell ref="C3:C4"/>
    <mergeCell ref="D3:D4"/>
    <mergeCell ref="E3:E4"/>
  </mergeCells>
  <printOptions horizontalCentered="1"/>
  <pageMargins left="0.70866141732283505" right="0.70866141732283505" top="1.1000000000000001" bottom="1.1000000000000001" header="0.81496062999999996" footer="0.81496062999999996"/>
  <pageSetup paperSize="9" scale="83" orientation="landscape" r:id="rId1"/>
  <headerFooter>
    <oddHeader>&amp;L&amp;"Times New Roman,Regular"&amp;9Bengaluru Water Supply and Sewerage Project (III)&amp;R&amp;"Times New Roman,Regular"&amp;9Volume-3-Price Proposal</oddHeader>
    <oddFooter>&amp;L&amp;"Times New Roman,Regular"&amp;9Contract No CP-25-BILISHIVALLI STP&amp;R&amp;"Times New Roman,Regular"&amp;9&amp;P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180"/>
  <sheetViews>
    <sheetView view="pageBreakPreview" topLeftCell="A163" zoomScaleNormal="100" zoomScaleSheetLayoutView="100" workbookViewId="0">
      <selection activeCell="E177" sqref="E177"/>
    </sheetView>
  </sheetViews>
  <sheetFormatPr defaultColWidth="8.7109375" defaultRowHeight="12.75"/>
  <cols>
    <col min="1" max="1" width="12.28515625" style="47" customWidth="1"/>
    <col min="2" max="2" width="104.5703125" style="47" customWidth="1"/>
    <col min="3" max="3" width="19.7109375" style="46" customWidth="1"/>
    <col min="4" max="4" width="18.7109375" style="47" customWidth="1"/>
    <col min="5" max="5" width="16.42578125" style="47" customWidth="1"/>
    <col min="6" max="6" width="25.7109375" style="211" customWidth="1"/>
    <col min="7" max="16384" width="8.7109375" style="47"/>
  </cols>
  <sheetData>
    <row r="1" spans="1:6" s="3" customFormat="1" ht="30" customHeight="1">
      <c r="A1" s="339" t="s">
        <v>1138</v>
      </c>
      <c r="B1" s="339"/>
      <c r="C1" s="339"/>
      <c r="D1" s="339"/>
      <c r="E1" s="339"/>
      <c r="F1" s="339"/>
    </row>
    <row r="2" spans="1:6" s="3" customFormat="1" ht="30" customHeight="1">
      <c r="A2" s="279"/>
      <c r="B2" s="279" t="s">
        <v>1337</v>
      </c>
      <c r="C2" s="334"/>
      <c r="D2" s="334"/>
      <c r="E2" s="334"/>
      <c r="F2" s="334"/>
    </row>
    <row r="3" spans="1:6" s="3" customFormat="1" ht="50.25" customHeight="1">
      <c r="A3" s="282" t="s">
        <v>428</v>
      </c>
      <c r="B3" s="281" t="s">
        <v>429</v>
      </c>
      <c r="C3" s="281" t="s">
        <v>245</v>
      </c>
      <c r="D3" s="19" t="s">
        <v>706</v>
      </c>
      <c r="E3" s="19" t="s">
        <v>704</v>
      </c>
      <c r="F3" s="31" t="s">
        <v>711</v>
      </c>
    </row>
    <row r="4" spans="1:6" s="3" customFormat="1" ht="18" customHeight="1">
      <c r="A4" s="282"/>
      <c r="B4" s="281"/>
      <c r="C4" s="71" t="s">
        <v>430</v>
      </c>
      <c r="D4" s="11" t="s">
        <v>467</v>
      </c>
      <c r="E4" s="11" t="s">
        <v>642</v>
      </c>
      <c r="F4" s="31" t="s">
        <v>431</v>
      </c>
    </row>
    <row r="5" spans="1:6" s="5" customFormat="1" ht="19.5" customHeight="1">
      <c r="A5" s="281">
        <v>2.1</v>
      </c>
      <c r="B5" s="56" t="s">
        <v>1016</v>
      </c>
      <c r="C5" s="281"/>
      <c r="D5" s="45"/>
      <c r="E5" s="45"/>
      <c r="F5" s="179"/>
    </row>
    <row r="6" spans="1:6" s="5" customFormat="1" ht="16.5" customHeight="1">
      <c r="A6" s="282"/>
      <c r="B6" s="56" t="s">
        <v>813</v>
      </c>
      <c r="C6" s="54"/>
      <c r="D6" s="45"/>
      <c r="E6" s="45"/>
      <c r="F6" s="179"/>
    </row>
    <row r="7" spans="1:6" s="5" customFormat="1" ht="45.75" customHeight="1">
      <c r="A7" s="52" t="s">
        <v>392</v>
      </c>
      <c r="B7" s="57" t="s">
        <v>1021</v>
      </c>
      <c r="C7" s="294" t="s">
        <v>1099</v>
      </c>
      <c r="D7" s="21">
        <v>26624040</v>
      </c>
      <c r="E7" s="21">
        <v>3194885</v>
      </c>
      <c r="F7" s="179">
        <f>D7+E7</f>
        <v>29818925</v>
      </c>
    </row>
    <row r="8" spans="1:6" s="5" customFormat="1" ht="18" customHeight="1">
      <c r="A8" s="52"/>
      <c r="B8" s="56" t="s">
        <v>783</v>
      </c>
      <c r="C8" s="281"/>
      <c r="D8" s="45"/>
      <c r="E8" s="45"/>
      <c r="F8" s="179"/>
    </row>
    <row r="9" spans="1:6" s="5" customFormat="1" ht="27.75" customHeight="1">
      <c r="A9" s="52" t="s">
        <v>388</v>
      </c>
      <c r="B9" s="291" t="s">
        <v>1278</v>
      </c>
      <c r="C9" s="294" t="s">
        <v>1099</v>
      </c>
      <c r="D9" s="21">
        <v>1487364</v>
      </c>
      <c r="E9" s="21">
        <v>178484</v>
      </c>
      <c r="F9" s="179">
        <f t="shared" ref="F9:F36" si="0">D9+E9</f>
        <v>1665848</v>
      </c>
    </row>
    <row r="10" spans="1:6" s="5" customFormat="1" ht="28.15" customHeight="1">
      <c r="A10" s="52" t="s">
        <v>389</v>
      </c>
      <c r="B10" s="291" t="s">
        <v>860</v>
      </c>
      <c r="C10" s="294" t="s">
        <v>1099</v>
      </c>
      <c r="D10" s="21">
        <v>1227366</v>
      </c>
      <c r="E10" s="21">
        <v>147284</v>
      </c>
      <c r="F10" s="179">
        <f t="shared" si="0"/>
        <v>1374650</v>
      </c>
    </row>
    <row r="11" spans="1:6" s="5" customFormat="1" ht="27.75" customHeight="1">
      <c r="A11" s="52" t="s">
        <v>390</v>
      </c>
      <c r="B11" s="291" t="s">
        <v>932</v>
      </c>
      <c r="C11" s="294" t="s">
        <v>1099</v>
      </c>
      <c r="D11" s="21">
        <v>776526</v>
      </c>
      <c r="E11" s="21">
        <v>93184</v>
      </c>
      <c r="F11" s="179">
        <f t="shared" si="0"/>
        <v>869710</v>
      </c>
    </row>
    <row r="12" spans="1:6" s="5" customFormat="1" ht="17.25" customHeight="1">
      <c r="A12" s="52"/>
      <c r="B12" s="56" t="s">
        <v>368</v>
      </c>
      <c r="C12" s="281"/>
      <c r="D12" s="45"/>
      <c r="E12" s="45"/>
      <c r="F12" s="179"/>
    </row>
    <row r="13" spans="1:6" s="5" customFormat="1" ht="44.25" customHeight="1">
      <c r="A13" s="52" t="s">
        <v>391</v>
      </c>
      <c r="B13" s="291" t="s">
        <v>1279</v>
      </c>
      <c r="C13" s="294" t="s">
        <v>1099</v>
      </c>
      <c r="D13" s="21">
        <v>89296410</v>
      </c>
      <c r="E13" s="21">
        <v>10715570</v>
      </c>
      <c r="F13" s="179">
        <f t="shared" si="0"/>
        <v>100011980</v>
      </c>
    </row>
    <row r="14" spans="1:6" s="5" customFormat="1" ht="18" customHeight="1">
      <c r="A14" s="52"/>
      <c r="B14" s="290" t="s">
        <v>805</v>
      </c>
      <c r="C14" s="281"/>
      <c r="D14" s="45"/>
      <c r="E14" s="45"/>
      <c r="F14" s="179"/>
    </row>
    <row r="15" spans="1:6" s="5" customFormat="1" ht="18" customHeight="1">
      <c r="A15" s="52" t="s">
        <v>393</v>
      </c>
      <c r="B15" s="291" t="s">
        <v>1280</v>
      </c>
      <c r="C15" s="294" t="s">
        <v>1099</v>
      </c>
      <c r="D15" s="21">
        <v>6853584</v>
      </c>
      <c r="E15" s="21">
        <v>822431</v>
      </c>
      <c r="F15" s="179">
        <f t="shared" si="0"/>
        <v>7676015</v>
      </c>
    </row>
    <row r="16" spans="1:6" s="5" customFormat="1" ht="21" customHeight="1">
      <c r="A16" s="52"/>
      <c r="B16" s="56" t="s">
        <v>470</v>
      </c>
      <c r="C16" s="281"/>
      <c r="D16" s="45"/>
      <c r="E16" s="45"/>
      <c r="F16" s="179"/>
    </row>
    <row r="17" spans="1:6" s="5" customFormat="1" ht="47.25" customHeight="1">
      <c r="A17" s="52" t="s">
        <v>394</v>
      </c>
      <c r="B17" s="291" t="s">
        <v>940</v>
      </c>
      <c r="C17" s="294" t="s">
        <v>1099</v>
      </c>
      <c r="D17" s="21">
        <v>0</v>
      </c>
      <c r="E17" s="21">
        <v>0</v>
      </c>
      <c r="F17" s="179">
        <f t="shared" si="0"/>
        <v>0</v>
      </c>
    </row>
    <row r="18" spans="1:6" s="5" customFormat="1" ht="23.25" customHeight="1">
      <c r="A18" s="52" t="s">
        <v>395</v>
      </c>
      <c r="B18" s="291" t="s">
        <v>1281</v>
      </c>
      <c r="C18" s="294" t="s">
        <v>1099</v>
      </c>
      <c r="D18" s="21">
        <v>2723808</v>
      </c>
      <c r="E18" s="21">
        <v>326857</v>
      </c>
      <c r="F18" s="179">
        <f t="shared" si="0"/>
        <v>3050665</v>
      </c>
    </row>
    <row r="19" spans="1:6" s="5" customFormat="1" ht="16.5" customHeight="1">
      <c r="A19" s="52"/>
      <c r="B19" s="290" t="s">
        <v>790</v>
      </c>
      <c r="C19" s="281"/>
      <c r="D19" s="45"/>
      <c r="E19" s="45"/>
      <c r="F19" s="179"/>
    </row>
    <row r="20" spans="1:6" s="5" customFormat="1" ht="28.15" customHeight="1">
      <c r="A20" s="52" t="s">
        <v>396</v>
      </c>
      <c r="B20" s="291" t="s">
        <v>831</v>
      </c>
      <c r="C20" s="294" t="s">
        <v>1099</v>
      </c>
      <c r="D20" s="21">
        <v>10300062</v>
      </c>
      <c r="E20" s="21">
        <v>1236008</v>
      </c>
      <c r="F20" s="179">
        <f t="shared" si="0"/>
        <v>11536070</v>
      </c>
    </row>
    <row r="21" spans="1:6" s="5" customFormat="1" ht="28.15" customHeight="1">
      <c r="A21" s="52" t="s">
        <v>397</v>
      </c>
      <c r="B21" s="291" t="s">
        <v>1127</v>
      </c>
      <c r="C21" s="294" t="s">
        <v>1099</v>
      </c>
      <c r="D21" s="21">
        <v>8378178</v>
      </c>
      <c r="E21" s="21">
        <v>1005382</v>
      </c>
      <c r="F21" s="179">
        <f t="shared" si="0"/>
        <v>9383560</v>
      </c>
    </row>
    <row r="22" spans="1:6" s="5" customFormat="1" ht="17.25" customHeight="1">
      <c r="A22" s="52" t="s">
        <v>398</v>
      </c>
      <c r="B22" s="291" t="s">
        <v>827</v>
      </c>
      <c r="C22" s="294" t="s">
        <v>1099</v>
      </c>
      <c r="D22" s="21">
        <v>4317558</v>
      </c>
      <c r="E22" s="21">
        <v>518107</v>
      </c>
      <c r="F22" s="179">
        <f t="shared" si="0"/>
        <v>4835665</v>
      </c>
    </row>
    <row r="23" spans="1:6" s="5" customFormat="1" ht="15.75" customHeight="1">
      <c r="A23" s="52"/>
      <c r="B23" s="56" t="s">
        <v>765</v>
      </c>
      <c r="C23" s="281"/>
      <c r="D23" s="45"/>
      <c r="E23" s="45"/>
      <c r="F23" s="179"/>
    </row>
    <row r="24" spans="1:6" s="5" customFormat="1" ht="28.15" customHeight="1">
      <c r="A24" s="52" t="s">
        <v>399</v>
      </c>
      <c r="B24" s="291" t="s">
        <v>816</v>
      </c>
      <c r="C24" s="294" t="s">
        <v>1099</v>
      </c>
      <c r="D24" s="21">
        <v>4396812</v>
      </c>
      <c r="E24" s="21">
        <v>527618</v>
      </c>
      <c r="F24" s="179">
        <f t="shared" si="0"/>
        <v>4924430</v>
      </c>
    </row>
    <row r="25" spans="1:6" s="5" customFormat="1" ht="16.5" customHeight="1">
      <c r="A25" s="56"/>
      <c r="B25" s="56" t="s">
        <v>246</v>
      </c>
      <c r="C25" s="281"/>
      <c r="D25" s="45"/>
      <c r="E25" s="45"/>
      <c r="F25" s="179"/>
    </row>
    <row r="26" spans="1:6" s="5" customFormat="1" ht="21" customHeight="1">
      <c r="A26" s="52" t="s">
        <v>400</v>
      </c>
      <c r="B26" s="291" t="s">
        <v>817</v>
      </c>
      <c r="C26" s="294" t="s">
        <v>1099</v>
      </c>
      <c r="D26" s="21">
        <v>9447342</v>
      </c>
      <c r="E26" s="21">
        <v>1133682</v>
      </c>
      <c r="F26" s="179">
        <f t="shared" si="0"/>
        <v>10581024</v>
      </c>
    </row>
    <row r="27" spans="1:6" s="5" customFormat="1" ht="15" customHeight="1">
      <c r="A27" s="52" t="s">
        <v>401</v>
      </c>
      <c r="B27" s="291" t="s">
        <v>818</v>
      </c>
      <c r="C27" s="294" t="s">
        <v>1099</v>
      </c>
      <c r="D27" s="21">
        <v>5824200</v>
      </c>
      <c r="E27" s="21">
        <v>698904</v>
      </c>
      <c r="F27" s="179">
        <f t="shared" si="0"/>
        <v>6523104</v>
      </c>
    </row>
    <row r="28" spans="1:6" s="5" customFormat="1" ht="16.5" customHeight="1">
      <c r="A28" s="52" t="s">
        <v>402</v>
      </c>
      <c r="B28" s="291" t="s">
        <v>823</v>
      </c>
      <c r="C28" s="294" t="s">
        <v>1099</v>
      </c>
      <c r="D28" s="21">
        <v>468180</v>
      </c>
      <c r="E28" s="21">
        <v>56182</v>
      </c>
      <c r="F28" s="179">
        <f t="shared" si="0"/>
        <v>524362</v>
      </c>
    </row>
    <row r="29" spans="1:6" s="5" customFormat="1" ht="16.5" customHeight="1">
      <c r="A29" s="52" t="s">
        <v>403</v>
      </c>
      <c r="B29" s="291" t="s">
        <v>828</v>
      </c>
      <c r="C29" s="294" t="s">
        <v>1099</v>
      </c>
      <c r="D29" s="21">
        <v>563346</v>
      </c>
      <c r="E29" s="21">
        <v>67602</v>
      </c>
      <c r="F29" s="179">
        <f t="shared" si="0"/>
        <v>630948</v>
      </c>
    </row>
    <row r="30" spans="1:6" s="5" customFormat="1" ht="20.25" customHeight="1">
      <c r="A30" s="52"/>
      <c r="B30" s="290" t="s">
        <v>247</v>
      </c>
      <c r="C30" s="53"/>
      <c r="D30" s="45"/>
      <c r="E30" s="45"/>
      <c r="F30" s="179"/>
    </row>
    <row r="31" spans="1:6" s="5" customFormat="1" ht="21" customHeight="1">
      <c r="A31" s="52" t="s">
        <v>404</v>
      </c>
      <c r="B31" s="291" t="s">
        <v>780</v>
      </c>
      <c r="C31" s="294" t="s">
        <v>1099</v>
      </c>
      <c r="D31" s="21">
        <v>3844992</v>
      </c>
      <c r="E31" s="21">
        <v>461400</v>
      </c>
      <c r="F31" s="179">
        <f t="shared" si="0"/>
        <v>4306392</v>
      </c>
    </row>
    <row r="32" spans="1:6" s="5" customFormat="1" ht="18" customHeight="1">
      <c r="A32" s="52" t="s">
        <v>405</v>
      </c>
      <c r="B32" s="291" t="s">
        <v>469</v>
      </c>
      <c r="C32" s="294" t="s">
        <v>1099</v>
      </c>
      <c r="D32" s="21">
        <v>873630</v>
      </c>
      <c r="E32" s="21">
        <v>104836</v>
      </c>
      <c r="F32" s="179">
        <f t="shared" si="0"/>
        <v>978466</v>
      </c>
    </row>
    <row r="33" spans="1:6" s="5" customFormat="1" ht="15.75" customHeight="1">
      <c r="A33" s="52"/>
      <c r="B33" s="290" t="s">
        <v>500</v>
      </c>
      <c r="C33" s="53"/>
      <c r="D33" s="45"/>
      <c r="E33" s="45"/>
      <c r="F33" s="179"/>
    </row>
    <row r="34" spans="1:6" s="5" customFormat="1" ht="17.25" customHeight="1">
      <c r="A34" s="52" t="s">
        <v>406</v>
      </c>
      <c r="B34" s="291" t="s">
        <v>796</v>
      </c>
      <c r="C34" s="294" t="s">
        <v>1099</v>
      </c>
      <c r="D34" s="21">
        <v>1162800</v>
      </c>
      <c r="E34" s="21">
        <v>139536</v>
      </c>
      <c r="F34" s="179">
        <f t="shared" si="0"/>
        <v>1302336</v>
      </c>
    </row>
    <row r="35" spans="1:6" s="5" customFormat="1" ht="36" customHeight="1">
      <c r="A35" s="52" t="s">
        <v>407</v>
      </c>
      <c r="B35" s="291" t="s">
        <v>1168</v>
      </c>
      <c r="C35" s="294" t="s">
        <v>1099</v>
      </c>
      <c r="D35" s="21">
        <v>8222730</v>
      </c>
      <c r="E35" s="21">
        <v>986728</v>
      </c>
      <c r="F35" s="179">
        <f t="shared" si="0"/>
        <v>9209458</v>
      </c>
    </row>
    <row r="36" spans="1:6" s="5" customFormat="1" ht="17.25" customHeight="1">
      <c r="A36" s="52" t="s">
        <v>408</v>
      </c>
      <c r="B36" s="291" t="s">
        <v>248</v>
      </c>
      <c r="C36" s="294" t="s">
        <v>1099</v>
      </c>
      <c r="D36" s="21">
        <v>463692</v>
      </c>
      <c r="E36" s="21">
        <v>55644</v>
      </c>
      <c r="F36" s="179">
        <f t="shared" si="0"/>
        <v>519336</v>
      </c>
    </row>
    <row r="37" spans="1:6" s="5" customFormat="1" ht="14.25" customHeight="1">
      <c r="A37" s="52"/>
      <c r="B37" s="290" t="s">
        <v>249</v>
      </c>
      <c r="C37" s="53"/>
      <c r="D37" s="45"/>
      <c r="E37" s="45"/>
      <c r="F37" s="179"/>
    </row>
    <row r="38" spans="1:6" s="5" customFormat="1" ht="18" customHeight="1">
      <c r="A38" s="52" t="s">
        <v>409</v>
      </c>
      <c r="B38" s="291" t="s">
        <v>931</v>
      </c>
      <c r="C38" s="294" t="s">
        <v>1099</v>
      </c>
      <c r="D38" s="21">
        <v>3786444</v>
      </c>
      <c r="E38" s="21">
        <v>454374</v>
      </c>
      <c r="F38" s="179">
        <f>D38+E38</f>
        <v>4240818</v>
      </c>
    </row>
    <row r="39" spans="1:6" s="5" customFormat="1" ht="18" customHeight="1">
      <c r="A39" s="52" t="s">
        <v>410</v>
      </c>
      <c r="B39" s="291" t="s">
        <v>933</v>
      </c>
      <c r="C39" s="294" t="s">
        <v>1099</v>
      </c>
      <c r="D39" s="21">
        <v>4397832</v>
      </c>
      <c r="E39" s="21">
        <v>527740</v>
      </c>
      <c r="F39" s="179">
        <f t="shared" ref="F39:F44" si="1">D39+E39</f>
        <v>4925572</v>
      </c>
    </row>
    <row r="40" spans="1:6" s="5" customFormat="1" ht="18" customHeight="1">
      <c r="A40" s="52" t="s">
        <v>798</v>
      </c>
      <c r="B40" s="291" t="s">
        <v>955</v>
      </c>
      <c r="C40" s="294" t="s">
        <v>1099</v>
      </c>
      <c r="D40" s="21">
        <v>1512966</v>
      </c>
      <c r="E40" s="21">
        <v>181556</v>
      </c>
      <c r="F40" s="179">
        <f t="shared" si="1"/>
        <v>1694522</v>
      </c>
    </row>
    <row r="41" spans="1:6" s="5" customFormat="1" ht="20.25" customHeight="1">
      <c r="A41" s="52" t="s">
        <v>411</v>
      </c>
      <c r="B41" s="291" t="s">
        <v>835</v>
      </c>
      <c r="C41" s="294" t="s">
        <v>1099</v>
      </c>
      <c r="D41" s="21">
        <v>4732290</v>
      </c>
      <c r="E41" s="21">
        <v>567875</v>
      </c>
      <c r="F41" s="179">
        <f t="shared" si="1"/>
        <v>5300165</v>
      </c>
    </row>
    <row r="42" spans="1:6" s="5" customFormat="1" ht="17.25" customHeight="1">
      <c r="A42" s="52" t="s">
        <v>412</v>
      </c>
      <c r="B42" s="291" t="s">
        <v>819</v>
      </c>
      <c r="C42" s="294" t="s">
        <v>1099</v>
      </c>
      <c r="D42" s="21">
        <v>12703692</v>
      </c>
      <c r="E42" s="21">
        <v>1524444</v>
      </c>
      <c r="F42" s="179">
        <f t="shared" si="1"/>
        <v>14228136</v>
      </c>
    </row>
    <row r="43" spans="1:6" s="5" customFormat="1" ht="18" customHeight="1">
      <c r="A43" s="52" t="s">
        <v>413</v>
      </c>
      <c r="B43" s="291" t="s">
        <v>820</v>
      </c>
      <c r="C43" s="294" t="s">
        <v>1099</v>
      </c>
      <c r="D43" s="21">
        <v>4438428</v>
      </c>
      <c r="E43" s="21">
        <v>532612</v>
      </c>
      <c r="F43" s="179">
        <f t="shared" si="1"/>
        <v>4971040</v>
      </c>
    </row>
    <row r="44" spans="1:6" s="5" customFormat="1" ht="15.75" customHeight="1">
      <c r="A44" s="52" t="s">
        <v>414</v>
      </c>
      <c r="B44" s="291" t="s">
        <v>923</v>
      </c>
      <c r="C44" s="294" t="s">
        <v>1099</v>
      </c>
      <c r="D44" s="21">
        <v>14650770</v>
      </c>
      <c r="E44" s="21">
        <v>1758093</v>
      </c>
      <c r="F44" s="179">
        <f t="shared" si="1"/>
        <v>16408863</v>
      </c>
    </row>
    <row r="45" spans="1:6" s="5" customFormat="1" ht="15.75" customHeight="1">
      <c r="A45" s="52" t="s">
        <v>415</v>
      </c>
      <c r="B45" s="291" t="s">
        <v>975</v>
      </c>
      <c r="C45" s="294" t="s">
        <v>1099</v>
      </c>
      <c r="D45" s="21">
        <v>0</v>
      </c>
      <c r="E45" s="21">
        <v>0</v>
      </c>
      <c r="F45" s="179">
        <f>D45+E45</f>
        <v>0</v>
      </c>
    </row>
    <row r="46" spans="1:6" s="5" customFormat="1" ht="16.5" customHeight="1">
      <c r="A46" s="52" t="s">
        <v>416</v>
      </c>
      <c r="B46" s="291" t="s">
        <v>250</v>
      </c>
      <c r="C46" s="294" t="s">
        <v>1099</v>
      </c>
      <c r="D46" s="21">
        <v>1818252</v>
      </c>
      <c r="E46" s="21">
        <v>218191</v>
      </c>
      <c r="F46" s="179">
        <f>D46+E46</f>
        <v>2036443</v>
      </c>
    </row>
    <row r="47" spans="1:6" s="5" customFormat="1" ht="30" customHeight="1">
      <c r="A47" s="52"/>
      <c r="B47" s="56" t="s">
        <v>288</v>
      </c>
      <c r="C47" s="281"/>
      <c r="D47" s="45"/>
      <c r="E47" s="45"/>
      <c r="F47" s="179"/>
    </row>
    <row r="48" spans="1:6" s="5" customFormat="1" ht="15.75" customHeight="1">
      <c r="A48" s="52" t="s">
        <v>1325</v>
      </c>
      <c r="B48" s="180"/>
      <c r="C48" s="52" t="s">
        <v>1099</v>
      </c>
      <c r="D48" s="21">
        <v>0</v>
      </c>
      <c r="E48" s="21">
        <v>0</v>
      </c>
      <c r="F48" s="179">
        <f>D48+E48</f>
        <v>0</v>
      </c>
    </row>
    <row r="49" spans="1:6" s="5" customFormat="1" ht="17.25" customHeight="1">
      <c r="A49" s="52" t="s">
        <v>1326</v>
      </c>
      <c r="B49" s="180"/>
      <c r="C49" s="52" t="s">
        <v>1099</v>
      </c>
      <c r="D49" s="21">
        <v>0</v>
      </c>
      <c r="E49" s="21">
        <v>0</v>
      </c>
      <c r="F49" s="179">
        <f>D49+E49</f>
        <v>0</v>
      </c>
    </row>
    <row r="50" spans="1:6" s="5" customFormat="1" ht="17.25" customHeight="1">
      <c r="A50" s="52" t="s">
        <v>1327</v>
      </c>
      <c r="B50" s="21"/>
      <c r="C50" s="52" t="s">
        <v>1099</v>
      </c>
      <c r="D50" s="21">
        <v>0</v>
      </c>
      <c r="E50" s="21">
        <v>0</v>
      </c>
      <c r="F50" s="179">
        <f>D50+E50</f>
        <v>0</v>
      </c>
    </row>
    <row r="51" spans="1:6" s="134" customFormat="1" ht="15.75" customHeight="1" thickBot="1">
      <c r="A51" s="323" t="s">
        <v>1000</v>
      </c>
      <c r="B51" s="324"/>
      <c r="C51" s="53"/>
      <c r="D51" s="284">
        <f>SUM(D7:D50)</f>
        <v>235293294</v>
      </c>
      <c r="E51" s="284">
        <f>SUM(E7:E50)</f>
        <v>28235209</v>
      </c>
      <c r="F51" s="31">
        <f>SUM(F7:F50)</f>
        <v>263528503</v>
      </c>
    </row>
    <row r="52" spans="1:6" s="185" customFormat="1" ht="15.75" customHeight="1">
      <c r="A52" s="181"/>
      <c r="B52" s="182"/>
      <c r="C52" s="72"/>
      <c r="D52" s="183"/>
      <c r="E52" s="183"/>
      <c r="F52" s="184"/>
    </row>
    <row r="53" spans="1:6" s="5" customFormat="1" ht="15">
      <c r="A53" s="75">
        <v>2.2000000000000002</v>
      </c>
      <c r="B53" s="76" t="s">
        <v>644</v>
      </c>
      <c r="C53" s="77"/>
      <c r="D53" s="257"/>
      <c r="E53" s="257"/>
      <c r="F53" s="187"/>
    </row>
    <row r="54" spans="1:6" s="5" customFormat="1" ht="27.75" customHeight="1">
      <c r="A54" s="282"/>
      <c r="B54" s="78" t="s">
        <v>863</v>
      </c>
      <c r="C54" s="53"/>
      <c r="D54" s="45"/>
      <c r="E54" s="45"/>
      <c r="F54" s="179"/>
    </row>
    <row r="55" spans="1:6" s="5" customFormat="1" ht="19.5" customHeight="1">
      <c r="A55" s="283"/>
      <c r="B55" s="83" t="s">
        <v>499</v>
      </c>
      <c r="C55" s="54"/>
      <c r="D55" s="45"/>
      <c r="E55" s="45"/>
      <c r="F55" s="179"/>
    </row>
    <row r="56" spans="1:6" s="5" customFormat="1" ht="48.75" customHeight="1">
      <c r="A56" s="52" t="s">
        <v>289</v>
      </c>
      <c r="B56" s="55" t="s">
        <v>1077</v>
      </c>
      <c r="C56" s="294" t="s">
        <v>1099</v>
      </c>
      <c r="D56" s="21">
        <v>687300</v>
      </c>
      <c r="E56" s="21">
        <v>82476</v>
      </c>
      <c r="F56" s="179">
        <f t="shared" ref="F56:F74" si="2">D56+E56</f>
        <v>769776</v>
      </c>
    </row>
    <row r="57" spans="1:6" s="5" customFormat="1" ht="28.15" customHeight="1">
      <c r="A57" s="52" t="s">
        <v>290</v>
      </c>
      <c r="B57" s="55" t="s">
        <v>1040</v>
      </c>
      <c r="C57" s="294" t="s">
        <v>1099</v>
      </c>
      <c r="D57" s="21">
        <v>305314</v>
      </c>
      <c r="E57" s="21">
        <v>36638</v>
      </c>
      <c r="F57" s="179">
        <f t="shared" si="2"/>
        <v>341952</v>
      </c>
    </row>
    <row r="58" spans="1:6" s="5" customFormat="1" ht="28.15" customHeight="1">
      <c r="A58" s="52" t="s">
        <v>291</v>
      </c>
      <c r="B58" s="55" t="s">
        <v>822</v>
      </c>
      <c r="C58" s="294" t="s">
        <v>1099</v>
      </c>
      <c r="D58" s="21">
        <v>50535</v>
      </c>
      <c r="E58" s="21">
        <v>6065</v>
      </c>
      <c r="F58" s="179">
        <f t="shared" si="2"/>
        <v>56600</v>
      </c>
    </row>
    <row r="59" spans="1:6" s="188" customFormat="1" ht="39" customHeight="1">
      <c r="A59" s="52" t="s">
        <v>292</v>
      </c>
      <c r="B59" s="55" t="s">
        <v>1169</v>
      </c>
      <c r="C59" s="294" t="s">
        <v>1099</v>
      </c>
      <c r="D59" s="21">
        <v>43068</v>
      </c>
      <c r="E59" s="21">
        <v>5169</v>
      </c>
      <c r="F59" s="179">
        <f t="shared" ref="F59" si="3">D59+E59</f>
        <v>48237</v>
      </c>
    </row>
    <row r="60" spans="1:6" s="5" customFormat="1" ht="28.15" customHeight="1">
      <c r="A60" s="52" t="s">
        <v>293</v>
      </c>
      <c r="B60" s="56" t="s">
        <v>288</v>
      </c>
      <c r="C60" s="281"/>
      <c r="D60" s="45"/>
      <c r="E60" s="45"/>
      <c r="F60" s="179"/>
    </row>
    <row r="61" spans="1:6" s="5" customFormat="1" ht="17.25" customHeight="1">
      <c r="A61" s="52" t="s">
        <v>1328</v>
      </c>
      <c r="B61" s="180"/>
      <c r="C61" s="294" t="s">
        <v>1099</v>
      </c>
      <c r="D61" s="21">
        <v>0</v>
      </c>
      <c r="E61" s="21">
        <v>0</v>
      </c>
      <c r="F61" s="179">
        <f t="shared" si="2"/>
        <v>0</v>
      </c>
    </row>
    <row r="62" spans="1:6" s="5" customFormat="1" ht="23.25" customHeight="1">
      <c r="A62" s="283"/>
      <c r="B62" s="54" t="s">
        <v>710</v>
      </c>
      <c r="C62" s="54"/>
      <c r="D62" s="45"/>
      <c r="E62" s="45"/>
      <c r="F62" s="179"/>
    </row>
    <row r="63" spans="1:6" s="5" customFormat="1" ht="45" customHeight="1">
      <c r="A63" s="52" t="s">
        <v>294</v>
      </c>
      <c r="B63" s="291" t="s">
        <v>925</v>
      </c>
      <c r="C63" s="294" t="s">
        <v>1099</v>
      </c>
      <c r="D63" s="21">
        <v>189722</v>
      </c>
      <c r="E63" s="21">
        <v>22767</v>
      </c>
      <c r="F63" s="179">
        <f t="shared" si="2"/>
        <v>212489</v>
      </c>
    </row>
    <row r="64" spans="1:6" s="5" customFormat="1" ht="28.15" customHeight="1">
      <c r="A64" s="52" t="s">
        <v>471</v>
      </c>
      <c r="B64" s="291" t="s">
        <v>1042</v>
      </c>
      <c r="C64" s="294" t="s">
        <v>1099</v>
      </c>
      <c r="D64" s="21">
        <v>465075</v>
      </c>
      <c r="E64" s="21">
        <v>55809</v>
      </c>
      <c r="F64" s="179">
        <f t="shared" si="2"/>
        <v>520884</v>
      </c>
    </row>
    <row r="65" spans="1:6" s="5" customFormat="1" ht="31.5" customHeight="1">
      <c r="A65" s="52" t="s">
        <v>295</v>
      </c>
      <c r="B65" s="291" t="s">
        <v>1041</v>
      </c>
      <c r="C65" s="294" t="s">
        <v>1099</v>
      </c>
      <c r="D65" s="21">
        <v>671699</v>
      </c>
      <c r="E65" s="21">
        <v>80604</v>
      </c>
      <c r="F65" s="179">
        <f t="shared" si="2"/>
        <v>752303</v>
      </c>
    </row>
    <row r="66" spans="1:6" s="5" customFormat="1" ht="28.15" customHeight="1">
      <c r="A66" s="52" t="s">
        <v>296</v>
      </c>
      <c r="B66" s="291" t="s">
        <v>934</v>
      </c>
      <c r="C66" s="294" t="s">
        <v>1099</v>
      </c>
      <c r="D66" s="21">
        <v>109647</v>
      </c>
      <c r="E66" s="21">
        <v>13158</v>
      </c>
      <c r="F66" s="179">
        <f t="shared" si="2"/>
        <v>122805</v>
      </c>
    </row>
    <row r="67" spans="1:6" s="5" customFormat="1" ht="28.15" customHeight="1">
      <c r="A67" s="52" t="s">
        <v>573</v>
      </c>
      <c r="B67" s="291" t="s">
        <v>927</v>
      </c>
      <c r="C67" s="294" t="s">
        <v>1099</v>
      </c>
      <c r="D67" s="21">
        <v>0</v>
      </c>
      <c r="E67" s="21">
        <v>0</v>
      </c>
      <c r="F67" s="179">
        <f t="shared" si="2"/>
        <v>0</v>
      </c>
    </row>
    <row r="68" spans="1:6" s="5" customFormat="1" ht="28.15" customHeight="1">
      <c r="A68" s="52" t="s">
        <v>574</v>
      </c>
      <c r="B68" s="291" t="s">
        <v>1011</v>
      </c>
      <c r="C68" s="294" t="s">
        <v>1099</v>
      </c>
      <c r="D68" s="21">
        <v>0</v>
      </c>
      <c r="E68" s="21">
        <v>0</v>
      </c>
      <c r="F68" s="179">
        <f t="shared" si="2"/>
        <v>0</v>
      </c>
    </row>
    <row r="69" spans="1:6" s="5" customFormat="1" ht="28.15" customHeight="1">
      <c r="A69" s="52" t="s">
        <v>575</v>
      </c>
      <c r="B69" s="291" t="s">
        <v>1044</v>
      </c>
      <c r="C69" s="294" t="s">
        <v>1099</v>
      </c>
      <c r="D69" s="21">
        <v>0</v>
      </c>
      <c r="E69" s="21">
        <v>0</v>
      </c>
      <c r="F69" s="179">
        <f t="shared" si="2"/>
        <v>0</v>
      </c>
    </row>
    <row r="70" spans="1:6" s="5" customFormat="1" ht="48.75" customHeight="1">
      <c r="A70" s="52" t="s">
        <v>847</v>
      </c>
      <c r="B70" s="291" t="s">
        <v>1022</v>
      </c>
      <c r="C70" s="294" t="s">
        <v>1099</v>
      </c>
      <c r="D70" s="21">
        <v>3674877</v>
      </c>
      <c r="E70" s="21">
        <v>440986</v>
      </c>
      <c r="F70" s="179">
        <f t="shared" si="2"/>
        <v>4115863</v>
      </c>
    </row>
    <row r="71" spans="1:6" s="188" customFormat="1" ht="49.5" customHeight="1">
      <c r="A71" s="52" t="s">
        <v>576</v>
      </c>
      <c r="B71" s="291" t="s">
        <v>1170</v>
      </c>
      <c r="C71" s="294" t="s">
        <v>1099</v>
      </c>
      <c r="D71" s="21">
        <v>2089009</v>
      </c>
      <c r="E71" s="21">
        <v>250682</v>
      </c>
      <c r="F71" s="179">
        <f t="shared" si="2"/>
        <v>2339691</v>
      </c>
    </row>
    <row r="72" spans="1:6" s="188" customFormat="1" ht="54.75" customHeight="1">
      <c r="A72" s="52" t="s">
        <v>800</v>
      </c>
      <c r="B72" s="291" t="s">
        <v>1171</v>
      </c>
      <c r="C72" s="294" t="s">
        <v>1099</v>
      </c>
      <c r="D72" s="21">
        <v>135493</v>
      </c>
      <c r="E72" s="21">
        <v>16260</v>
      </c>
      <c r="F72" s="179">
        <f t="shared" si="2"/>
        <v>151753</v>
      </c>
    </row>
    <row r="73" spans="1:6" s="5" customFormat="1" ht="45" customHeight="1">
      <c r="A73" s="52" t="s">
        <v>801</v>
      </c>
      <c r="B73" s="291" t="s">
        <v>929</v>
      </c>
      <c r="C73" s="294" t="s">
        <v>1099</v>
      </c>
      <c r="D73" s="21">
        <v>0</v>
      </c>
      <c r="E73" s="21">
        <v>0</v>
      </c>
      <c r="F73" s="179">
        <f t="shared" si="2"/>
        <v>0</v>
      </c>
    </row>
    <row r="74" spans="1:6" s="5" customFormat="1" ht="50.25" customHeight="1">
      <c r="A74" s="52" t="s">
        <v>848</v>
      </c>
      <c r="B74" s="291" t="s">
        <v>930</v>
      </c>
      <c r="C74" s="294" t="s">
        <v>1099</v>
      </c>
      <c r="D74" s="21">
        <v>0</v>
      </c>
      <c r="E74" s="21">
        <v>0</v>
      </c>
      <c r="F74" s="179">
        <f t="shared" si="2"/>
        <v>0</v>
      </c>
    </row>
    <row r="75" spans="1:6" s="5" customFormat="1" ht="48" customHeight="1">
      <c r="A75" s="52" t="s">
        <v>849</v>
      </c>
      <c r="B75" s="291" t="s">
        <v>1047</v>
      </c>
      <c r="C75" s="294" t="s">
        <v>1099</v>
      </c>
      <c r="D75" s="21">
        <v>1042423</v>
      </c>
      <c r="E75" s="21">
        <v>125091</v>
      </c>
      <c r="F75" s="179">
        <f>D75+E75</f>
        <v>1167514</v>
      </c>
    </row>
    <row r="76" spans="1:6" s="188" customFormat="1" ht="44.25" customHeight="1">
      <c r="A76" s="52" t="s">
        <v>857</v>
      </c>
      <c r="B76" s="291" t="s">
        <v>1172</v>
      </c>
      <c r="C76" s="294" t="s">
        <v>1099</v>
      </c>
      <c r="D76" s="21">
        <v>207007</v>
      </c>
      <c r="E76" s="21">
        <v>24841</v>
      </c>
      <c r="F76" s="179">
        <f t="shared" ref="F76:F92" si="4">D76+E76</f>
        <v>231848</v>
      </c>
    </row>
    <row r="77" spans="1:6" s="188" customFormat="1" ht="31.5" customHeight="1">
      <c r="A77" s="52" t="s">
        <v>858</v>
      </c>
      <c r="B77" s="125" t="s">
        <v>1173</v>
      </c>
      <c r="C77" s="294" t="s">
        <v>1099</v>
      </c>
      <c r="D77" s="21">
        <v>406073</v>
      </c>
      <c r="E77" s="21">
        <v>48729</v>
      </c>
      <c r="F77" s="179">
        <f t="shared" si="4"/>
        <v>454802</v>
      </c>
    </row>
    <row r="78" spans="1:6" s="5" customFormat="1" ht="30" customHeight="1">
      <c r="A78" s="52" t="s">
        <v>859</v>
      </c>
      <c r="B78" s="291" t="s">
        <v>1048</v>
      </c>
      <c r="C78" s="294" t="s">
        <v>1099</v>
      </c>
      <c r="D78" s="21">
        <v>76361</v>
      </c>
      <c r="E78" s="21">
        <v>9164</v>
      </c>
      <c r="F78" s="179">
        <f>D78+E78</f>
        <v>85525</v>
      </c>
    </row>
    <row r="79" spans="1:6" s="5" customFormat="1" ht="48.75" customHeight="1">
      <c r="A79" s="52" t="s">
        <v>850</v>
      </c>
      <c r="B79" s="291" t="s">
        <v>946</v>
      </c>
      <c r="C79" s="294" t="s">
        <v>1099</v>
      </c>
      <c r="D79" s="21">
        <v>384060</v>
      </c>
      <c r="E79" s="21">
        <v>46088</v>
      </c>
      <c r="F79" s="179">
        <f t="shared" si="4"/>
        <v>430148</v>
      </c>
    </row>
    <row r="80" spans="1:6" s="5" customFormat="1" ht="49.5" customHeight="1">
      <c r="A80" s="52" t="s">
        <v>851</v>
      </c>
      <c r="B80" s="291" t="s">
        <v>945</v>
      </c>
      <c r="C80" s="294" t="s">
        <v>1099</v>
      </c>
      <c r="D80" s="21">
        <v>245755</v>
      </c>
      <c r="E80" s="21">
        <v>29491</v>
      </c>
      <c r="F80" s="179">
        <f t="shared" si="4"/>
        <v>275246</v>
      </c>
    </row>
    <row r="81" spans="1:6" s="5" customFormat="1" ht="48" customHeight="1">
      <c r="A81" s="52" t="s">
        <v>852</v>
      </c>
      <c r="B81" s="291" t="s">
        <v>947</v>
      </c>
      <c r="C81" s="294" t="s">
        <v>1099</v>
      </c>
      <c r="D81" s="21">
        <v>371743</v>
      </c>
      <c r="E81" s="21">
        <v>44610</v>
      </c>
      <c r="F81" s="179">
        <f t="shared" si="4"/>
        <v>416353</v>
      </c>
    </row>
    <row r="82" spans="1:6" s="188" customFormat="1" ht="35.25" customHeight="1">
      <c r="A82" s="52" t="s">
        <v>853</v>
      </c>
      <c r="B82" s="291" t="s">
        <v>1174</v>
      </c>
      <c r="C82" s="294" t="s">
        <v>1099</v>
      </c>
      <c r="D82" s="21">
        <v>48767</v>
      </c>
      <c r="E82" s="21">
        <v>5852</v>
      </c>
      <c r="F82" s="179">
        <f t="shared" si="4"/>
        <v>54619</v>
      </c>
    </row>
    <row r="83" spans="1:6" s="188" customFormat="1" ht="36.75" customHeight="1">
      <c r="A83" s="52" t="s">
        <v>854</v>
      </c>
      <c r="B83" s="291" t="s">
        <v>1175</v>
      </c>
      <c r="C83" s="294" t="s">
        <v>1099</v>
      </c>
      <c r="D83" s="21">
        <v>72133</v>
      </c>
      <c r="E83" s="21">
        <v>8656</v>
      </c>
      <c r="F83" s="179">
        <f t="shared" si="4"/>
        <v>80789</v>
      </c>
    </row>
    <row r="84" spans="1:6" s="188" customFormat="1" ht="36.75" customHeight="1">
      <c r="A84" s="52" t="s">
        <v>855</v>
      </c>
      <c r="B84" s="291" t="s">
        <v>1176</v>
      </c>
      <c r="C84" s="294" t="s">
        <v>1099</v>
      </c>
      <c r="D84" s="21">
        <v>52888</v>
      </c>
      <c r="E84" s="21">
        <v>6347</v>
      </c>
      <c r="F84" s="179">
        <f t="shared" si="4"/>
        <v>59235</v>
      </c>
    </row>
    <row r="85" spans="1:6" s="5" customFormat="1" ht="28.15" customHeight="1">
      <c r="A85" s="52" t="s">
        <v>856</v>
      </c>
      <c r="B85" s="291" t="s">
        <v>839</v>
      </c>
      <c r="C85" s="294" t="s">
        <v>1099</v>
      </c>
      <c r="D85" s="21">
        <v>48611</v>
      </c>
      <c r="E85" s="21">
        <v>5834</v>
      </c>
      <c r="F85" s="179">
        <f t="shared" si="4"/>
        <v>54445</v>
      </c>
    </row>
    <row r="86" spans="1:6" s="5" customFormat="1" ht="28.15" customHeight="1">
      <c r="A86" s="52" t="s">
        <v>861</v>
      </c>
      <c r="B86" s="291" t="s">
        <v>846</v>
      </c>
      <c r="C86" s="294" t="s">
        <v>1099</v>
      </c>
      <c r="D86" s="21">
        <v>61796</v>
      </c>
      <c r="E86" s="21">
        <v>7416</v>
      </c>
      <c r="F86" s="179">
        <f t="shared" si="4"/>
        <v>69212</v>
      </c>
    </row>
    <row r="87" spans="1:6" s="5" customFormat="1" ht="42.75" customHeight="1">
      <c r="A87" s="52" t="s">
        <v>1017</v>
      </c>
      <c r="B87" s="291" t="s">
        <v>1177</v>
      </c>
      <c r="C87" s="294" t="s">
        <v>1099</v>
      </c>
      <c r="D87" s="21">
        <v>61796</v>
      </c>
      <c r="E87" s="21">
        <v>7416</v>
      </c>
      <c r="F87" s="179">
        <f>D87+E87</f>
        <v>69212</v>
      </c>
    </row>
    <row r="88" spans="1:6" s="5" customFormat="1" ht="53.25" customHeight="1">
      <c r="A88" s="52" t="s">
        <v>1035</v>
      </c>
      <c r="B88" s="291" t="s">
        <v>1034</v>
      </c>
      <c r="C88" s="294" t="s">
        <v>1099</v>
      </c>
      <c r="D88" s="21">
        <v>100000</v>
      </c>
      <c r="E88" s="21">
        <v>12000</v>
      </c>
      <c r="F88" s="179">
        <f>D88+E88</f>
        <v>112000</v>
      </c>
    </row>
    <row r="89" spans="1:6" s="5" customFormat="1" ht="38.25" customHeight="1">
      <c r="A89" s="52" t="s">
        <v>1043</v>
      </c>
      <c r="B89" s="56" t="s">
        <v>448</v>
      </c>
      <c r="C89" s="281"/>
      <c r="D89" s="45"/>
      <c r="E89" s="45"/>
      <c r="F89" s="179"/>
    </row>
    <row r="90" spans="1:6" s="5" customFormat="1" ht="20.25" customHeight="1">
      <c r="A90" s="52" t="s">
        <v>1296</v>
      </c>
      <c r="B90" s="21"/>
      <c r="C90" s="294" t="s">
        <v>1099</v>
      </c>
      <c r="D90" s="21">
        <v>0</v>
      </c>
      <c r="E90" s="21">
        <v>0</v>
      </c>
      <c r="F90" s="179">
        <f t="shared" si="4"/>
        <v>0</v>
      </c>
    </row>
    <row r="91" spans="1:6" s="5" customFormat="1" ht="19.5" customHeight="1">
      <c r="A91" s="52" t="s">
        <v>1297</v>
      </c>
      <c r="B91" s="21"/>
      <c r="C91" s="294" t="s">
        <v>1099</v>
      </c>
      <c r="D91" s="21">
        <v>0</v>
      </c>
      <c r="E91" s="21">
        <v>0</v>
      </c>
      <c r="F91" s="179">
        <f t="shared" si="4"/>
        <v>0</v>
      </c>
    </row>
    <row r="92" spans="1:6" s="5" customFormat="1" ht="16.5" customHeight="1">
      <c r="A92" s="52" t="s">
        <v>1298</v>
      </c>
      <c r="B92" s="21"/>
      <c r="C92" s="294" t="s">
        <v>1099</v>
      </c>
      <c r="D92" s="21">
        <v>0</v>
      </c>
      <c r="E92" s="21">
        <v>0</v>
      </c>
      <c r="F92" s="179">
        <f t="shared" si="4"/>
        <v>0</v>
      </c>
    </row>
    <row r="93" spans="1:6" s="5" customFormat="1" ht="20.25" customHeight="1">
      <c r="A93" s="332" t="s">
        <v>1001</v>
      </c>
      <c r="B93" s="340"/>
      <c r="C93" s="53"/>
      <c r="D93" s="284">
        <f>SUM(D56:D92)</f>
        <v>11601152</v>
      </c>
      <c r="E93" s="284">
        <f>SUM(E56:E92)</f>
        <v>1392149</v>
      </c>
      <c r="F93" s="31">
        <f>SUM(F56:F92)</f>
        <v>12993301</v>
      </c>
    </row>
    <row r="94" spans="1:6" s="191" customFormat="1" ht="20.25" customHeight="1">
      <c r="A94" s="73"/>
      <c r="B94" s="189"/>
      <c r="C94" s="190"/>
      <c r="D94" s="183"/>
      <c r="E94" s="183"/>
      <c r="F94" s="31"/>
    </row>
    <row r="95" spans="1:6" s="5" customFormat="1" ht="21.75" customHeight="1">
      <c r="A95" s="281">
        <v>2.2999999999999998</v>
      </c>
      <c r="B95" s="290" t="s">
        <v>862</v>
      </c>
      <c r="C95" s="53"/>
      <c r="D95" s="45"/>
      <c r="E95" s="45"/>
      <c r="F95" s="179"/>
    </row>
    <row r="96" spans="1:6" s="5" customFormat="1" ht="39" customHeight="1">
      <c r="A96" s="281"/>
      <c r="B96" s="290" t="s">
        <v>864</v>
      </c>
      <c r="C96" s="53"/>
      <c r="D96" s="45"/>
      <c r="E96" s="45"/>
      <c r="F96" s="179"/>
    </row>
    <row r="97" spans="1:6" s="5" customFormat="1" ht="31.5" customHeight="1">
      <c r="A97" s="281" t="s">
        <v>578</v>
      </c>
      <c r="B97" s="285" t="s">
        <v>367</v>
      </c>
      <c r="C97" s="53"/>
      <c r="D97" s="45"/>
      <c r="E97" s="45"/>
      <c r="F97" s="179"/>
    </row>
    <row r="98" spans="1:6" s="5" customFormat="1" ht="20.25" customHeight="1">
      <c r="A98" s="294" t="s">
        <v>579</v>
      </c>
      <c r="B98" s="291" t="s">
        <v>802</v>
      </c>
      <c r="C98" s="294" t="s">
        <v>1099</v>
      </c>
      <c r="D98" s="21">
        <v>3691</v>
      </c>
      <c r="E98" s="21">
        <v>443</v>
      </c>
      <c r="F98" s="179">
        <f t="shared" ref="F98:F129" si="5">D98+E98</f>
        <v>4134</v>
      </c>
    </row>
    <row r="99" spans="1:6" s="5" customFormat="1" ht="27.75" customHeight="1">
      <c r="A99" s="294" t="s">
        <v>580</v>
      </c>
      <c r="B99" s="291" t="s">
        <v>436</v>
      </c>
      <c r="C99" s="294" t="s">
        <v>1099</v>
      </c>
      <c r="D99" s="21">
        <v>5075</v>
      </c>
      <c r="E99" s="21">
        <v>609</v>
      </c>
      <c r="F99" s="179">
        <f t="shared" si="5"/>
        <v>5684</v>
      </c>
    </row>
    <row r="100" spans="1:6" s="5" customFormat="1" ht="31.5" customHeight="1">
      <c r="A100" s="294" t="s">
        <v>581</v>
      </c>
      <c r="B100" s="291" t="s">
        <v>1064</v>
      </c>
      <c r="C100" s="294" t="s">
        <v>1099</v>
      </c>
      <c r="D100" s="21">
        <v>4152</v>
      </c>
      <c r="E100" s="21">
        <v>499</v>
      </c>
      <c r="F100" s="179">
        <f t="shared" si="5"/>
        <v>4651</v>
      </c>
    </row>
    <row r="101" spans="1:6" s="5" customFormat="1" ht="28.15" customHeight="1">
      <c r="A101" s="294" t="s">
        <v>582</v>
      </c>
      <c r="B101" s="291" t="s">
        <v>1063</v>
      </c>
      <c r="C101" s="294" t="s">
        <v>1099</v>
      </c>
      <c r="D101" s="21">
        <v>18453</v>
      </c>
      <c r="E101" s="21">
        <v>2215</v>
      </c>
      <c r="F101" s="179">
        <f t="shared" si="5"/>
        <v>20668</v>
      </c>
    </row>
    <row r="102" spans="1:6" s="5" customFormat="1" ht="34.5" customHeight="1">
      <c r="A102" s="294" t="s">
        <v>583</v>
      </c>
      <c r="B102" s="291" t="s">
        <v>435</v>
      </c>
      <c r="C102" s="294" t="s">
        <v>1099</v>
      </c>
      <c r="D102" s="21">
        <v>13840</v>
      </c>
      <c r="E102" s="21">
        <v>1661</v>
      </c>
      <c r="F102" s="179">
        <f t="shared" si="5"/>
        <v>15501</v>
      </c>
    </row>
    <row r="103" spans="1:6" s="5" customFormat="1" ht="31.5" customHeight="1">
      <c r="A103" s="52" t="s">
        <v>584</v>
      </c>
      <c r="B103" s="291" t="s">
        <v>1083</v>
      </c>
      <c r="C103" s="294" t="s">
        <v>1099</v>
      </c>
      <c r="D103" s="21">
        <v>0</v>
      </c>
      <c r="E103" s="21">
        <v>0</v>
      </c>
      <c r="F103" s="179">
        <f t="shared" ref="F103:F104" si="6">D103+E103</f>
        <v>0</v>
      </c>
    </row>
    <row r="104" spans="1:6" s="5" customFormat="1" ht="39" customHeight="1">
      <c r="A104" s="52" t="s">
        <v>1081</v>
      </c>
      <c r="B104" s="291" t="s">
        <v>1082</v>
      </c>
      <c r="C104" s="294" t="s">
        <v>1099</v>
      </c>
      <c r="D104" s="21">
        <v>0</v>
      </c>
      <c r="E104" s="21">
        <v>0</v>
      </c>
      <c r="F104" s="179">
        <f t="shared" si="6"/>
        <v>0</v>
      </c>
    </row>
    <row r="105" spans="1:6" s="5" customFormat="1" ht="19.5" customHeight="1">
      <c r="A105" s="294" t="s">
        <v>1085</v>
      </c>
      <c r="B105" s="291" t="s">
        <v>585</v>
      </c>
      <c r="C105" s="294" t="s">
        <v>1099</v>
      </c>
      <c r="D105" s="21">
        <v>923</v>
      </c>
      <c r="E105" s="21">
        <v>111</v>
      </c>
      <c r="F105" s="179">
        <f t="shared" si="5"/>
        <v>1034</v>
      </c>
    </row>
    <row r="106" spans="1:6" s="5" customFormat="1" ht="49.5" customHeight="1">
      <c r="A106" s="281" t="s">
        <v>586</v>
      </c>
      <c r="B106" s="290" t="s">
        <v>1084</v>
      </c>
      <c r="C106" s="281"/>
      <c r="D106" s="45"/>
      <c r="E106" s="45"/>
      <c r="F106" s="179"/>
    </row>
    <row r="107" spans="1:6" s="5" customFormat="1" ht="21.75" customHeight="1">
      <c r="A107" s="294" t="s">
        <v>587</v>
      </c>
      <c r="B107" s="291" t="s">
        <v>1065</v>
      </c>
      <c r="C107" s="294" t="s">
        <v>1099</v>
      </c>
      <c r="D107" s="21">
        <v>93414</v>
      </c>
      <c r="E107" s="21">
        <v>11210</v>
      </c>
      <c r="F107" s="179">
        <f t="shared" si="5"/>
        <v>104624</v>
      </c>
    </row>
    <row r="108" spans="1:6" s="5" customFormat="1" ht="21.75" customHeight="1">
      <c r="A108" s="294" t="s">
        <v>588</v>
      </c>
      <c r="B108" s="291" t="s">
        <v>1074</v>
      </c>
      <c r="C108" s="294" t="s">
        <v>1099</v>
      </c>
      <c r="D108" s="21">
        <v>456688</v>
      </c>
      <c r="E108" s="21">
        <v>54803</v>
      </c>
      <c r="F108" s="179">
        <f t="shared" si="5"/>
        <v>511491</v>
      </c>
    </row>
    <row r="109" spans="1:6" s="5" customFormat="1" ht="21" customHeight="1">
      <c r="A109" s="294" t="s">
        <v>589</v>
      </c>
      <c r="B109" s="291" t="s">
        <v>637</v>
      </c>
      <c r="C109" s="294" t="s">
        <v>1099</v>
      </c>
      <c r="D109" s="21">
        <v>155689</v>
      </c>
      <c r="E109" s="21">
        <v>18683</v>
      </c>
      <c r="F109" s="179">
        <f t="shared" si="5"/>
        <v>174372</v>
      </c>
    </row>
    <row r="110" spans="1:6" s="5" customFormat="1" ht="21.75" customHeight="1">
      <c r="A110" s="294" t="s">
        <v>590</v>
      </c>
      <c r="B110" s="291" t="s">
        <v>450</v>
      </c>
      <c r="C110" s="294" t="s">
        <v>1099</v>
      </c>
      <c r="D110" s="21">
        <v>93414</v>
      </c>
      <c r="E110" s="21">
        <v>11210</v>
      </c>
      <c r="F110" s="179">
        <f t="shared" si="5"/>
        <v>104624</v>
      </c>
    </row>
    <row r="111" spans="1:6" s="5" customFormat="1" ht="18" customHeight="1">
      <c r="A111" s="294" t="s">
        <v>591</v>
      </c>
      <c r="B111" s="291" t="s">
        <v>439</v>
      </c>
      <c r="C111" s="294" t="s">
        <v>1099</v>
      </c>
      <c r="D111" s="21">
        <v>186827</v>
      </c>
      <c r="E111" s="21">
        <v>22420</v>
      </c>
      <c r="F111" s="179">
        <f t="shared" si="5"/>
        <v>209247</v>
      </c>
    </row>
    <row r="112" spans="1:6" s="5" customFormat="1" ht="19.5" customHeight="1">
      <c r="A112" s="294" t="s">
        <v>592</v>
      </c>
      <c r="B112" s="291" t="s">
        <v>594</v>
      </c>
      <c r="C112" s="294" t="s">
        <v>1099</v>
      </c>
      <c r="D112" s="21">
        <v>31138</v>
      </c>
      <c r="E112" s="21">
        <v>3737</v>
      </c>
      <c r="F112" s="179">
        <f t="shared" si="5"/>
        <v>34875</v>
      </c>
    </row>
    <row r="113" spans="1:6" s="5" customFormat="1" ht="15.75" customHeight="1">
      <c r="A113" s="294" t="s">
        <v>593</v>
      </c>
      <c r="B113" s="291" t="s">
        <v>1066</v>
      </c>
      <c r="C113" s="294" t="s">
        <v>1099</v>
      </c>
      <c r="D113" s="21">
        <v>20759</v>
      </c>
      <c r="E113" s="21">
        <v>2492</v>
      </c>
      <c r="F113" s="179">
        <f t="shared" si="5"/>
        <v>23251</v>
      </c>
    </row>
    <row r="114" spans="1:6" s="5" customFormat="1" ht="50.65" customHeight="1">
      <c r="A114" s="281" t="s">
        <v>595</v>
      </c>
      <c r="B114" s="290" t="s">
        <v>865</v>
      </c>
      <c r="C114" s="281"/>
      <c r="D114" s="45"/>
      <c r="E114" s="45"/>
      <c r="F114" s="179"/>
    </row>
    <row r="115" spans="1:6" s="5" customFormat="1" ht="16.5" customHeight="1">
      <c r="A115" s="294" t="s">
        <v>596</v>
      </c>
      <c r="B115" s="291" t="s">
        <v>868</v>
      </c>
      <c r="C115" s="294" t="s">
        <v>1099</v>
      </c>
      <c r="D115" s="21">
        <v>64583</v>
      </c>
      <c r="E115" s="21">
        <v>7750</v>
      </c>
      <c r="F115" s="179">
        <f t="shared" si="5"/>
        <v>72333</v>
      </c>
    </row>
    <row r="116" spans="1:6" s="5" customFormat="1" ht="17.25" customHeight="1">
      <c r="A116" s="294" t="s">
        <v>597</v>
      </c>
      <c r="B116" s="291" t="s">
        <v>1067</v>
      </c>
      <c r="C116" s="294" t="s">
        <v>1099</v>
      </c>
      <c r="D116" s="21">
        <v>55357</v>
      </c>
      <c r="E116" s="21">
        <v>6643</v>
      </c>
      <c r="F116" s="179">
        <f t="shared" si="5"/>
        <v>62000</v>
      </c>
    </row>
    <row r="117" spans="1:6" s="5" customFormat="1" ht="16.5" customHeight="1">
      <c r="A117" s="294" t="s">
        <v>598</v>
      </c>
      <c r="B117" s="291" t="s">
        <v>1068</v>
      </c>
      <c r="C117" s="294" t="s">
        <v>1099</v>
      </c>
      <c r="D117" s="21">
        <v>46131</v>
      </c>
      <c r="E117" s="21">
        <v>5536</v>
      </c>
      <c r="F117" s="179">
        <f t="shared" si="5"/>
        <v>51667</v>
      </c>
    </row>
    <row r="118" spans="1:6" s="5" customFormat="1" ht="17.25" customHeight="1">
      <c r="A118" s="294" t="s">
        <v>599</v>
      </c>
      <c r="B118" s="291" t="s">
        <v>1069</v>
      </c>
      <c r="C118" s="294" t="s">
        <v>1099</v>
      </c>
      <c r="D118" s="21">
        <v>50744</v>
      </c>
      <c r="E118" s="21">
        <v>6090</v>
      </c>
      <c r="F118" s="179">
        <f t="shared" si="5"/>
        <v>56834</v>
      </c>
    </row>
    <row r="119" spans="1:6" s="5" customFormat="1" ht="14.25" customHeight="1">
      <c r="A119" s="294" t="s">
        <v>600</v>
      </c>
      <c r="B119" s="291" t="s">
        <v>1080</v>
      </c>
      <c r="C119" s="294" t="s">
        <v>1099</v>
      </c>
      <c r="D119" s="21">
        <v>41518</v>
      </c>
      <c r="E119" s="21">
        <v>4983</v>
      </c>
      <c r="F119" s="179">
        <f t="shared" si="5"/>
        <v>46501</v>
      </c>
    </row>
    <row r="120" spans="1:6" s="5" customFormat="1" ht="18" customHeight="1">
      <c r="A120" s="294" t="s">
        <v>601</v>
      </c>
      <c r="B120" s="291" t="s">
        <v>1070</v>
      </c>
      <c r="C120" s="294" t="s">
        <v>1099</v>
      </c>
      <c r="D120" s="21">
        <v>36905</v>
      </c>
      <c r="E120" s="21">
        <v>4429</v>
      </c>
      <c r="F120" s="179">
        <f t="shared" si="5"/>
        <v>41334</v>
      </c>
    </row>
    <row r="121" spans="1:6" s="5" customFormat="1" ht="18" customHeight="1">
      <c r="A121" s="294" t="s">
        <v>602</v>
      </c>
      <c r="B121" s="291" t="s">
        <v>605</v>
      </c>
      <c r="C121" s="294" t="s">
        <v>1099</v>
      </c>
      <c r="D121" s="21">
        <v>13840</v>
      </c>
      <c r="E121" s="21">
        <v>1661</v>
      </c>
      <c r="F121" s="179">
        <f t="shared" si="5"/>
        <v>15501</v>
      </c>
    </row>
    <row r="122" spans="1:6" s="5" customFormat="1" ht="16.5" customHeight="1">
      <c r="A122" s="294" t="s">
        <v>603</v>
      </c>
      <c r="B122" s="291" t="s">
        <v>1091</v>
      </c>
      <c r="C122" s="294" t="s">
        <v>1099</v>
      </c>
      <c r="D122" s="21">
        <v>138391</v>
      </c>
      <c r="E122" s="21">
        <v>16607</v>
      </c>
      <c r="F122" s="179">
        <f t="shared" si="5"/>
        <v>154998</v>
      </c>
    </row>
    <row r="123" spans="1:6" s="5" customFormat="1" ht="15.75" customHeight="1">
      <c r="A123" s="294" t="s">
        <v>604</v>
      </c>
      <c r="B123" s="291" t="s">
        <v>767</v>
      </c>
      <c r="C123" s="294" t="s">
        <v>1099</v>
      </c>
      <c r="D123" s="21">
        <v>9227</v>
      </c>
      <c r="E123" s="21">
        <v>1108</v>
      </c>
      <c r="F123" s="179">
        <f t="shared" si="5"/>
        <v>10335</v>
      </c>
    </row>
    <row r="124" spans="1:6" s="5" customFormat="1" ht="19.5" customHeight="1">
      <c r="A124" s="294" t="s">
        <v>1075</v>
      </c>
      <c r="B124" s="291" t="s">
        <v>986</v>
      </c>
      <c r="C124" s="294" t="s">
        <v>1099</v>
      </c>
      <c r="D124" s="21">
        <v>4614</v>
      </c>
      <c r="E124" s="21">
        <v>554</v>
      </c>
      <c r="F124" s="179">
        <f t="shared" ref="F124" si="7">D124+E124</f>
        <v>5168</v>
      </c>
    </row>
    <row r="125" spans="1:6" s="5" customFormat="1" ht="44.25" customHeight="1">
      <c r="A125" s="281" t="s">
        <v>606</v>
      </c>
      <c r="B125" s="290" t="s">
        <v>869</v>
      </c>
      <c r="C125" s="281"/>
      <c r="D125" s="45"/>
      <c r="E125" s="45"/>
      <c r="F125" s="179"/>
    </row>
    <row r="126" spans="1:6" s="5" customFormat="1" ht="20.25" customHeight="1">
      <c r="A126" s="294" t="s">
        <v>607</v>
      </c>
      <c r="B126" s="291" t="s">
        <v>608</v>
      </c>
      <c r="C126" s="294" t="s">
        <v>1099</v>
      </c>
      <c r="D126" s="21">
        <v>24219</v>
      </c>
      <c r="E126" s="21">
        <v>2907</v>
      </c>
      <c r="F126" s="179">
        <f t="shared" si="5"/>
        <v>27126</v>
      </c>
    </row>
    <row r="127" spans="1:6" s="5" customFormat="1" ht="17.25" customHeight="1">
      <c r="A127" s="294" t="s">
        <v>609</v>
      </c>
      <c r="B127" s="291" t="s">
        <v>610</v>
      </c>
      <c r="C127" s="294" t="s">
        <v>1099</v>
      </c>
      <c r="D127" s="21">
        <v>13840</v>
      </c>
      <c r="E127" s="21">
        <v>1661</v>
      </c>
      <c r="F127" s="179">
        <f t="shared" si="5"/>
        <v>15501</v>
      </c>
    </row>
    <row r="128" spans="1:6" s="5" customFormat="1" ht="19.5" customHeight="1">
      <c r="A128" s="294" t="s">
        <v>611</v>
      </c>
      <c r="B128" s="291" t="s">
        <v>1071</v>
      </c>
      <c r="C128" s="294" t="s">
        <v>1099</v>
      </c>
      <c r="D128" s="21">
        <v>10380</v>
      </c>
      <c r="E128" s="21">
        <v>1246</v>
      </c>
      <c r="F128" s="179">
        <f t="shared" si="5"/>
        <v>11626</v>
      </c>
    </row>
    <row r="129" spans="1:6" s="5" customFormat="1" ht="14.25" customHeight="1">
      <c r="A129" s="294" t="s">
        <v>612</v>
      </c>
      <c r="B129" s="291" t="s">
        <v>647</v>
      </c>
      <c r="C129" s="294" t="s">
        <v>1099</v>
      </c>
      <c r="D129" s="21">
        <v>11533</v>
      </c>
      <c r="E129" s="21">
        <v>1384</v>
      </c>
      <c r="F129" s="179">
        <f t="shared" si="5"/>
        <v>12917</v>
      </c>
    </row>
    <row r="130" spans="1:6" s="5" customFormat="1" ht="22.5" customHeight="1">
      <c r="A130" s="294" t="s">
        <v>613</v>
      </c>
      <c r="B130" s="291" t="s">
        <v>614</v>
      </c>
      <c r="C130" s="294" t="s">
        <v>1099</v>
      </c>
      <c r="D130" s="21">
        <v>55357</v>
      </c>
      <c r="E130" s="21">
        <v>6643</v>
      </c>
      <c r="F130" s="179">
        <f t="shared" ref="F130:F142" si="8">D130+E130</f>
        <v>62000</v>
      </c>
    </row>
    <row r="131" spans="1:6" s="5" customFormat="1" ht="44.25" customHeight="1">
      <c r="A131" s="281" t="s">
        <v>615</v>
      </c>
      <c r="B131" s="290" t="s">
        <v>871</v>
      </c>
      <c r="C131" s="281"/>
      <c r="D131" s="45"/>
      <c r="E131" s="45"/>
      <c r="F131" s="179"/>
    </row>
    <row r="132" spans="1:6" s="5" customFormat="1" ht="16.5" customHeight="1">
      <c r="A132" s="294" t="s">
        <v>616</v>
      </c>
      <c r="B132" s="291" t="s">
        <v>617</v>
      </c>
      <c r="C132" s="294" t="s">
        <v>1099</v>
      </c>
      <c r="D132" s="21">
        <v>149923</v>
      </c>
      <c r="E132" s="21">
        <v>17991</v>
      </c>
      <c r="F132" s="179">
        <f t="shared" si="8"/>
        <v>167914</v>
      </c>
    </row>
    <row r="133" spans="1:6" s="5" customFormat="1" ht="14.25" customHeight="1">
      <c r="A133" s="294" t="s">
        <v>618</v>
      </c>
      <c r="B133" s="291" t="s">
        <v>619</v>
      </c>
      <c r="C133" s="294" t="s">
        <v>1099</v>
      </c>
      <c r="D133" s="21">
        <v>32292</v>
      </c>
      <c r="E133" s="21">
        <v>3875</v>
      </c>
      <c r="F133" s="179">
        <f t="shared" si="8"/>
        <v>36167</v>
      </c>
    </row>
    <row r="134" spans="1:6" s="5" customFormat="1" ht="17.25" customHeight="1">
      <c r="A134" s="294" t="s">
        <v>620</v>
      </c>
      <c r="B134" s="291" t="s">
        <v>622</v>
      </c>
      <c r="C134" s="294" t="s">
        <v>1099</v>
      </c>
      <c r="D134" s="21">
        <v>36905</v>
      </c>
      <c r="E134" s="21">
        <v>4429</v>
      </c>
      <c r="F134" s="179">
        <f t="shared" si="8"/>
        <v>41334</v>
      </c>
    </row>
    <row r="135" spans="1:6" s="5" customFormat="1" ht="17.25" customHeight="1">
      <c r="A135" s="294" t="s">
        <v>621</v>
      </c>
      <c r="B135" s="291" t="s">
        <v>908</v>
      </c>
      <c r="C135" s="294" t="s">
        <v>1099</v>
      </c>
      <c r="D135" s="21">
        <v>11533</v>
      </c>
      <c r="E135" s="21">
        <v>1384</v>
      </c>
      <c r="F135" s="179">
        <f t="shared" si="8"/>
        <v>12917</v>
      </c>
    </row>
    <row r="136" spans="1:6" s="5" customFormat="1" ht="42" customHeight="1">
      <c r="A136" s="281" t="s">
        <v>623</v>
      </c>
      <c r="B136" s="290" t="s">
        <v>866</v>
      </c>
      <c r="C136" s="281"/>
      <c r="D136" s="45"/>
      <c r="E136" s="45"/>
      <c r="F136" s="179"/>
    </row>
    <row r="137" spans="1:6" s="5" customFormat="1" ht="17.25" customHeight="1">
      <c r="A137" s="294" t="s">
        <v>624</v>
      </c>
      <c r="B137" s="291" t="s">
        <v>625</v>
      </c>
      <c r="C137" s="294" t="s">
        <v>1099</v>
      </c>
      <c r="D137" s="21">
        <v>10380</v>
      </c>
      <c r="E137" s="21">
        <v>1246</v>
      </c>
      <c r="F137" s="179">
        <f t="shared" si="8"/>
        <v>11626</v>
      </c>
    </row>
    <row r="138" spans="1:6" s="5" customFormat="1" ht="19.5" customHeight="1">
      <c r="A138" s="294" t="s">
        <v>626</v>
      </c>
      <c r="B138" s="291" t="s">
        <v>1072</v>
      </c>
      <c r="C138" s="294" t="s">
        <v>1099</v>
      </c>
      <c r="D138" s="21">
        <v>17299</v>
      </c>
      <c r="E138" s="21">
        <v>2076</v>
      </c>
      <c r="F138" s="179">
        <f t="shared" si="8"/>
        <v>19375</v>
      </c>
    </row>
    <row r="139" spans="1:6" s="5" customFormat="1" ht="17.25" customHeight="1">
      <c r="A139" s="294" t="s">
        <v>627</v>
      </c>
      <c r="B139" s="291" t="s">
        <v>1073</v>
      </c>
      <c r="C139" s="294" t="s">
        <v>1099</v>
      </c>
      <c r="D139" s="21">
        <v>11072</v>
      </c>
      <c r="E139" s="21">
        <v>1329</v>
      </c>
      <c r="F139" s="179">
        <f t="shared" si="8"/>
        <v>12401</v>
      </c>
    </row>
    <row r="140" spans="1:6" s="5" customFormat="1" ht="14.25" customHeight="1">
      <c r="A140" s="294" t="s">
        <v>628</v>
      </c>
      <c r="B140" s="291" t="s">
        <v>870</v>
      </c>
      <c r="C140" s="294" t="s">
        <v>1099</v>
      </c>
      <c r="D140" s="21">
        <v>6920</v>
      </c>
      <c r="E140" s="21">
        <v>831</v>
      </c>
      <c r="F140" s="179">
        <f t="shared" si="8"/>
        <v>7751</v>
      </c>
    </row>
    <row r="141" spans="1:6" s="5" customFormat="1" ht="19.5" customHeight="1">
      <c r="A141" s="294" t="s">
        <v>629</v>
      </c>
      <c r="B141" s="291" t="s">
        <v>1076</v>
      </c>
      <c r="C141" s="294" t="s">
        <v>1099</v>
      </c>
      <c r="D141" s="21">
        <v>9688</v>
      </c>
      <c r="E141" s="21">
        <v>1163</v>
      </c>
      <c r="F141" s="179">
        <f t="shared" si="8"/>
        <v>10851</v>
      </c>
    </row>
    <row r="142" spans="1:6" s="5" customFormat="1" ht="14.25" customHeight="1">
      <c r="A142" s="294" t="s">
        <v>630</v>
      </c>
      <c r="B142" s="291" t="s">
        <v>631</v>
      </c>
      <c r="C142" s="294" t="s">
        <v>1099</v>
      </c>
      <c r="D142" s="21">
        <v>13840</v>
      </c>
      <c r="E142" s="21">
        <v>1661</v>
      </c>
      <c r="F142" s="179">
        <f t="shared" si="8"/>
        <v>15501</v>
      </c>
    </row>
    <row r="143" spans="1:6" s="5" customFormat="1" ht="43.5" customHeight="1">
      <c r="A143" s="281" t="s">
        <v>632</v>
      </c>
      <c r="B143" s="290" t="s">
        <v>1088</v>
      </c>
      <c r="C143" s="281"/>
      <c r="D143" s="45"/>
      <c r="E143" s="45"/>
      <c r="F143" s="179"/>
    </row>
    <row r="144" spans="1:6" s="5" customFormat="1" ht="27.75" customHeight="1">
      <c r="A144" s="281" t="s">
        <v>463</v>
      </c>
      <c r="B144" s="56" t="s">
        <v>633</v>
      </c>
      <c r="C144" s="281"/>
      <c r="D144" s="21"/>
      <c r="E144" s="21"/>
      <c r="F144" s="179"/>
    </row>
    <row r="145" spans="1:6" s="5" customFormat="1" ht="16.5" customHeight="1">
      <c r="A145" s="294" t="s">
        <v>1093</v>
      </c>
      <c r="B145" s="192"/>
      <c r="C145" s="294" t="s">
        <v>1099</v>
      </c>
      <c r="D145" s="21">
        <v>0</v>
      </c>
      <c r="E145" s="21">
        <v>0</v>
      </c>
      <c r="F145" s="179">
        <f t="shared" ref="F145" si="9">D145+E145</f>
        <v>0</v>
      </c>
    </row>
    <row r="146" spans="1:6" s="5" customFormat="1" ht="16.5" customHeight="1">
      <c r="A146" s="193" t="s">
        <v>1094</v>
      </c>
      <c r="B146" s="194"/>
      <c r="C146" s="294" t="s">
        <v>1099</v>
      </c>
      <c r="D146" s="21">
        <v>0</v>
      </c>
      <c r="E146" s="21">
        <v>0</v>
      </c>
      <c r="F146" s="179">
        <f t="shared" ref="F146" si="10">D146+E146</f>
        <v>0</v>
      </c>
    </row>
    <row r="147" spans="1:6" s="5" customFormat="1" ht="16.5" customHeight="1">
      <c r="A147" s="294" t="s">
        <v>1095</v>
      </c>
      <c r="B147" s="194"/>
      <c r="C147" s="294" t="s">
        <v>1099</v>
      </c>
      <c r="D147" s="21">
        <v>0</v>
      </c>
      <c r="E147" s="21">
        <v>0</v>
      </c>
      <c r="F147" s="179">
        <f t="shared" ref="F147" si="11">D147+E147</f>
        <v>0</v>
      </c>
    </row>
    <row r="148" spans="1:6" s="134" customFormat="1" ht="18" customHeight="1" thickBot="1">
      <c r="A148" s="341" t="s">
        <v>1002</v>
      </c>
      <c r="B148" s="342"/>
      <c r="C148" s="91"/>
      <c r="D148" s="195">
        <f>SUM(D98:D147)</f>
        <v>1960554</v>
      </c>
      <c r="E148" s="195">
        <f t="shared" ref="E148:F148" si="12">SUM(E98:E147)</f>
        <v>235280</v>
      </c>
      <c r="F148" s="195">
        <f t="shared" si="12"/>
        <v>2195834</v>
      </c>
    </row>
    <row r="149" spans="1:6" s="185" customFormat="1" ht="18" customHeight="1">
      <c r="A149" s="74"/>
      <c r="B149" s="197"/>
      <c r="C149" s="86"/>
      <c r="D149" s="198"/>
      <c r="E149" s="198"/>
      <c r="F149" s="199"/>
    </row>
    <row r="150" spans="1:6" s="5" customFormat="1" ht="20.25" customHeight="1">
      <c r="A150" s="287">
        <v>2.4</v>
      </c>
      <c r="B150" s="89" t="s">
        <v>417</v>
      </c>
      <c r="C150" s="77"/>
      <c r="D150" s="257"/>
      <c r="E150" s="257"/>
      <c r="F150" s="187"/>
    </row>
    <row r="151" spans="1:6" s="5" customFormat="1" ht="30.75" customHeight="1">
      <c r="A151" s="287" t="s">
        <v>1178</v>
      </c>
      <c r="B151" s="124" t="s">
        <v>1179</v>
      </c>
      <c r="C151" s="294" t="s">
        <v>1099</v>
      </c>
      <c r="D151" s="21">
        <v>103793</v>
      </c>
      <c r="E151" s="21">
        <v>12456</v>
      </c>
      <c r="F151" s="179">
        <f t="shared" ref="F151:F156" si="13">D151+E151</f>
        <v>116249</v>
      </c>
    </row>
    <row r="152" spans="1:6" s="5" customFormat="1" ht="27.75" customHeight="1">
      <c r="A152" s="287" t="s">
        <v>1180</v>
      </c>
      <c r="B152" s="124" t="s">
        <v>1181</v>
      </c>
      <c r="C152" s="294" t="s">
        <v>1099</v>
      </c>
      <c r="D152" s="21">
        <v>86494</v>
      </c>
      <c r="E152" s="21">
        <v>10380</v>
      </c>
      <c r="F152" s="179">
        <f t="shared" si="13"/>
        <v>96874</v>
      </c>
    </row>
    <row r="153" spans="1:6" s="5" customFormat="1" ht="16.5" customHeight="1">
      <c r="A153" s="287"/>
      <c r="B153" s="200" t="s">
        <v>1182</v>
      </c>
      <c r="C153" s="294"/>
      <c r="D153" s="45"/>
      <c r="E153" s="45"/>
      <c r="F153" s="179"/>
    </row>
    <row r="154" spans="1:6" s="5" customFormat="1" ht="28.5" customHeight="1">
      <c r="A154" s="287" t="s">
        <v>1183</v>
      </c>
      <c r="B154" s="102" t="s">
        <v>1184</v>
      </c>
      <c r="C154" s="294" t="s">
        <v>1099</v>
      </c>
      <c r="D154" s="21">
        <v>69196</v>
      </c>
      <c r="E154" s="21">
        <v>8304</v>
      </c>
      <c r="F154" s="179">
        <f t="shared" si="13"/>
        <v>77500</v>
      </c>
    </row>
    <row r="155" spans="1:6" s="5" customFormat="1" ht="61.5" customHeight="1">
      <c r="A155" s="287" t="s">
        <v>1185</v>
      </c>
      <c r="B155" s="102" t="s">
        <v>1186</v>
      </c>
      <c r="C155" s="294" t="s">
        <v>1099</v>
      </c>
      <c r="D155" s="21">
        <v>86494</v>
      </c>
      <c r="E155" s="21">
        <v>10380</v>
      </c>
      <c r="F155" s="179">
        <f t="shared" si="13"/>
        <v>96874</v>
      </c>
    </row>
    <row r="156" spans="1:6" s="5" customFormat="1" ht="26.25" customHeight="1">
      <c r="A156" s="287" t="s">
        <v>1187</v>
      </c>
      <c r="B156" s="124" t="s">
        <v>1188</v>
      </c>
      <c r="C156" s="294" t="s">
        <v>1099</v>
      </c>
      <c r="D156" s="21">
        <v>0</v>
      </c>
      <c r="E156" s="21">
        <v>0</v>
      </c>
      <c r="F156" s="179">
        <f t="shared" si="13"/>
        <v>0</v>
      </c>
    </row>
    <row r="157" spans="1:6" s="5" customFormat="1" ht="27.75" customHeight="1">
      <c r="A157" s="281" t="s">
        <v>1282</v>
      </c>
      <c r="B157" s="290" t="s">
        <v>648</v>
      </c>
      <c r="C157" s="281"/>
      <c r="D157" s="45"/>
      <c r="E157" s="45"/>
      <c r="F157" s="179"/>
    </row>
    <row r="158" spans="1:6" s="5" customFormat="1" ht="13.5" customHeight="1">
      <c r="A158" s="294" t="s">
        <v>1299</v>
      </c>
      <c r="B158" s="41"/>
      <c r="C158" s="294" t="s">
        <v>1099</v>
      </c>
      <c r="D158" s="21">
        <v>0</v>
      </c>
      <c r="E158" s="21">
        <v>0</v>
      </c>
      <c r="F158" s="179">
        <f t="shared" ref="F158:F162" si="14">D158+E158</f>
        <v>0</v>
      </c>
    </row>
    <row r="159" spans="1:6" s="5" customFormat="1" ht="13.5" customHeight="1">
      <c r="A159" s="294" t="s">
        <v>1300</v>
      </c>
      <c r="B159" s="41"/>
      <c r="C159" s="294" t="s">
        <v>1099</v>
      </c>
      <c r="D159" s="21">
        <v>0</v>
      </c>
      <c r="E159" s="21">
        <v>0</v>
      </c>
      <c r="F159" s="179">
        <f t="shared" si="14"/>
        <v>0</v>
      </c>
    </row>
    <row r="160" spans="1:6" s="45" customFormat="1" ht="14.25" customHeight="1">
      <c r="A160" s="294" t="s">
        <v>1301</v>
      </c>
      <c r="B160" s="21"/>
      <c r="C160" s="294" t="s">
        <v>1099</v>
      </c>
      <c r="D160" s="21">
        <v>0</v>
      </c>
      <c r="E160" s="21">
        <v>0</v>
      </c>
      <c r="F160" s="179">
        <f t="shared" si="14"/>
        <v>0</v>
      </c>
    </row>
    <row r="161" spans="1:6" s="45" customFormat="1" ht="14.25" customHeight="1">
      <c r="A161" s="294" t="s">
        <v>1302</v>
      </c>
      <c r="B161" s="21"/>
      <c r="C161" s="294" t="s">
        <v>1099</v>
      </c>
      <c r="D161" s="21">
        <v>0</v>
      </c>
      <c r="E161" s="21">
        <v>0</v>
      </c>
      <c r="F161" s="179">
        <f t="shared" si="14"/>
        <v>0</v>
      </c>
    </row>
    <row r="162" spans="1:6" s="45" customFormat="1" ht="18" customHeight="1">
      <c r="A162" s="294" t="s">
        <v>1303</v>
      </c>
      <c r="B162" s="21"/>
      <c r="C162" s="294" t="s">
        <v>1099</v>
      </c>
      <c r="D162" s="21">
        <v>0</v>
      </c>
      <c r="E162" s="21">
        <v>0</v>
      </c>
      <c r="F162" s="179">
        <f t="shared" si="14"/>
        <v>0</v>
      </c>
    </row>
    <row r="163" spans="1:6" s="201" customFormat="1" ht="19.5" customHeight="1" thickBot="1">
      <c r="A163" s="341" t="s">
        <v>433</v>
      </c>
      <c r="B163" s="342"/>
      <c r="C163" s="91"/>
      <c r="D163" s="195">
        <f>SUM(D151:D162)</f>
        <v>345977</v>
      </c>
      <c r="E163" s="195">
        <f>SUM(E151:E162)</f>
        <v>41520</v>
      </c>
      <c r="F163" s="196">
        <f>SUM(F151:F162)</f>
        <v>387497</v>
      </c>
    </row>
    <row r="164" spans="1:6" s="185" customFormat="1" ht="19.5" customHeight="1">
      <c r="A164" s="74"/>
      <c r="B164" s="197"/>
      <c r="C164" s="86"/>
      <c r="D164" s="198"/>
      <c r="E164" s="198"/>
      <c r="F164" s="199"/>
    </row>
    <row r="165" spans="1:6" s="5" customFormat="1" ht="20.25" customHeight="1">
      <c r="A165" s="287">
        <v>2.5</v>
      </c>
      <c r="B165" s="89" t="s">
        <v>635</v>
      </c>
      <c r="C165" s="77"/>
      <c r="D165" s="257"/>
      <c r="E165" s="257"/>
      <c r="F165" s="187"/>
    </row>
    <row r="166" spans="1:6" s="5" customFormat="1" ht="31.5" customHeight="1">
      <c r="A166" s="294" t="s">
        <v>634</v>
      </c>
      <c r="B166" s="291" t="s">
        <v>636</v>
      </c>
      <c r="C166" s="294" t="s">
        <v>1099</v>
      </c>
      <c r="D166" s="21">
        <v>0</v>
      </c>
      <c r="E166" s="21">
        <v>0</v>
      </c>
      <c r="F166" s="179">
        <f>D166+E166</f>
        <v>0</v>
      </c>
    </row>
    <row r="167" spans="1:6" s="5" customFormat="1" ht="19.5" customHeight="1">
      <c r="A167" s="294" t="s">
        <v>1304</v>
      </c>
      <c r="B167" s="21"/>
      <c r="C167" s="294" t="s">
        <v>1099</v>
      </c>
      <c r="D167" s="21">
        <v>0</v>
      </c>
      <c r="E167" s="21">
        <v>0</v>
      </c>
      <c r="F167" s="179">
        <f>D167+E167</f>
        <v>0</v>
      </c>
    </row>
    <row r="168" spans="1:6" s="134" customFormat="1" ht="18" customHeight="1" thickBot="1">
      <c r="A168" s="341" t="s">
        <v>987</v>
      </c>
      <c r="B168" s="342"/>
      <c r="C168" s="91"/>
      <c r="D168" s="195">
        <f>D166+D167</f>
        <v>0</v>
      </c>
      <c r="E168" s="195">
        <f>E166+E167</f>
        <v>0</v>
      </c>
      <c r="F168" s="196">
        <f>SUM(F166:F167)</f>
        <v>0</v>
      </c>
    </row>
    <row r="169" spans="1:6" s="68" customFormat="1" ht="18" customHeight="1">
      <c r="A169" s="202"/>
      <c r="B169" s="203"/>
      <c r="C169" s="204"/>
      <c r="D169" s="205"/>
      <c r="E169" s="205"/>
      <c r="F169" s="206"/>
    </row>
    <row r="170" spans="1:6" s="5" customFormat="1" ht="21" customHeight="1">
      <c r="A170" s="287">
        <v>2.6</v>
      </c>
      <c r="B170" s="89" t="s">
        <v>944</v>
      </c>
      <c r="C170" s="309" t="s">
        <v>1099</v>
      </c>
      <c r="D170" s="186"/>
      <c r="E170" s="186"/>
      <c r="F170" s="187">
        <f>D170+E170</f>
        <v>0</v>
      </c>
    </row>
    <row r="171" spans="1:6" s="5" customFormat="1" ht="20.25" customHeight="1">
      <c r="A171" s="332" t="s">
        <v>988</v>
      </c>
      <c r="B171" s="340"/>
      <c r="C171" s="53"/>
      <c r="D171" s="284">
        <f>D170</f>
        <v>0</v>
      </c>
      <c r="E171" s="284">
        <f>E170</f>
        <v>0</v>
      </c>
      <c r="F171" s="31">
        <f>F170</f>
        <v>0</v>
      </c>
    </row>
    <row r="172" spans="1:6" s="191" customFormat="1" ht="20.25" customHeight="1">
      <c r="A172" s="73"/>
      <c r="B172" s="189"/>
      <c r="C172" s="190"/>
      <c r="D172" s="284"/>
      <c r="E172" s="284"/>
      <c r="F172" s="31"/>
    </row>
    <row r="173" spans="1:6" s="5" customFormat="1" ht="28.15" customHeight="1">
      <c r="A173" s="338" t="s">
        <v>1338</v>
      </c>
      <c r="B173" s="338"/>
      <c r="C173" s="53"/>
      <c r="D173" s="284">
        <f>D51+D93+D148+D163+D168+D171</f>
        <v>249200977</v>
      </c>
      <c r="E173" s="284">
        <f t="shared" ref="E173:F173" si="15">E51+E93+E148+E163+E168+E171</f>
        <v>29904158</v>
      </c>
      <c r="F173" s="284">
        <f t="shared" si="15"/>
        <v>279105135</v>
      </c>
    </row>
    <row r="174" spans="1:6" s="208" customFormat="1" ht="21" customHeight="1">
      <c r="A174" s="79"/>
      <c r="B174" s="79" t="s">
        <v>989</v>
      </c>
      <c r="C174" s="207"/>
      <c r="F174" s="209"/>
    </row>
    <row r="175" spans="1:6" s="110" customFormat="1" ht="15.75" customHeight="1">
      <c r="A175" s="108"/>
      <c r="B175" s="126" t="s">
        <v>1003</v>
      </c>
      <c r="C175" s="108"/>
      <c r="F175" s="210"/>
    </row>
    <row r="176" spans="1:6" s="9" customFormat="1" ht="16.5" customHeight="1">
      <c r="A176" s="108"/>
      <c r="B176" s="110"/>
      <c r="C176" s="108"/>
      <c r="D176" s="110"/>
      <c r="E176" s="110"/>
      <c r="F176" s="210"/>
    </row>
    <row r="177" spans="1:6" s="9" customFormat="1" ht="16.5" customHeight="1">
      <c r="A177" s="108"/>
      <c r="B177" s="109" t="s">
        <v>278</v>
      </c>
      <c r="C177" s="108"/>
      <c r="D177" s="110"/>
      <c r="E177" s="110"/>
      <c r="F177" s="210"/>
    </row>
    <row r="178" spans="1:6" s="9" customFormat="1" ht="16.5" customHeight="1">
      <c r="A178" s="108"/>
      <c r="B178" s="109" t="s">
        <v>279</v>
      </c>
      <c r="C178" s="108"/>
      <c r="D178" s="110"/>
      <c r="E178" s="110"/>
      <c r="F178" s="210"/>
    </row>
    <row r="179" spans="1:6" s="9" customFormat="1" ht="16.5" customHeight="1">
      <c r="A179" s="108"/>
      <c r="B179" s="109" t="s">
        <v>280</v>
      </c>
      <c r="C179" s="108"/>
      <c r="D179" s="110"/>
      <c r="E179" s="110"/>
      <c r="F179" s="210"/>
    </row>
    <row r="180" spans="1:6" s="9" customFormat="1" ht="23.25" customHeight="1">
      <c r="A180" s="108"/>
      <c r="B180" s="110"/>
      <c r="C180" s="108"/>
      <c r="D180" s="110"/>
      <c r="E180" s="110"/>
      <c r="F180" s="210"/>
    </row>
  </sheetData>
  <mergeCells count="9">
    <mergeCell ref="A173:B173"/>
    <mergeCell ref="A1:F1"/>
    <mergeCell ref="C2:F2"/>
    <mergeCell ref="A93:B93"/>
    <mergeCell ref="A148:B148"/>
    <mergeCell ref="A163:B163"/>
    <mergeCell ref="A168:B168"/>
    <mergeCell ref="A171:B171"/>
    <mergeCell ref="A51:B51"/>
  </mergeCells>
  <printOptions horizontalCentered="1"/>
  <pageMargins left="0.3" right="0.3" top="1.1499999999999999" bottom="1.1499999999999999" header="0.8" footer="0.8"/>
  <pageSetup paperSize="9" scale="55" fitToHeight="9" orientation="landscape" r:id="rId1"/>
  <headerFooter>
    <oddHeader>&amp;L&amp;"Times New Roman,Regular"&amp;9Bengaluru Water Supply and Sewerage Project (III)&amp;R&amp;"Times New Roman,Regular"&amp;9Volume-3-Price Proposal</oddHeader>
    <oddFooter>&amp;L&amp;"Times New Roman,Regular"&amp;9Contract No CP-25-BILISHIVALLI STP&amp;R&amp;P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171"/>
  <sheetViews>
    <sheetView view="pageBreakPreview" zoomScale="60" zoomScaleNormal="70" workbookViewId="0">
      <selection activeCell="E136" sqref="E136"/>
    </sheetView>
  </sheetViews>
  <sheetFormatPr defaultColWidth="8.7109375" defaultRowHeight="12.75"/>
  <cols>
    <col min="1" max="1" width="12.5703125" style="47" customWidth="1"/>
    <col min="2" max="2" width="101.7109375" style="47" customWidth="1"/>
    <col min="3" max="3" width="13.7109375" style="47" customWidth="1"/>
    <col min="4" max="4" width="12" style="46" customWidth="1"/>
    <col min="5" max="5" width="16.42578125" style="47" customWidth="1"/>
    <col min="6" max="6" width="14.5703125" style="47" customWidth="1"/>
    <col min="7" max="7" width="16.7109375" style="47" customWidth="1"/>
    <col min="8" max="8" width="16" style="47" bestFit="1" customWidth="1"/>
    <col min="9" max="9" width="11.7109375" style="47" customWidth="1"/>
    <col min="10" max="10" width="12.7109375" style="47" customWidth="1"/>
    <col min="11" max="11" width="11.28515625" style="47" customWidth="1"/>
    <col min="12" max="12" width="13.7109375" style="47" customWidth="1"/>
    <col min="13" max="13" width="12.85546875" style="47" customWidth="1"/>
    <col min="14" max="14" width="20.28515625" style="47" customWidth="1"/>
    <col min="15" max="16384" width="8.7109375" style="47"/>
  </cols>
  <sheetData>
    <row r="1" spans="1:14" s="12" customFormat="1" ht="30" customHeight="1">
      <c r="A1" s="334" t="s">
        <v>781</v>
      </c>
      <c r="B1" s="334"/>
      <c r="C1" s="334"/>
      <c r="D1" s="334"/>
      <c r="E1" s="334"/>
      <c r="F1" s="334"/>
      <c r="G1" s="334"/>
      <c r="H1" s="334"/>
      <c r="I1" s="334"/>
      <c r="J1" s="334"/>
      <c r="K1" s="334"/>
      <c r="L1" s="334"/>
      <c r="M1" s="334"/>
      <c r="N1" s="334"/>
    </row>
    <row r="2" spans="1:14" s="12" customFormat="1" ht="19.5" customHeight="1">
      <c r="A2" s="289"/>
      <c r="B2" s="279" t="s">
        <v>1337</v>
      </c>
      <c r="C2" s="354"/>
      <c r="D2" s="355"/>
      <c r="E2" s="355"/>
      <c r="F2" s="355"/>
      <c r="G2" s="355"/>
      <c r="H2" s="355"/>
      <c r="I2" s="355"/>
      <c r="J2" s="355"/>
      <c r="K2" s="355"/>
      <c r="L2" s="355"/>
      <c r="M2" s="355"/>
      <c r="N2" s="356"/>
    </row>
    <row r="3" spans="1:14" s="12" customFormat="1" ht="18.75" customHeight="1">
      <c r="A3" s="289"/>
      <c r="B3" s="289"/>
      <c r="C3" s="23"/>
      <c r="D3" s="13"/>
      <c r="E3" s="351" t="s">
        <v>936</v>
      </c>
      <c r="F3" s="351"/>
      <c r="G3" s="351" t="s">
        <v>714</v>
      </c>
      <c r="H3" s="351"/>
      <c r="I3" s="343" t="s">
        <v>366</v>
      </c>
      <c r="J3" s="344"/>
      <c r="K3" s="345"/>
      <c r="L3" s="354" t="s">
        <v>357</v>
      </c>
      <c r="M3" s="355"/>
      <c r="N3" s="356"/>
    </row>
    <row r="4" spans="1:14" s="12" customFormat="1" ht="45">
      <c r="A4" s="289" t="s">
        <v>428</v>
      </c>
      <c r="B4" s="280" t="s">
        <v>429</v>
      </c>
      <c r="C4" s="42" t="s">
        <v>638</v>
      </c>
      <c r="D4" s="280" t="s">
        <v>245</v>
      </c>
      <c r="E4" s="280" t="s">
        <v>712</v>
      </c>
      <c r="F4" s="280" t="s">
        <v>713</v>
      </c>
      <c r="G4" s="280" t="s">
        <v>712</v>
      </c>
      <c r="H4" s="280" t="s">
        <v>713</v>
      </c>
      <c r="I4" s="346"/>
      <c r="J4" s="347"/>
      <c r="K4" s="348"/>
      <c r="L4" s="357" t="s">
        <v>716</v>
      </c>
      <c r="M4" s="358"/>
      <c r="N4" s="280" t="s">
        <v>708</v>
      </c>
    </row>
    <row r="5" spans="1:14" s="15" customFormat="1" ht="42.75" customHeight="1">
      <c r="A5" s="289"/>
      <c r="B5" s="280"/>
      <c r="C5" s="42"/>
      <c r="D5" s="280"/>
      <c r="E5" s="45"/>
      <c r="F5" s="45"/>
      <c r="G5" s="45"/>
      <c r="H5" s="45"/>
      <c r="I5" s="280" t="s">
        <v>639</v>
      </c>
      <c r="J5" s="280" t="s">
        <v>715</v>
      </c>
      <c r="K5" s="280" t="s">
        <v>640</v>
      </c>
      <c r="L5" s="280" t="s">
        <v>937</v>
      </c>
      <c r="M5" s="280" t="s">
        <v>714</v>
      </c>
      <c r="N5" s="280" t="s">
        <v>641</v>
      </c>
    </row>
    <row r="6" spans="1:14" s="12" customFormat="1" ht="38.25" customHeight="1">
      <c r="A6" s="16"/>
      <c r="B6" s="11"/>
      <c r="C6" s="20" t="s">
        <v>642</v>
      </c>
      <c r="D6" s="11" t="s">
        <v>468</v>
      </c>
      <c r="E6" s="11" t="s">
        <v>649</v>
      </c>
      <c r="F6" s="11" t="s">
        <v>718</v>
      </c>
      <c r="G6" s="11" t="s">
        <v>719</v>
      </c>
      <c r="H6" s="11" t="s">
        <v>720</v>
      </c>
      <c r="I6" s="11" t="s">
        <v>721</v>
      </c>
      <c r="J6" s="11" t="s">
        <v>722</v>
      </c>
      <c r="K6" s="11" t="s">
        <v>723</v>
      </c>
      <c r="L6" s="11" t="s">
        <v>724</v>
      </c>
      <c r="M6" s="11" t="s">
        <v>725</v>
      </c>
      <c r="N6" s="11" t="s">
        <v>726</v>
      </c>
    </row>
    <row r="7" spans="1:14" s="15" customFormat="1" ht="21" customHeight="1">
      <c r="A7" s="352" t="s">
        <v>643</v>
      </c>
      <c r="B7" s="353"/>
      <c r="C7" s="14"/>
      <c r="D7" s="71"/>
      <c r="E7" s="14"/>
      <c r="F7" s="14"/>
      <c r="G7" s="14"/>
      <c r="H7" s="14"/>
      <c r="I7" s="14"/>
      <c r="J7" s="14"/>
      <c r="K7" s="14"/>
      <c r="L7" s="14"/>
      <c r="M7" s="14"/>
      <c r="N7" s="14"/>
    </row>
    <row r="8" spans="1:14" s="115" customFormat="1" ht="20.25" customHeight="1">
      <c r="A8" s="352" t="s">
        <v>1189</v>
      </c>
      <c r="B8" s="353"/>
      <c r="C8" s="6"/>
      <c r="D8" s="53"/>
      <c r="E8" s="6"/>
      <c r="F8" s="6"/>
      <c r="G8" s="6"/>
      <c r="H8" s="6"/>
      <c r="I8" s="6"/>
      <c r="J8" s="6"/>
      <c r="K8" s="6"/>
      <c r="L8" s="6"/>
      <c r="M8" s="6"/>
      <c r="N8" s="6"/>
    </row>
    <row r="9" spans="1:14" s="115" customFormat="1" ht="30" customHeight="1">
      <c r="A9" s="282">
        <v>3.1</v>
      </c>
      <c r="B9" s="290" t="s">
        <v>1190</v>
      </c>
      <c r="C9" s="284"/>
      <c r="D9" s="53"/>
      <c r="E9" s="6"/>
      <c r="F9" s="6"/>
      <c r="G9" s="6"/>
      <c r="H9" s="6"/>
      <c r="I9" s="6"/>
      <c r="J9" s="6"/>
      <c r="K9" s="284"/>
      <c r="L9" s="6"/>
      <c r="M9" s="6"/>
      <c r="N9" s="6"/>
    </row>
    <row r="10" spans="1:14" s="15" customFormat="1" ht="23.25" customHeight="1">
      <c r="A10" s="282" t="s">
        <v>645</v>
      </c>
      <c r="B10" s="83" t="s">
        <v>499</v>
      </c>
      <c r="C10" s="6"/>
      <c r="D10" s="53"/>
      <c r="E10" s="6"/>
      <c r="F10" s="6"/>
      <c r="G10" s="6"/>
      <c r="H10" s="6"/>
      <c r="I10" s="6"/>
      <c r="J10" s="6"/>
      <c r="K10" s="6"/>
      <c r="L10" s="6"/>
      <c r="M10" s="6"/>
      <c r="N10" s="6"/>
    </row>
    <row r="11" spans="1:14" s="15" customFormat="1" ht="42.75">
      <c r="A11" s="52" t="s">
        <v>646</v>
      </c>
      <c r="B11" s="55" t="s">
        <v>821</v>
      </c>
      <c r="C11" s="25"/>
      <c r="D11" s="81" t="s">
        <v>1099</v>
      </c>
      <c r="E11" s="25"/>
      <c r="F11" s="25"/>
      <c r="G11" s="25"/>
      <c r="H11" s="25"/>
      <c r="I11" s="25"/>
      <c r="J11" s="25"/>
      <c r="K11" s="25"/>
      <c r="L11" s="6">
        <f>E11+F11</f>
        <v>0</v>
      </c>
      <c r="M11" s="6">
        <f>G11+H11</f>
        <v>0</v>
      </c>
      <c r="N11" s="6">
        <f>I11+J11+K11</f>
        <v>0</v>
      </c>
    </row>
    <row r="12" spans="1:14" s="15" customFormat="1" ht="28.5">
      <c r="A12" s="52" t="s">
        <v>872</v>
      </c>
      <c r="B12" s="55" t="s">
        <v>1049</v>
      </c>
      <c r="C12" s="25"/>
      <c r="D12" s="81" t="s">
        <v>1099</v>
      </c>
      <c r="E12" s="25"/>
      <c r="F12" s="25"/>
      <c r="G12" s="25"/>
      <c r="H12" s="25"/>
      <c r="I12" s="25"/>
      <c r="J12" s="25"/>
      <c r="K12" s="25"/>
      <c r="L12" s="6">
        <f t="shared" ref="L12:L14" si="0">E12+F12</f>
        <v>0</v>
      </c>
      <c r="M12" s="6">
        <f t="shared" ref="M12:M16" si="1">G12+H12</f>
        <v>0</v>
      </c>
      <c r="N12" s="6">
        <f t="shared" ref="N12:N16" si="2">I12+J12+K12</f>
        <v>0</v>
      </c>
    </row>
    <row r="13" spans="1:14" s="15" customFormat="1" ht="28.5">
      <c r="A13" s="52" t="s">
        <v>873</v>
      </c>
      <c r="B13" s="55" t="s">
        <v>822</v>
      </c>
      <c r="C13" s="25"/>
      <c r="D13" s="81" t="s">
        <v>1099</v>
      </c>
      <c r="E13" s="25"/>
      <c r="F13" s="25"/>
      <c r="G13" s="25"/>
      <c r="H13" s="25"/>
      <c r="I13" s="25"/>
      <c r="J13" s="25"/>
      <c r="K13" s="25"/>
      <c r="L13" s="6">
        <f t="shared" si="0"/>
        <v>0</v>
      </c>
      <c r="M13" s="6">
        <f t="shared" si="1"/>
        <v>0</v>
      </c>
      <c r="N13" s="6">
        <f t="shared" si="2"/>
        <v>0</v>
      </c>
    </row>
    <row r="14" spans="1:14" s="115" customFormat="1" ht="28.5">
      <c r="A14" s="52" t="s">
        <v>874</v>
      </c>
      <c r="B14" s="55" t="s">
        <v>1191</v>
      </c>
      <c r="C14" s="25"/>
      <c r="D14" s="81" t="s">
        <v>1099</v>
      </c>
      <c r="E14" s="25"/>
      <c r="F14" s="25"/>
      <c r="G14" s="25"/>
      <c r="H14" s="25"/>
      <c r="I14" s="25"/>
      <c r="J14" s="25"/>
      <c r="K14" s="25"/>
      <c r="L14" s="6">
        <f t="shared" si="0"/>
        <v>0</v>
      </c>
      <c r="M14" s="6">
        <f t="shared" si="1"/>
        <v>0</v>
      </c>
      <c r="N14" s="6">
        <f t="shared" si="2"/>
        <v>0</v>
      </c>
    </row>
    <row r="15" spans="1:14" s="15" customFormat="1" ht="18.75" customHeight="1">
      <c r="A15" s="290"/>
      <c r="B15" s="54" t="s">
        <v>710</v>
      </c>
      <c r="C15" s="6"/>
      <c r="D15" s="53"/>
      <c r="E15" s="6"/>
      <c r="F15" s="6"/>
      <c r="G15" s="6"/>
      <c r="H15" s="6"/>
      <c r="I15" s="6"/>
      <c r="J15" s="6"/>
      <c r="K15" s="6"/>
      <c r="L15" s="6"/>
      <c r="M15" s="6"/>
      <c r="N15" s="6"/>
    </row>
    <row r="16" spans="1:14" s="15" customFormat="1" ht="42.75">
      <c r="A16" s="52" t="s">
        <v>875</v>
      </c>
      <c r="B16" s="291" t="s">
        <v>925</v>
      </c>
      <c r="C16" s="25"/>
      <c r="D16" s="81" t="s">
        <v>1099</v>
      </c>
      <c r="E16" s="25"/>
      <c r="F16" s="25"/>
      <c r="G16" s="25"/>
      <c r="H16" s="25"/>
      <c r="I16" s="25"/>
      <c r="J16" s="25"/>
      <c r="K16" s="25"/>
      <c r="L16" s="6">
        <f t="shared" ref="L16" si="3">E16+F16</f>
        <v>0</v>
      </c>
      <c r="M16" s="6">
        <f t="shared" si="1"/>
        <v>0</v>
      </c>
      <c r="N16" s="6">
        <f t="shared" si="2"/>
        <v>0</v>
      </c>
    </row>
    <row r="17" spans="1:14" s="15" customFormat="1" ht="28.5">
      <c r="A17" s="52" t="s">
        <v>876</v>
      </c>
      <c r="B17" s="291" t="s">
        <v>1050</v>
      </c>
      <c r="C17" s="25"/>
      <c r="D17" s="81" t="s">
        <v>1099</v>
      </c>
      <c r="E17" s="25"/>
      <c r="F17" s="25"/>
      <c r="G17" s="25"/>
      <c r="H17" s="25"/>
      <c r="I17" s="25"/>
      <c r="J17" s="25"/>
      <c r="K17" s="25"/>
      <c r="L17" s="6">
        <f t="shared" ref="L17" si="4">E17+F17</f>
        <v>0</v>
      </c>
      <c r="M17" s="6">
        <f t="shared" ref="M17" si="5">G17+H17</f>
        <v>0</v>
      </c>
      <c r="N17" s="6">
        <f t="shared" ref="N17" si="6">I17+J17+K17</f>
        <v>0</v>
      </c>
    </row>
    <row r="18" spans="1:14" s="15" customFormat="1" ht="42" customHeight="1">
      <c r="A18" s="52" t="s">
        <v>877</v>
      </c>
      <c r="B18" s="291" t="s">
        <v>1041</v>
      </c>
      <c r="C18" s="25"/>
      <c r="D18" s="81" t="s">
        <v>1099</v>
      </c>
      <c r="E18" s="25"/>
      <c r="F18" s="25"/>
      <c r="G18" s="25"/>
      <c r="H18" s="25"/>
      <c r="I18" s="25"/>
      <c r="J18" s="25"/>
      <c r="K18" s="25"/>
      <c r="L18" s="6">
        <f t="shared" ref="L18:L42" si="7">E18+F18</f>
        <v>0</v>
      </c>
      <c r="M18" s="6">
        <f t="shared" ref="M18:M42" si="8">G18+H18</f>
        <v>0</v>
      </c>
      <c r="N18" s="6">
        <f t="shared" ref="N18:N42" si="9">I18+J18+K18</f>
        <v>0</v>
      </c>
    </row>
    <row r="19" spans="1:14" s="15" customFormat="1" ht="28.5">
      <c r="A19" s="52" t="s">
        <v>878</v>
      </c>
      <c r="B19" s="291" t="s">
        <v>926</v>
      </c>
      <c r="C19" s="25"/>
      <c r="D19" s="81" t="s">
        <v>1099</v>
      </c>
      <c r="E19" s="25"/>
      <c r="F19" s="25"/>
      <c r="G19" s="25"/>
      <c r="H19" s="25"/>
      <c r="I19" s="25"/>
      <c r="J19" s="25"/>
      <c r="K19" s="25"/>
      <c r="L19" s="6">
        <f t="shared" si="7"/>
        <v>0</v>
      </c>
      <c r="M19" s="6">
        <f t="shared" si="8"/>
        <v>0</v>
      </c>
      <c r="N19" s="6">
        <f t="shared" si="9"/>
        <v>0</v>
      </c>
    </row>
    <row r="20" spans="1:14" s="15" customFormat="1" ht="28.5">
      <c r="A20" s="52" t="s">
        <v>879</v>
      </c>
      <c r="B20" s="291" t="s">
        <v>927</v>
      </c>
      <c r="C20" s="25"/>
      <c r="D20" s="81" t="s">
        <v>1099</v>
      </c>
      <c r="E20" s="25"/>
      <c r="F20" s="25"/>
      <c r="G20" s="25"/>
      <c r="H20" s="25"/>
      <c r="I20" s="25"/>
      <c r="J20" s="25"/>
      <c r="K20" s="25"/>
      <c r="L20" s="6">
        <f t="shared" si="7"/>
        <v>0</v>
      </c>
      <c r="M20" s="6">
        <f t="shared" si="8"/>
        <v>0</v>
      </c>
      <c r="N20" s="6">
        <f t="shared" si="9"/>
        <v>0</v>
      </c>
    </row>
    <row r="21" spans="1:14" s="15" customFormat="1" ht="42" customHeight="1">
      <c r="A21" s="52" t="s">
        <v>880</v>
      </c>
      <c r="B21" s="291" t="s">
        <v>935</v>
      </c>
      <c r="C21" s="25"/>
      <c r="D21" s="81" t="s">
        <v>1099</v>
      </c>
      <c r="E21" s="25"/>
      <c r="F21" s="25"/>
      <c r="G21" s="25"/>
      <c r="H21" s="25"/>
      <c r="I21" s="25"/>
      <c r="J21" s="25"/>
      <c r="K21" s="25"/>
      <c r="L21" s="6">
        <f t="shared" si="7"/>
        <v>0</v>
      </c>
      <c r="M21" s="6">
        <f t="shared" si="8"/>
        <v>0</v>
      </c>
      <c r="N21" s="6">
        <f t="shared" si="9"/>
        <v>0</v>
      </c>
    </row>
    <row r="22" spans="1:14" s="15" customFormat="1" ht="42.75">
      <c r="A22" s="52" t="s">
        <v>881</v>
      </c>
      <c r="B22" s="291" t="s">
        <v>1051</v>
      </c>
      <c r="C22" s="25"/>
      <c r="D22" s="81" t="s">
        <v>1099</v>
      </c>
      <c r="E22" s="25"/>
      <c r="F22" s="25"/>
      <c r="G22" s="25"/>
      <c r="H22" s="25"/>
      <c r="I22" s="25"/>
      <c r="J22" s="25"/>
      <c r="K22" s="25"/>
      <c r="L22" s="6">
        <f t="shared" si="7"/>
        <v>0</v>
      </c>
      <c r="M22" s="6">
        <f t="shared" si="8"/>
        <v>0</v>
      </c>
      <c r="N22" s="6">
        <f t="shared" si="9"/>
        <v>0</v>
      </c>
    </row>
    <row r="23" spans="1:14" s="15" customFormat="1" ht="57.75" customHeight="1">
      <c r="A23" s="52" t="s">
        <v>882</v>
      </c>
      <c r="B23" s="291" t="s">
        <v>928</v>
      </c>
      <c r="C23" s="25"/>
      <c r="D23" s="81" t="s">
        <v>1099</v>
      </c>
      <c r="E23" s="25"/>
      <c r="F23" s="25"/>
      <c r="G23" s="25"/>
      <c r="H23" s="25"/>
      <c r="I23" s="25"/>
      <c r="J23" s="25"/>
      <c r="K23" s="25"/>
      <c r="L23" s="6">
        <f t="shared" si="7"/>
        <v>0</v>
      </c>
      <c r="M23" s="6">
        <f t="shared" si="8"/>
        <v>0</v>
      </c>
      <c r="N23" s="6">
        <f t="shared" si="9"/>
        <v>0</v>
      </c>
    </row>
    <row r="24" spans="1:14" s="115" customFormat="1" ht="42.75">
      <c r="A24" s="52" t="s">
        <v>883</v>
      </c>
      <c r="B24" s="291" t="s">
        <v>1192</v>
      </c>
      <c r="C24" s="25"/>
      <c r="D24" s="81" t="s">
        <v>1099</v>
      </c>
      <c r="E24" s="25"/>
      <c r="F24" s="25"/>
      <c r="G24" s="25"/>
      <c r="H24" s="25"/>
      <c r="I24" s="25"/>
      <c r="J24" s="25"/>
      <c r="K24" s="25"/>
      <c r="L24" s="6">
        <f t="shared" si="7"/>
        <v>0</v>
      </c>
      <c r="M24" s="6">
        <f t="shared" si="8"/>
        <v>0</v>
      </c>
      <c r="N24" s="6">
        <f t="shared" si="9"/>
        <v>0</v>
      </c>
    </row>
    <row r="25" spans="1:14" s="115" customFormat="1" ht="42.75">
      <c r="A25" s="52" t="s">
        <v>884</v>
      </c>
      <c r="B25" s="291" t="s">
        <v>1193</v>
      </c>
      <c r="C25" s="25"/>
      <c r="D25" s="81" t="s">
        <v>1099</v>
      </c>
      <c r="E25" s="25"/>
      <c r="F25" s="25"/>
      <c r="G25" s="25"/>
      <c r="H25" s="25"/>
      <c r="I25" s="25"/>
      <c r="J25" s="25"/>
      <c r="K25" s="25"/>
      <c r="L25" s="6">
        <f t="shared" si="7"/>
        <v>0</v>
      </c>
      <c r="M25" s="6">
        <f t="shared" si="8"/>
        <v>0</v>
      </c>
      <c r="N25" s="6">
        <f t="shared" si="9"/>
        <v>0</v>
      </c>
    </row>
    <row r="26" spans="1:14" s="15" customFormat="1" ht="42.75">
      <c r="A26" s="52" t="s">
        <v>885</v>
      </c>
      <c r="B26" s="291" t="s">
        <v>930</v>
      </c>
      <c r="C26" s="25"/>
      <c r="D26" s="81" t="s">
        <v>1099</v>
      </c>
      <c r="E26" s="25"/>
      <c r="F26" s="25"/>
      <c r="G26" s="25"/>
      <c r="H26" s="25"/>
      <c r="I26" s="25"/>
      <c r="J26" s="25"/>
      <c r="K26" s="25"/>
      <c r="L26" s="6">
        <f t="shared" si="7"/>
        <v>0</v>
      </c>
      <c r="M26" s="6">
        <f t="shared" si="8"/>
        <v>0</v>
      </c>
      <c r="N26" s="6">
        <f t="shared" si="9"/>
        <v>0</v>
      </c>
    </row>
    <row r="27" spans="1:14" s="15" customFormat="1" ht="42.75">
      <c r="A27" s="52" t="s">
        <v>886</v>
      </c>
      <c r="B27" s="291" t="s">
        <v>1052</v>
      </c>
      <c r="C27" s="25"/>
      <c r="D27" s="81" t="s">
        <v>1099</v>
      </c>
      <c r="E27" s="25"/>
      <c r="F27" s="25"/>
      <c r="G27" s="25"/>
      <c r="H27" s="25"/>
      <c r="I27" s="25"/>
      <c r="J27" s="25"/>
      <c r="K27" s="25"/>
      <c r="L27" s="6">
        <f t="shared" si="7"/>
        <v>0</v>
      </c>
      <c r="M27" s="6">
        <f t="shared" si="8"/>
        <v>0</v>
      </c>
      <c r="N27" s="6">
        <f t="shared" si="9"/>
        <v>0</v>
      </c>
    </row>
    <row r="28" spans="1:14" s="15" customFormat="1" ht="57">
      <c r="A28" s="52" t="s">
        <v>887</v>
      </c>
      <c r="B28" s="291" t="s">
        <v>1275</v>
      </c>
      <c r="C28" s="25"/>
      <c r="D28" s="81" t="s">
        <v>1099</v>
      </c>
      <c r="E28" s="25"/>
      <c r="F28" s="25"/>
      <c r="G28" s="25"/>
      <c r="H28" s="25"/>
      <c r="I28" s="25"/>
      <c r="J28" s="25"/>
      <c r="K28" s="25"/>
      <c r="L28" s="6">
        <f t="shared" si="7"/>
        <v>0</v>
      </c>
      <c r="M28" s="6">
        <f t="shared" si="8"/>
        <v>0</v>
      </c>
      <c r="N28" s="6">
        <f t="shared" si="9"/>
        <v>0</v>
      </c>
    </row>
    <row r="29" spans="1:14" s="115" customFormat="1" ht="28.5">
      <c r="A29" s="52" t="s">
        <v>888</v>
      </c>
      <c r="B29" s="291" t="s">
        <v>1195</v>
      </c>
      <c r="C29" s="25"/>
      <c r="D29" s="81" t="s">
        <v>1099</v>
      </c>
      <c r="E29" s="25"/>
      <c r="F29" s="25"/>
      <c r="G29" s="25"/>
      <c r="H29" s="25"/>
      <c r="I29" s="25"/>
      <c r="J29" s="25"/>
      <c r="K29" s="25"/>
      <c r="L29" s="6">
        <f t="shared" si="7"/>
        <v>0</v>
      </c>
      <c r="M29" s="6">
        <f t="shared" si="8"/>
        <v>0</v>
      </c>
      <c r="N29" s="6">
        <f t="shared" si="9"/>
        <v>0</v>
      </c>
    </row>
    <row r="30" spans="1:14" s="15" customFormat="1" ht="28.5">
      <c r="A30" s="52" t="s">
        <v>889</v>
      </c>
      <c r="B30" s="291" t="s">
        <v>837</v>
      </c>
      <c r="C30" s="25"/>
      <c r="D30" s="81" t="s">
        <v>1099</v>
      </c>
      <c r="E30" s="25"/>
      <c r="F30" s="25"/>
      <c r="G30" s="25"/>
      <c r="H30" s="25"/>
      <c r="I30" s="25"/>
      <c r="J30" s="25"/>
      <c r="K30" s="25"/>
      <c r="L30" s="6">
        <f t="shared" si="7"/>
        <v>0</v>
      </c>
      <c r="M30" s="6">
        <f t="shared" si="8"/>
        <v>0</v>
      </c>
      <c r="N30" s="6">
        <f t="shared" si="9"/>
        <v>0</v>
      </c>
    </row>
    <row r="31" spans="1:14" s="15" customFormat="1" ht="42.75">
      <c r="A31" s="52" t="s">
        <v>890</v>
      </c>
      <c r="B31" s="291" t="s">
        <v>941</v>
      </c>
      <c r="C31" s="25"/>
      <c r="D31" s="81" t="s">
        <v>1099</v>
      </c>
      <c r="E31" s="25"/>
      <c r="F31" s="25"/>
      <c r="G31" s="25"/>
      <c r="H31" s="25"/>
      <c r="I31" s="25"/>
      <c r="J31" s="25"/>
      <c r="K31" s="25"/>
      <c r="L31" s="6">
        <f t="shared" si="7"/>
        <v>0</v>
      </c>
      <c r="M31" s="6">
        <f t="shared" si="8"/>
        <v>0</v>
      </c>
      <c r="N31" s="6">
        <f t="shared" si="9"/>
        <v>0</v>
      </c>
    </row>
    <row r="32" spans="1:14" s="15" customFormat="1" ht="42.75">
      <c r="A32" s="52" t="s">
        <v>891</v>
      </c>
      <c r="B32" s="291" t="s">
        <v>948</v>
      </c>
      <c r="C32" s="25"/>
      <c r="D32" s="81" t="s">
        <v>1099</v>
      </c>
      <c r="E32" s="25"/>
      <c r="F32" s="25"/>
      <c r="G32" s="25"/>
      <c r="H32" s="25"/>
      <c r="I32" s="25"/>
      <c r="J32" s="25"/>
      <c r="K32" s="25"/>
      <c r="L32" s="6">
        <f t="shared" si="7"/>
        <v>0</v>
      </c>
      <c r="M32" s="6">
        <f t="shared" si="8"/>
        <v>0</v>
      </c>
      <c r="N32" s="6">
        <f t="shared" si="9"/>
        <v>0</v>
      </c>
    </row>
    <row r="33" spans="1:14" s="15" customFormat="1" ht="42.75">
      <c r="A33" s="52" t="s">
        <v>892</v>
      </c>
      <c r="B33" s="291" t="s">
        <v>942</v>
      </c>
      <c r="C33" s="25"/>
      <c r="D33" s="81" t="s">
        <v>1099</v>
      </c>
      <c r="E33" s="25"/>
      <c r="F33" s="25"/>
      <c r="G33" s="25"/>
      <c r="H33" s="25"/>
      <c r="I33" s="25"/>
      <c r="J33" s="25"/>
      <c r="K33" s="25"/>
      <c r="L33" s="6">
        <f t="shared" si="7"/>
        <v>0</v>
      </c>
      <c r="M33" s="6">
        <f t="shared" si="8"/>
        <v>0</v>
      </c>
      <c r="N33" s="6">
        <f t="shared" si="9"/>
        <v>0</v>
      </c>
    </row>
    <row r="34" spans="1:14" s="115" customFormat="1" ht="28.5">
      <c r="A34" s="52" t="s">
        <v>893</v>
      </c>
      <c r="B34" s="291" t="s">
        <v>1196</v>
      </c>
      <c r="C34" s="25"/>
      <c r="D34" s="81" t="s">
        <v>1099</v>
      </c>
      <c r="E34" s="25"/>
      <c r="F34" s="25"/>
      <c r="G34" s="25"/>
      <c r="H34" s="25"/>
      <c r="I34" s="25"/>
      <c r="J34" s="25"/>
      <c r="K34" s="25"/>
      <c r="L34" s="6">
        <f t="shared" si="7"/>
        <v>0</v>
      </c>
      <c r="M34" s="6">
        <f t="shared" si="8"/>
        <v>0</v>
      </c>
      <c r="N34" s="6">
        <f t="shared" si="9"/>
        <v>0</v>
      </c>
    </row>
    <row r="35" spans="1:14" s="115" customFormat="1" ht="28.5">
      <c r="A35" s="52" t="s">
        <v>894</v>
      </c>
      <c r="B35" s="291" t="s">
        <v>1197</v>
      </c>
      <c r="C35" s="25"/>
      <c r="D35" s="81" t="s">
        <v>1099</v>
      </c>
      <c r="E35" s="25"/>
      <c r="F35" s="25"/>
      <c r="G35" s="25"/>
      <c r="H35" s="25"/>
      <c r="I35" s="25"/>
      <c r="J35" s="25"/>
      <c r="K35" s="25"/>
      <c r="L35" s="6">
        <f t="shared" si="7"/>
        <v>0</v>
      </c>
      <c r="M35" s="6">
        <f t="shared" si="8"/>
        <v>0</v>
      </c>
      <c r="N35" s="6">
        <f t="shared" si="9"/>
        <v>0</v>
      </c>
    </row>
    <row r="36" spans="1:14" s="115" customFormat="1" ht="28.5">
      <c r="A36" s="52" t="s">
        <v>895</v>
      </c>
      <c r="B36" s="291" t="s">
        <v>1198</v>
      </c>
      <c r="C36" s="25"/>
      <c r="D36" s="81" t="s">
        <v>1099</v>
      </c>
      <c r="E36" s="25"/>
      <c r="F36" s="25"/>
      <c r="G36" s="25"/>
      <c r="H36" s="25"/>
      <c r="I36" s="25"/>
      <c r="J36" s="25"/>
      <c r="K36" s="25"/>
      <c r="L36" s="6">
        <f t="shared" si="7"/>
        <v>0</v>
      </c>
      <c r="M36" s="6">
        <f t="shared" si="8"/>
        <v>0</v>
      </c>
      <c r="N36" s="6">
        <f t="shared" si="9"/>
        <v>0</v>
      </c>
    </row>
    <row r="37" spans="1:14" s="12" customFormat="1" ht="28.5">
      <c r="A37" s="52" t="s">
        <v>896</v>
      </c>
      <c r="B37" s="291" t="s">
        <v>839</v>
      </c>
      <c r="C37" s="25"/>
      <c r="D37" s="81" t="s">
        <v>1099</v>
      </c>
      <c r="E37" s="25"/>
      <c r="F37" s="25"/>
      <c r="G37" s="25"/>
      <c r="H37" s="25"/>
      <c r="I37" s="25"/>
      <c r="J37" s="25"/>
      <c r="K37" s="25"/>
      <c r="L37" s="6">
        <f t="shared" si="7"/>
        <v>0</v>
      </c>
      <c r="M37" s="6">
        <f t="shared" si="8"/>
        <v>0</v>
      </c>
      <c r="N37" s="6">
        <f t="shared" si="9"/>
        <v>0</v>
      </c>
    </row>
    <row r="38" spans="1:14" s="5" customFormat="1" ht="30">
      <c r="A38" s="52" t="s">
        <v>897</v>
      </c>
      <c r="B38" s="290" t="s">
        <v>448</v>
      </c>
      <c r="C38" s="284"/>
      <c r="D38" s="53"/>
      <c r="E38" s="6"/>
      <c r="F38" s="6"/>
      <c r="G38" s="6"/>
      <c r="L38" s="6"/>
      <c r="M38" s="6"/>
      <c r="N38" s="6"/>
    </row>
    <row r="39" spans="1:14" s="15" customFormat="1" ht="18" customHeight="1">
      <c r="A39" s="52" t="s">
        <v>898</v>
      </c>
      <c r="B39" s="41"/>
      <c r="C39" s="25"/>
      <c r="D39" s="81" t="s">
        <v>1099</v>
      </c>
      <c r="E39" s="25"/>
      <c r="F39" s="25"/>
      <c r="G39" s="25"/>
      <c r="H39" s="25"/>
      <c r="I39" s="25"/>
      <c r="J39" s="25"/>
      <c r="K39" s="25"/>
      <c r="L39" s="6">
        <f t="shared" si="7"/>
        <v>0</v>
      </c>
      <c r="M39" s="6">
        <f t="shared" si="8"/>
        <v>0</v>
      </c>
      <c r="N39" s="6">
        <f t="shared" si="9"/>
        <v>0</v>
      </c>
    </row>
    <row r="40" spans="1:14" s="15" customFormat="1" ht="20.25" customHeight="1">
      <c r="A40" s="52" t="s">
        <v>899</v>
      </c>
      <c r="B40" s="41"/>
      <c r="C40" s="25"/>
      <c r="D40" s="81" t="s">
        <v>1099</v>
      </c>
      <c r="E40" s="25"/>
      <c r="F40" s="25"/>
      <c r="G40" s="25"/>
      <c r="H40" s="25"/>
      <c r="I40" s="25"/>
      <c r="J40" s="25"/>
      <c r="K40" s="25"/>
      <c r="L40" s="6">
        <f t="shared" si="7"/>
        <v>0</v>
      </c>
      <c r="M40" s="6">
        <f t="shared" si="8"/>
        <v>0</v>
      </c>
      <c r="N40" s="6">
        <f t="shared" si="9"/>
        <v>0</v>
      </c>
    </row>
    <row r="41" spans="1:14" s="15" customFormat="1" ht="15" customHeight="1">
      <c r="A41" s="52" t="s">
        <v>900</v>
      </c>
      <c r="B41" s="41"/>
      <c r="C41" s="25"/>
      <c r="D41" s="81" t="s">
        <v>1099</v>
      </c>
      <c r="E41" s="25"/>
      <c r="F41" s="25"/>
      <c r="G41" s="25"/>
      <c r="H41" s="25"/>
      <c r="I41" s="25"/>
      <c r="J41" s="25"/>
      <c r="K41" s="25"/>
      <c r="L41" s="6">
        <f t="shared" si="7"/>
        <v>0</v>
      </c>
      <c r="M41" s="6">
        <f t="shared" si="8"/>
        <v>0</v>
      </c>
      <c r="N41" s="6">
        <f t="shared" si="9"/>
        <v>0</v>
      </c>
    </row>
    <row r="42" spans="1:14" s="284" customFormat="1" ht="25.5" customHeight="1">
      <c r="A42" s="52" t="s">
        <v>901</v>
      </c>
      <c r="B42" s="44"/>
      <c r="C42" s="44"/>
      <c r="D42" s="81" t="s">
        <v>1099</v>
      </c>
      <c r="E42" s="25"/>
      <c r="F42" s="25"/>
      <c r="G42" s="25"/>
      <c r="H42" s="25"/>
      <c r="I42" s="25"/>
      <c r="J42" s="25"/>
      <c r="K42" s="44"/>
      <c r="L42" s="6">
        <f t="shared" si="7"/>
        <v>0</v>
      </c>
      <c r="M42" s="6">
        <f t="shared" si="8"/>
        <v>0</v>
      </c>
      <c r="N42" s="6">
        <f t="shared" si="9"/>
        <v>0</v>
      </c>
    </row>
    <row r="43" spans="1:14" s="92" customFormat="1" ht="20.25" customHeight="1" thickBot="1">
      <c r="A43" s="52"/>
      <c r="B43" s="90" t="s">
        <v>1004</v>
      </c>
      <c r="C43" s="259"/>
      <c r="D43" s="91"/>
      <c r="E43" s="146"/>
      <c r="F43" s="146"/>
      <c r="G43" s="146"/>
      <c r="H43" s="146"/>
      <c r="I43" s="146"/>
      <c r="J43" s="146"/>
      <c r="K43" s="146"/>
      <c r="L43" s="195">
        <f>SUM(L11:L42)</f>
        <v>0</v>
      </c>
      <c r="M43" s="195">
        <f t="shared" ref="M43:N43" si="10">SUM(M11:M42)</f>
        <v>0</v>
      </c>
      <c r="N43" s="195">
        <f t="shared" si="10"/>
        <v>0</v>
      </c>
    </row>
    <row r="44" spans="1:14" s="88" customFormat="1" ht="20.25" customHeight="1">
      <c r="A44" s="84"/>
      <c r="B44" s="85"/>
      <c r="C44" s="87"/>
      <c r="D44" s="86"/>
      <c r="E44" s="214"/>
      <c r="F44" s="214"/>
      <c r="G44" s="214"/>
      <c r="H44" s="214"/>
      <c r="I44" s="214"/>
      <c r="J44" s="214"/>
      <c r="K44" s="214"/>
      <c r="L44" s="198"/>
      <c r="M44" s="198"/>
      <c r="N44" s="198"/>
    </row>
    <row r="45" spans="1:14" s="15" customFormat="1" ht="24" customHeight="1">
      <c r="A45" s="75">
        <v>3.2</v>
      </c>
      <c r="B45" s="89" t="s">
        <v>577</v>
      </c>
      <c r="C45" s="183"/>
      <c r="D45" s="77"/>
      <c r="E45" s="215"/>
      <c r="F45" s="215"/>
      <c r="G45" s="215"/>
      <c r="H45" s="215"/>
      <c r="I45" s="215"/>
      <c r="J45" s="215"/>
      <c r="K45" s="215"/>
      <c r="L45" s="215"/>
      <c r="M45" s="215"/>
      <c r="N45" s="215"/>
    </row>
    <row r="46" spans="1:14" s="15" customFormat="1" ht="30" customHeight="1">
      <c r="A46" s="282" t="s">
        <v>297</v>
      </c>
      <c r="B46" s="290" t="s">
        <v>903</v>
      </c>
      <c r="C46" s="6"/>
      <c r="D46" s="53"/>
      <c r="E46" s="6"/>
      <c r="F46" s="6"/>
      <c r="G46" s="6"/>
      <c r="H46" s="6"/>
      <c r="I46" s="6"/>
      <c r="J46" s="6"/>
      <c r="K46" s="6"/>
      <c r="L46" s="6"/>
      <c r="M46" s="6"/>
      <c r="N46" s="6"/>
    </row>
    <row r="47" spans="1:14" s="15" customFormat="1" ht="14.25">
      <c r="A47" s="52" t="s">
        <v>298</v>
      </c>
      <c r="B47" s="291" t="s">
        <v>802</v>
      </c>
      <c r="C47" s="25"/>
      <c r="D47" s="81" t="s">
        <v>1099</v>
      </c>
      <c r="E47" s="25"/>
      <c r="F47" s="25"/>
      <c r="G47" s="25"/>
      <c r="H47" s="25"/>
      <c r="I47" s="25"/>
      <c r="J47" s="25"/>
      <c r="K47" s="25"/>
      <c r="L47" s="6">
        <f t="shared" ref="L47:L78" si="11">E47+F47</f>
        <v>0</v>
      </c>
      <c r="M47" s="6">
        <f t="shared" ref="M47:M78" si="12">G47+H47</f>
        <v>0</v>
      </c>
      <c r="N47" s="6">
        <f t="shared" ref="N47:N78" si="13">I47+J47+K47</f>
        <v>0</v>
      </c>
    </row>
    <row r="48" spans="1:14" s="15" customFormat="1" ht="28.5">
      <c r="A48" s="52" t="s">
        <v>299</v>
      </c>
      <c r="B48" s="291" t="s">
        <v>436</v>
      </c>
      <c r="C48" s="25"/>
      <c r="D48" s="81" t="s">
        <v>1099</v>
      </c>
      <c r="E48" s="25"/>
      <c r="F48" s="25"/>
      <c r="G48" s="25"/>
      <c r="H48" s="25"/>
      <c r="I48" s="25"/>
      <c r="J48" s="25"/>
      <c r="K48" s="25"/>
      <c r="L48" s="6">
        <f t="shared" si="11"/>
        <v>0</v>
      </c>
      <c r="M48" s="6">
        <f t="shared" si="12"/>
        <v>0</v>
      </c>
      <c r="N48" s="6">
        <f t="shared" si="13"/>
        <v>0</v>
      </c>
    </row>
    <row r="49" spans="1:14" s="15" customFormat="1" ht="28.5">
      <c r="A49" s="52" t="s">
        <v>300</v>
      </c>
      <c r="B49" s="291" t="s">
        <v>1064</v>
      </c>
      <c r="C49" s="25"/>
      <c r="D49" s="81" t="s">
        <v>1099</v>
      </c>
      <c r="E49" s="25"/>
      <c r="F49" s="25"/>
      <c r="G49" s="25"/>
      <c r="H49" s="25"/>
      <c r="I49" s="25"/>
      <c r="J49" s="25"/>
      <c r="K49" s="25"/>
      <c r="L49" s="6">
        <f t="shared" si="11"/>
        <v>0</v>
      </c>
      <c r="M49" s="6">
        <f t="shared" si="12"/>
        <v>0</v>
      </c>
      <c r="N49" s="6">
        <f t="shared" si="13"/>
        <v>0</v>
      </c>
    </row>
    <row r="50" spans="1:14" s="15" customFormat="1" ht="28.5">
      <c r="A50" s="52" t="s">
        <v>301</v>
      </c>
      <c r="B50" s="291" t="s">
        <v>449</v>
      </c>
      <c r="C50" s="25"/>
      <c r="D50" s="81" t="s">
        <v>1099</v>
      </c>
      <c r="E50" s="25"/>
      <c r="F50" s="25"/>
      <c r="G50" s="25"/>
      <c r="H50" s="25"/>
      <c r="I50" s="25"/>
      <c r="J50" s="25"/>
      <c r="K50" s="25"/>
      <c r="L50" s="6">
        <f t="shared" si="11"/>
        <v>0</v>
      </c>
      <c r="M50" s="6">
        <f t="shared" si="12"/>
        <v>0</v>
      </c>
      <c r="N50" s="6">
        <f t="shared" si="13"/>
        <v>0</v>
      </c>
    </row>
    <row r="51" spans="1:14" s="15" customFormat="1" ht="28.5">
      <c r="A51" s="52" t="s">
        <v>302</v>
      </c>
      <c r="B51" s="291" t="s">
        <v>435</v>
      </c>
      <c r="C51" s="25"/>
      <c r="D51" s="81" t="s">
        <v>1099</v>
      </c>
      <c r="E51" s="25"/>
      <c r="F51" s="25"/>
      <c r="G51" s="25"/>
      <c r="H51" s="25"/>
      <c r="I51" s="25"/>
      <c r="J51" s="25"/>
      <c r="K51" s="25"/>
      <c r="L51" s="6">
        <f t="shared" si="11"/>
        <v>0</v>
      </c>
      <c r="M51" s="6">
        <f t="shared" si="12"/>
        <v>0</v>
      </c>
      <c r="N51" s="6">
        <f t="shared" si="13"/>
        <v>0</v>
      </c>
    </row>
    <row r="52" spans="1:14" s="15" customFormat="1" ht="30" customHeight="1">
      <c r="A52" s="52" t="s">
        <v>584</v>
      </c>
      <c r="B52" s="291" t="s">
        <v>1083</v>
      </c>
      <c r="C52" s="25"/>
      <c r="D52" s="81" t="s">
        <v>1099</v>
      </c>
      <c r="E52" s="25"/>
      <c r="F52" s="25"/>
      <c r="G52" s="25"/>
      <c r="H52" s="25"/>
      <c r="I52" s="25"/>
      <c r="J52" s="25"/>
      <c r="K52" s="25"/>
      <c r="L52" s="6">
        <f t="shared" ref="L52:L53" si="14">E52+F52</f>
        <v>0</v>
      </c>
      <c r="M52" s="6">
        <f t="shared" ref="M52:M53" si="15">G52+H52</f>
        <v>0</v>
      </c>
      <c r="N52" s="6">
        <f t="shared" ref="N52:N53" si="16">I52+J52+K52</f>
        <v>0</v>
      </c>
    </row>
    <row r="53" spans="1:14" s="15" customFormat="1" ht="28.5">
      <c r="A53" s="52" t="s">
        <v>1081</v>
      </c>
      <c r="B53" s="291" t="s">
        <v>1082</v>
      </c>
      <c r="C53" s="25"/>
      <c r="D53" s="81" t="s">
        <v>1099</v>
      </c>
      <c r="E53" s="25"/>
      <c r="F53" s="25"/>
      <c r="G53" s="25"/>
      <c r="H53" s="25"/>
      <c r="I53" s="25"/>
      <c r="J53" s="25"/>
      <c r="K53" s="25"/>
      <c r="L53" s="6">
        <f t="shared" si="14"/>
        <v>0</v>
      </c>
      <c r="M53" s="6">
        <f t="shared" si="15"/>
        <v>0</v>
      </c>
      <c r="N53" s="6">
        <f t="shared" si="16"/>
        <v>0</v>
      </c>
    </row>
    <row r="54" spans="1:14" s="15" customFormat="1" ht="14.25">
      <c r="A54" s="294" t="s">
        <v>1085</v>
      </c>
      <c r="B54" s="291" t="s">
        <v>585</v>
      </c>
      <c r="C54" s="25"/>
      <c r="D54" s="81" t="s">
        <v>1099</v>
      </c>
      <c r="E54" s="25"/>
      <c r="F54" s="25"/>
      <c r="G54" s="25"/>
      <c r="H54" s="25"/>
      <c r="I54" s="25"/>
      <c r="J54" s="25"/>
      <c r="K54" s="25"/>
      <c r="L54" s="6">
        <f t="shared" si="11"/>
        <v>0</v>
      </c>
      <c r="M54" s="6">
        <f t="shared" si="12"/>
        <v>0</v>
      </c>
      <c r="N54" s="6">
        <f t="shared" si="13"/>
        <v>0</v>
      </c>
    </row>
    <row r="55" spans="1:14" s="15" customFormat="1" ht="30">
      <c r="A55" s="282" t="s">
        <v>303</v>
      </c>
      <c r="B55" s="290" t="s">
        <v>904</v>
      </c>
      <c r="C55" s="6"/>
      <c r="D55" s="53"/>
      <c r="E55" s="6"/>
      <c r="F55" s="6"/>
      <c r="G55" s="6"/>
      <c r="H55" s="6"/>
      <c r="I55" s="6"/>
      <c r="J55" s="6"/>
      <c r="K55" s="6"/>
      <c r="L55" s="6"/>
      <c r="M55" s="6"/>
      <c r="N55" s="6"/>
    </row>
    <row r="56" spans="1:14" s="15" customFormat="1" ht="14.25">
      <c r="A56" s="52" t="s">
        <v>304</v>
      </c>
      <c r="B56" s="291" t="s">
        <v>437</v>
      </c>
      <c r="C56" s="25"/>
      <c r="D56" s="81" t="s">
        <v>1099</v>
      </c>
      <c r="E56" s="25"/>
      <c r="F56" s="25"/>
      <c r="G56" s="25"/>
      <c r="H56" s="25"/>
      <c r="I56" s="25"/>
      <c r="J56" s="25"/>
      <c r="K56" s="25"/>
      <c r="L56" s="6">
        <f t="shared" si="11"/>
        <v>0</v>
      </c>
      <c r="M56" s="6">
        <f t="shared" si="12"/>
        <v>0</v>
      </c>
      <c r="N56" s="6">
        <f t="shared" si="13"/>
        <v>0</v>
      </c>
    </row>
    <row r="57" spans="1:14" s="15" customFormat="1" ht="14.25">
      <c r="A57" s="52" t="s">
        <v>305</v>
      </c>
      <c r="B57" s="291" t="s">
        <v>438</v>
      </c>
      <c r="C57" s="25"/>
      <c r="D57" s="81" t="s">
        <v>1099</v>
      </c>
      <c r="E57" s="25"/>
      <c r="F57" s="25"/>
      <c r="G57" s="25"/>
      <c r="H57" s="25"/>
      <c r="I57" s="25"/>
      <c r="J57" s="25"/>
      <c r="K57" s="25"/>
      <c r="L57" s="6">
        <f t="shared" si="11"/>
        <v>0</v>
      </c>
      <c r="M57" s="6">
        <f t="shared" si="12"/>
        <v>0</v>
      </c>
      <c r="N57" s="6">
        <f t="shared" si="13"/>
        <v>0</v>
      </c>
    </row>
    <row r="58" spans="1:14" s="15" customFormat="1" ht="14.25">
      <c r="A58" s="52" t="s">
        <v>306</v>
      </c>
      <c r="B58" s="291" t="s">
        <v>637</v>
      </c>
      <c r="C58" s="25"/>
      <c r="D58" s="81" t="s">
        <v>1099</v>
      </c>
      <c r="E58" s="25"/>
      <c r="F58" s="25"/>
      <c r="G58" s="25"/>
      <c r="H58" s="25"/>
      <c r="I58" s="25"/>
      <c r="J58" s="25"/>
      <c r="K58" s="25"/>
      <c r="L58" s="6">
        <f t="shared" si="11"/>
        <v>0</v>
      </c>
      <c r="M58" s="6">
        <f t="shared" si="12"/>
        <v>0</v>
      </c>
      <c r="N58" s="6">
        <f t="shared" si="13"/>
        <v>0</v>
      </c>
    </row>
    <row r="59" spans="1:14" s="15" customFormat="1" ht="14.25">
      <c r="A59" s="52" t="s">
        <v>307</v>
      </c>
      <c r="B59" s="291" t="s">
        <v>450</v>
      </c>
      <c r="C59" s="25"/>
      <c r="D59" s="81" t="s">
        <v>1099</v>
      </c>
      <c r="E59" s="25"/>
      <c r="F59" s="25"/>
      <c r="G59" s="25"/>
      <c r="H59" s="25"/>
      <c r="I59" s="25"/>
      <c r="J59" s="25"/>
      <c r="K59" s="25"/>
      <c r="L59" s="6">
        <f t="shared" si="11"/>
        <v>0</v>
      </c>
      <c r="M59" s="6">
        <f t="shared" si="12"/>
        <v>0</v>
      </c>
      <c r="N59" s="6">
        <f t="shared" si="13"/>
        <v>0</v>
      </c>
    </row>
    <row r="60" spans="1:14" s="15" customFormat="1" ht="14.25">
      <c r="A60" s="52" t="s">
        <v>308</v>
      </c>
      <c r="B60" s="291" t="s">
        <v>439</v>
      </c>
      <c r="C60" s="25"/>
      <c r="D60" s="81" t="s">
        <v>1099</v>
      </c>
      <c r="E60" s="25"/>
      <c r="F60" s="25"/>
      <c r="G60" s="25"/>
      <c r="H60" s="25"/>
      <c r="I60" s="25"/>
      <c r="J60" s="25"/>
      <c r="K60" s="25"/>
      <c r="L60" s="6">
        <f t="shared" si="11"/>
        <v>0</v>
      </c>
      <c r="M60" s="6">
        <f t="shared" si="12"/>
        <v>0</v>
      </c>
      <c r="N60" s="6">
        <f t="shared" si="13"/>
        <v>0</v>
      </c>
    </row>
    <row r="61" spans="1:14" s="15" customFormat="1" ht="14.25">
      <c r="A61" s="52" t="s">
        <v>309</v>
      </c>
      <c r="B61" s="291" t="s">
        <v>594</v>
      </c>
      <c r="C61" s="25"/>
      <c r="D61" s="81" t="s">
        <v>1099</v>
      </c>
      <c r="E61" s="25"/>
      <c r="F61" s="25"/>
      <c r="G61" s="25"/>
      <c r="H61" s="25"/>
      <c r="I61" s="25"/>
      <c r="J61" s="25"/>
      <c r="K61" s="25"/>
      <c r="L61" s="6">
        <f t="shared" si="11"/>
        <v>0</v>
      </c>
      <c r="M61" s="6">
        <f t="shared" si="12"/>
        <v>0</v>
      </c>
      <c r="N61" s="6">
        <f t="shared" si="13"/>
        <v>0</v>
      </c>
    </row>
    <row r="62" spans="1:14" s="15" customFormat="1" ht="14.25">
      <c r="A62" s="52" t="s">
        <v>310</v>
      </c>
      <c r="B62" s="291" t="s">
        <v>1066</v>
      </c>
      <c r="C62" s="25"/>
      <c r="D62" s="81" t="s">
        <v>1099</v>
      </c>
      <c r="E62" s="25"/>
      <c r="F62" s="25"/>
      <c r="G62" s="25"/>
      <c r="H62" s="25"/>
      <c r="I62" s="25"/>
      <c r="J62" s="25"/>
      <c r="K62" s="25"/>
      <c r="L62" s="6">
        <f t="shared" si="11"/>
        <v>0</v>
      </c>
      <c r="M62" s="6">
        <f t="shared" si="12"/>
        <v>0</v>
      </c>
      <c r="N62" s="6">
        <f t="shared" si="13"/>
        <v>0</v>
      </c>
    </row>
    <row r="63" spans="1:14" s="15" customFormat="1" ht="62.25" customHeight="1">
      <c r="A63" s="282" t="s">
        <v>311</v>
      </c>
      <c r="B63" s="290" t="s">
        <v>905</v>
      </c>
      <c r="C63" s="6"/>
      <c r="D63" s="53"/>
      <c r="E63" s="6"/>
      <c r="F63" s="6"/>
      <c r="G63" s="6"/>
      <c r="H63" s="6"/>
      <c r="I63" s="6"/>
      <c r="J63" s="6"/>
      <c r="K63" s="6"/>
      <c r="L63" s="6"/>
      <c r="M63" s="6"/>
      <c r="N63" s="6"/>
    </row>
    <row r="64" spans="1:14" s="15" customFormat="1" ht="14.25">
      <c r="A64" s="52" t="s">
        <v>312</v>
      </c>
      <c r="B64" s="291" t="s">
        <v>868</v>
      </c>
      <c r="C64" s="25"/>
      <c r="D64" s="81" t="s">
        <v>1099</v>
      </c>
      <c r="E64" s="25"/>
      <c r="F64" s="25"/>
      <c r="G64" s="25"/>
      <c r="H64" s="25"/>
      <c r="I64" s="25"/>
      <c r="J64" s="25"/>
      <c r="K64" s="25"/>
      <c r="L64" s="6">
        <f t="shared" si="11"/>
        <v>0</v>
      </c>
      <c r="M64" s="6">
        <f t="shared" si="12"/>
        <v>0</v>
      </c>
      <c r="N64" s="6">
        <f t="shared" si="13"/>
        <v>0</v>
      </c>
    </row>
    <row r="65" spans="1:14" s="15" customFormat="1" ht="14.25">
      <c r="A65" s="52" t="s">
        <v>313</v>
      </c>
      <c r="B65" s="291" t="s">
        <v>1067</v>
      </c>
      <c r="C65" s="25"/>
      <c r="D65" s="81" t="s">
        <v>1099</v>
      </c>
      <c r="E65" s="25"/>
      <c r="F65" s="25"/>
      <c r="G65" s="25"/>
      <c r="H65" s="25"/>
      <c r="I65" s="25"/>
      <c r="J65" s="25"/>
      <c r="K65" s="25"/>
      <c r="L65" s="6">
        <f t="shared" si="11"/>
        <v>0</v>
      </c>
      <c r="M65" s="6">
        <f t="shared" si="12"/>
        <v>0</v>
      </c>
      <c r="N65" s="6">
        <f t="shared" si="13"/>
        <v>0</v>
      </c>
    </row>
    <row r="66" spans="1:14" s="15" customFormat="1" ht="14.25">
      <c r="A66" s="52" t="s">
        <v>314</v>
      </c>
      <c r="B66" s="291" t="s">
        <v>1068</v>
      </c>
      <c r="C66" s="25"/>
      <c r="D66" s="81" t="s">
        <v>1099</v>
      </c>
      <c r="E66" s="25"/>
      <c r="F66" s="25"/>
      <c r="G66" s="25"/>
      <c r="H66" s="25"/>
      <c r="I66" s="25"/>
      <c r="J66" s="25"/>
      <c r="K66" s="25"/>
      <c r="L66" s="6">
        <f t="shared" si="11"/>
        <v>0</v>
      </c>
      <c r="M66" s="6">
        <f t="shared" si="12"/>
        <v>0</v>
      </c>
      <c r="N66" s="6">
        <f t="shared" si="13"/>
        <v>0</v>
      </c>
    </row>
    <row r="67" spans="1:14" s="15" customFormat="1" ht="14.25">
      <c r="A67" s="52" t="s">
        <v>315</v>
      </c>
      <c r="B67" s="291" t="s">
        <v>1069</v>
      </c>
      <c r="C67" s="25"/>
      <c r="D67" s="81" t="s">
        <v>1099</v>
      </c>
      <c r="E67" s="25"/>
      <c r="F67" s="25"/>
      <c r="G67" s="25"/>
      <c r="H67" s="25"/>
      <c r="I67" s="25"/>
      <c r="J67" s="25"/>
      <c r="K67" s="25"/>
      <c r="L67" s="6">
        <f t="shared" si="11"/>
        <v>0</v>
      </c>
      <c r="M67" s="6">
        <f t="shared" si="12"/>
        <v>0</v>
      </c>
      <c r="N67" s="6">
        <f t="shared" si="13"/>
        <v>0</v>
      </c>
    </row>
    <row r="68" spans="1:14" s="15" customFormat="1" ht="14.25">
      <c r="A68" s="52" t="s">
        <v>316</v>
      </c>
      <c r="B68" s="291" t="s">
        <v>1080</v>
      </c>
      <c r="C68" s="25"/>
      <c r="D68" s="81" t="s">
        <v>1099</v>
      </c>
      <c r="E68" s="25"/>
      <c r="F68" s="25"/>
      <c r="G68" s="25"/>
      <c r="H68" s="25"/>
      <c r="I68" s="25"/>
      <c r="J68" s="25"/>
      <c r="K68" s="25"/>
      <c r="L68" s="6">
        <f t="shared" si="11"/>
        <v>0</v>
      </c>
      <c r="M68" s="6">
        <f t="shared" si="12"/>
        <v>0</v>
      </c>
      <c r="N68" s="6">
        <f t="shared" si="13"/>
        <v>0</v>
      </c>
    </row>
    <row r="69" spans="1:14" s="15" customFormat="1" ht="14.25">
      <c r="A69" s="52" t="s">
        <v>317</v>
      </c>
      <c r="B69" s="291" t="s">
        <v>1070</v>
      </c>
      <c r="C69" s="25"/>
      <c r="D69" s="81" t="s">
        <v>1099</v>
      </c>
      <c r="E69" s="25"/>
      <c r="F69" s="25"/>
      <c r="G69" s="25"/>
      <c r="H69" s="25"/>
      <c r="I69" s="25"/>
      <c r="J69" s="25"/>
      <c r="K69" s="25"/>
      <c r="L69" s="6">
        <f t="shared" si="11"/>
        <v>0</v>
      </c>
      <c r="M69" s="6">
        <f t="shared" si="12"/>
        <v>0</v>
      </c>
      <c r="N69" s="6">
        <f t="shared" si="13"/>
        <v>0</v>
      </c>
    </row>
    <row r="70" spans="1:14" s="15" customFormat="1" ht="14.25">
      <c r="A70" s="52" t="s">
        <v>318</v>
      </c>
      <c r="B70" s="291" t="s">
        <v>605</v>
      </c>
      <c r="C70" s="25"/>
      <c r="D70" s="81" t="s">
        <v>1099</v>
      </c>
      <c r="E70" s="25"/>
      <c r="F70" s="25"/>
      <c r="G70" s="25"/>
      <c r="H70" s="25"/>
      <c r="I70" s="25"/>
      <c r="J70" s="25"/>
      <c r="K70" s="25"/>
      <c r="L70" s="6">
        <f t="shared" si="11"/>
        <v>0</v>
      </c>
      <c r="M70" s="6">
        <f t="shared" si="12"/>
        <v>0</v>
      </c>
      <c r="N70" s="6">
        <f t="shared" si="13"/>
        <v>0</v>
      </c>
    </row>
    <row r="71" spans="1:14" s="15" customFormat="1" ht="14.25">
      <c r="A71" s="52" t="s">
        <v>319</v>
      </c>
      <c r="B71" s="291" t="s">
        <v>1092</v>
      </c>
      <c r="C71" s="25"/>
      <c r="D71" s="81" t="s">
        <v>1099</v>
      </c>
      <c r="E71" s="25"/>
      <c r="F71" s="25"/>
      <c r="G71" s="25"/>
      <c r="H71" s="25"/>
      <c r="I71" s="25"/>
      <c r="J71" s="25"/>
      <c r="K71" s="25"/>
      <c r="L71" s="6">
        <f t="shared" si="11"/>
        <v>0</v>
      </c>
      <c r="M71" s="6">
        <f t="shared" si="12"/>
        <v>0</v>
      </c>
      <c r="N71" s="6">
        <f t="shared" si="13"/>
        <v>0</v>
      </c>
    </row>
    <row r="72" spans="1:14" s="15" customFormat="1" ht="14.25">
      <c r="A72" s="294" t="s">
        <v>604</v>
      </c>
      <c r="B72" s="291" t="s">
        <v>767</v>
      </c>
      <c r="C72" s="25"/>
      <c r="D72" s="81" t="s">
        <v>1099</v>
      </c>
      <c r="E72" s="25"/>
      <c r="F72" s="25"/>
      <c r="G72" s="25"/>
      <c r="H72" s="25"/>
      <c r="I72" s="25"/>
      <c r="J72" s="25"/>
      <c r="K72" s="25"/>
      <c r="L72" s="6">
        <f t="shared" ref="L72" si="17">E72+F72</f>
        <v>0</v>
      </c>
      <c r="M72" s="6">
        <f t="shared" ref="M72" si="18">G72+H72</f>
        <v>0</v>
      </c>
      <c r="N72" s="6">
        <f t="shared" ref="N72" si="19">I72+J72+K72</f>
        <v>0</v>
      </c>
    </row>
    <row r="73" spans="1:14" s="15" customFormat="1" ht="14.25">
      <c r="A73" s="52" t="s">
        <v>1078</v>
      </c>
      <c r="B73" s="291" t="s">
        <v>986</v>
      </c>
      <c r="C73" s="25"/>
      <c r="D73" s="81" t="s">
        <v>1099</v>
      </c>
      <c r="E73" s="25"/>
      <c r="F73" s="25"/>
      <c r="G73" s="25"/>
      <c r="H73" s="25"/>
      <c r="I73" s="25"/>
      <c r="J73" s="25"/>
      <c r="K73" s="25"/>
      <c r="L73" s="6">
        <f t="shared" si="11"/>
        <v>0</v>
      </c>
      <c r="M73" s="6">
        <f t="shared" si="12"/>
        <v>0</v>
      </c>
      <c r="N73" s="6">
        <f t="shared" si="13"/>
        <v>0</v>
      </c>
    </row>
    <row r="74" spans="1:14" s="15" customFormat="1" ht="30">
      <c r="A74" s="282" t="s">
        <v>320</v>
      </c>
      <c r="B74" s="290" t="s">
        <v>906</v>
      </c>
      <c r="C74" s="6"/>
      <c r="D74" s="53"/>
      <c r="E74" s="6"/>
      <c r="F74" s="6"/>
      <c r="G74" s="6"/>
      <c r="H74" s="6"/>
      <c r="I74" s="6"/>
      <c r="J74" s="6"/>
      <c r="K74" s="6"/>
      <c r="L74" s="6"/>
      <c r="M74" s="6"/>
      <c r="N74" s="6"/>
    </row>
    <row r="75" spans="1:14" s="15" customFormat="1" ht="14.25">
      <c r="A75" s="52" t="s">
        <v>321</v>
      </c>
      <c r="B75" s="291" t="s">
        <v>608</v>
      </c>
      <c r="C75" s="25"/>
      <c r="D75" s="81" t="s">
        <v>1099</v>
      </c>
      <c r="E75" s="25"/>
      <c r="F75" s="25"/>
      <c r="G75" s="25"/>
      <c r="H75" s="25"/>
      <c r="I75" s="25"/>
      <c r="J75" s="25"/>
      <c r="K75" s="25"/>
      <c r="L75" s="6">
        <f t="shared" si="11"/>
        <v>0</v>
      </c>
      <c r="M75" s="6">
        <f t="shared" si="12"/>
        <v>0</v>
      </c>
      <c r="N75" s="6">
        <f t="shared" si="13"/>
        <v>0</v>
      </c>
    </row>
    <row r="76" spans="1:14" s="15" customFormat="1" ht="14.25">
      <c r="A76" s="52" t="s">
        <v>322</v>
      </c>
      <c r="B76" s="291" t="s">
        <v>610</v>
      </c>
      <c r="C76" s="25"/>
      <c r="D76" s="81" t="s">
        <v>1099</v>
      </c>
      <c r="E76" s="25"/>
      <c r="F76" s="25"/>
      <c r="G76" s="25"/>
      <c r="H76" s="25"/>
      <c r="I76" s="25"/>
      <c r="J76" s="25"/>
      <c r="K76" s="25"/>
      <c r="L76" s="6">
        <f t="shared" si="11"/>
        <v>0</v>
      </c>
      <c r="M76" s="6">
        <f t="shared" si="12"/>
        <v>0</v>
      </c>
      <c r="N76" s="6">
        <f t="shared" si="13"/>
        <v>0</v>
      </c>
    </row>
    <row r="77" spans="1:14" s="15" customFormat="1" ht="14.25">
      <c r="A77" s="52" t="s">
        <v>323</v>
      </c>
      <c r="B77" s="291" t="s">
        <v>572</v>
      </c>
      <c r="C77" s="25"/>
      <c r="D77" s="81" t="s">
        <v>1099</v>
      </c>
      <c r="E77" s="25"/>
      <c r="F77" s="25"/>
      <c r="G77" s="25"/>
      <c r="H77" s="25"/>
      <c r="I77" s="25"/>
      <c r="J77" s="25"/>
      <c r="K77" s="25"/>
      <c r="L77" s="6">
        <f t="shared" si="11"/>
        <v>0</v>
      </c>
      <c r="M77" s="6">
        <f t="shared" si="12"/>
        <v>0</v>
      </c>
      <c r="N77" s="6">
        <f t="shared" si="13"/>
        <v>0</v>
      </c>
    </row>
    <row r="78" spans="1:14" s="15" customFormat="1" ht="14.25">
      <c r="A78" s="52" t="s">
        <v>324</v>
      </c>
      <c r="B78" s="291" t="s">
        <v>647</v>
      </c>
      <c r="C78" s="25"/>
      <c r="D78" s="81" t="s">
        <v>1099</v>
      </c>
      <c r="E78" s="25"/>
      <c r="F78" s="25"/>
      <c r="G78" s="25"/>
      <c r="H78" s="25"/>
      <c r="I78" s="25"/>
      <c r="J78" s="25"/>
      <c r="K78" s="25"/>
      <c r="L78" s="6">
        <f t="shared" si="11"/>
        <v>0</v>
      </c>
      <c r="M78" s="6">
        <f t="shared" si="12"/>
        <v>0</v>
      </c>
      <c r="N78" s="6">
        <f t="shared" si="13"/>
        <v>0</v>
      </c>
    </row>
    <row r="79" spans="1:14" s="15" customFormat="1" ht="14.25">
      <c r="A79" s="52" t="s">
        <v>325</v>
      </c>
      <c r="B79" s="291" t="s">
        <v>614</v>
      </c>
      <c r="C79" s="25"/>
      <c r="D79" s="81" t="s">
        <v>1099</v>
      </c>
      <c r="E79" s="25"/>
      <c r="F79" s="25"/>
      <c r="G79" s="25"/>
      <c r="H79" s="25"/>
      <c r="I79" s="25"/>
      <c r="J79" s="25"/>
      <c r="K79" s="25"/>
      <c r="L79" s="6">
        <f t="shared" ref="L79:L96" si="20">E79+F79</f>
        <v>0</v>
      </c>
      <c r="M79" s="6">
        <f t="shared" ref="M79:M96" si="21">G79+H79</f>
        <v>0</v>
      </c>
      <c r="N79" s="6">
        <f t="shared" ref="N79:N96" si="22">I79+J79+K79</f>
        <v>0</v>
      </c>
    </row>
    <row r="80" spans="1:14" s="15" customFormat="1" ht="45">
      <c r="A80" s="282" t="s">
        <v>326</v>
      </c>
      <c r="B80" s="290" t="s">
        <v>907</v>
      </c>
      <c r="C80" s="6"/>
      <c r="D80" s="53"/>
      <c r="E80" s="6"/>
      <c r="F80" s="6"/>
      <c r="G80" s="6"/>
      <c r="H80" s="6"/>
      <c r="I80" s="6"/>
      <c r="J80" s="6"/>
      <c r="K80" s="6"/>
      <c r="L80" s="6"/>
      <c r="M80" s="6"/>
      <c r="N80" s="6"/>
    </row>
    <row r="81" spans="1:14" s="15" customFormat="1" ht="14.25">
      <c r="A81" s="52" t="s">
        <v>327</v>
      </c>
      <c r="B81" s="291" t="s">
        <v>617</v>
      </c>
      <c r="C81" s="25"/>
      <c r="D81" s="81" t="s">
        <v>1099</v>
      </c>
      <c r="E81" s="25"/>
      <c r="F81" s="25"/>
      <c r="G81" s="25"/>
      <c r="H81" s="25"/>
      <c r="I81" s="25"/>
      <c r="J81" s="25"/>
      <c r="K81" s="25"/>
      <c r="L81" s="6">
        <f t="shared" si="20"/>
        <v>0</v>
      </c>
      <c r="M81" s="6">
        <f t="shared" si="21"/>
        <v>0</v>
      </c>
      <c r="N81" s="6">
        <f t="shared" si="22"/>
        <v>0</v>
      </c>
    </row>
    <row r="82" spans="1:14" s="15" customFormat="1" ht="14.25">
      <c r="A82" s="52" t="s">
        <v>328</v>
      </c>
      <c r="B82" s="291" t="s">
        <v>619</v>
      </c>
      <c r="C82" s="25"/>
      <c r="D82" s="81" t="s">
        <v>1099</v>
      </c>
      <c r="E82" s="25"/>
      <c r="F82" s="25"/>
      <c r="G82" s="25"/>
      <c r="H82" s="25"/>
      <c r="I82" s="25"/>
      <c r="J82" s="25"/>
      <c r="K82" s="25"/>
      <c r="L82" s="6">
        <f t="shared" si="20"/>
        <v>0</v>
      </c>
      <c r="M82" s="6">
        <f t="shared" si="21"/>
        <v>0</v>
      </c>
      <c r="N82" s="6">
        <f t="shared" si="22"/>
        <v>0</v>
      </c>
    </row>
    <row r="83" spans="1:14" s="15" customFormat="1" ht="14.25">
      <c r="A83" s="52" t="s">
        <v>329</v>
      </c>
      <c r="B83" s="291" t="s">
        <v>622</v>
      </c>
      <c r="C83" s="25"/>
      <c r="D83" s="81" t="s">
        <v>1099</v>
      </c>
      <c r="E83" s="25"/>
      <c r="F83" s="25"/>
      <c r="G83" s="25"/>
      <c r="H83" s="25"/>
      <c r="I83" s="25"/>
      <c r="J83" s="25"/>
      <c r="K83" s="25"/>
      <c r="L83" s="6">
        <f>E83+F83</f>
        <v>0</v>
      </c>
      <c r="M83" s="6">
        <f>G83+H83</f>
        <v>0</v>
      </c>
      <c r="N83" s="6">
        <f>I83+J83+K83</f>
        <v>0</v>
      </c>
    </row>
    <row r="84" spans="1:14" s="15" customFormat="1" ht="14.25">
      <c r="A84" s="52" t="s">
        <v>330</v>
      </c>
      <c r="B84" s="291" t="s">
        <v>908</v>
      </c>
      <c r="C84" s="25"/>
      <c r="D84" s="81" t="s">
        <v>1099</v>
      </c>
      <c r="E84" s="25"/>
      <c r="F84" s="25"/>
      <c r="G84" s="25"/>
      <c r="H84" s="25"/>
      <c r="I84" s="25"/>
      <c r="J84" s="25"/>
      <c r="K84" s="25"/>
      <c r="L84" s="6">
        <f>E84+F84</f>
        <v>0</v>
      </c>
      <c r="M84" s="6">
        <f>G84+H84</f>
        <v>0</v>
      </c>
      <c r="N84" s="6">
        <f>I84+J84+K84</f>
        <v>0</v>
      </c>
    </row>
    <row r="85" spans="1:14" s="15" customFormat="1" ht="45">
      <c r="A85" s="282" t="s">
        <v>331</v>
      </c>
      <c r="B85" s="290" t="s">
        <v>909</v>
      </c>
      <c r="C85" s="6"/>
      <c r="D85" s="81"/>
      <c r="E85" s="6"/>
      <c r="F85" s="6"/>
      <c r="G85" s="6"/>
      <c r="H85" s="6"/>
      <c r="I85" s="6"/>
      <c r="J85" s="6"/>
      <c r="K85" s="6"/>
      <c r="L85" s="6"/>
      <c r="M85" s="6"/>
      <c r="N85" s="6"/>
    </row>
    <row r="86" spans="1:14" s="15" customFormat="1" ht="14.25">
      <c r="A86" s="52" t="s">
        <v>332</v>
      </c>
      <c r="B86" s="291" t="s">
        <v>625</v>
      </c>
      <c r="C86" s="25"/>
      <c r="D86" s="81" t="s">
        <v>1099</v>
      </c>
      <c r="E86" s="25"/>
      <c r="F86" s="25"/>
      <c r="G86" s="25"/>
      <c r="H86" s="25"/>
      <c r="I86" s="25"/>
      <c r="J86" s="25"/>
      <c r="K86" s="25"/>
      <c r="L86" s="6">
        <f t="shared" si="20"/>
        <v>0</v>
      </c>
      <c r="M86" s="6">
        <f t="shared" si="21"/>
        <v>0</v>
      </c>
      <c r="N86" s="6">
        <f t="shared" si="22"/>
        <v>0</v>
      </c>
    </row>
    <row r="87" spans="1:14" s="15" customFormat="1" ht="14.25">
      <c r="A87" s="52" t="s">
        <v>333</v>
      </c>
      <c r="B87" s="291" t="s">
        <v>1072</v>
      </c>
      <c r="C87" s="25"/>
      <c r="D87" s="81" t="s">
        <v>1099</v>
      </c>
      <c r="E87" s="25"/>
      <c r="F87" s="25"/>
      <c r="G87" s="25"/>
      <c r="H87" s="25"/>
      <c r="I87" s="25"/>
      <c r="J87" s="25"/>
      <c r="K87" s="25"/>
      <c r="L87" s="6">
        <f t="shared" si="20"/>
        <v>0</v>
      </c>
      <c r="M87" s="6">
        <f t="shared" si="21"/>
        <v>0</v>
      </c>
      <c r="N87" s="6">
        <f t="shared" si="22"/>
        <v>0</v>
      </c>
    </row>
    <row r="88" spans="1:14" s="15" customFormat="1" ht="14.25">
      <c r="A88" s="52" t="s">
        <v>334</v>
      </c>
      <c r="B88" s="291" t="s">
        <v>1073</v>
      </c>
      <c r="C88" s="25"/>
      <c r="D88" s="81" t="s">
        <v>1099</v>
      </c>
      <c r="E88" s="25"/>
      <c r="F88" s="25"/>
      <c r="G88" s="25"/>
      <c r="H88" s="25"/>
      <c r="I88" s="25"/>
      <c r="J88" s="25"/>
      <c r="K88" s="25"/>
      <c r="L88" s="6">
        <f t="shared" si="20"/>
        <v>0</v>
      </c>
      <c r="M88" s="6">
        <f t="shared" si="21"/>
        <v>0</v>
      </c>
      <c r="N88" s="6">
        <f t="shared" si="22"/>
        <v>0</v>
      </c>
    </row>
    <row r="89" spans="1:14" s="15" customFormat="1" ht="14.25">
      <c r="A89" s="52" t="s">
        <v>335</v>
      </c>
      <c r="B89" s="291" t="s">
        <v>870</v>
      </c>
      <c r="C89" s="25"/>
      <c r="D89" s="81" t="s">
        <v>1099</v>
      </c>
      <c r="E89" s="25"/>
      <c r="F89" s="25"/>
      <c r="G89" s="25"/>
      <c r="H89" s="25"/>
      <c r="I89" s="25"/>
      <c r="J89" s="25"/>
      <c r="K89" s="25"/>
      <c r="L89" s="6">
        <f t="shared" si="20"/>
        <v>0</v>
      </c>
      <c r="M89" s="6">
        <f t="shared" si="21"/>
        <v>0</v>
      </c>
      <c r="N89" s="6">
        <f t="shared" si="22"/>
        <v>0</v>
      </c>
    </row>
    <row r="90" spans="1:14" s="15" customFormat="1" ht="14.25">
      <c r="A90" s="52" t="s">
        <v>336</v>
      </c>
      <c r="B90" s="291" t="s">
        <v>1076</v>
      </c>
      <c r="C90" s="25"/>
      <c r="D90" s="81" t="s">
        <v>1099</v>
      </c>
      <c r="E90" s="25"/>
      <c r="F90" s="25"/>
      <c r="G90" s="25"/>
      <c r="H90" s="25"/>
      <c r="I90" s="25"/>
      <c r="J90" s="25"/>
      <c r="K90" s="25"/>
      <c r="L90" s="6">
        <f t="shared" si="20"/>
        <v>0</v>
      </c>
      <c r="M90" s="6">
        <f t="shared" si="21"/>
        <v>0</v>
      </c>
      <c r="N90" s="6">
        <f t="shared" si="22"/>
        <v>0</v>
      </c>
    </row>
    <row r="91" spans="1:14" s="15" customFormat="1" ht="14.25">
      <c r="A91" s="52" t="s">
        <v>337</v>
      </c>
      <c r="B91" s="291" t="s">
        <v>631</v>
      </c>
      <c r="C91" s="25"/>
      <c r="D91" s="81" t="s">
        <v>1099</v>
      </c>
      <c r="E91" s="25"/>
      <c r="F91" s="25"/>
      <c r="G91" s="25"/>
      <c r="H91" s="25"/>
      <c r="I91" s="25"/>
      <c r="J91" s="25"/>
      <c r="K91" s="25"/>
      <c r="L91" s="6">
        <f t="shared" si="20"/>
        <v>0</v>
      </c>
      <c r="M91" s="6">
        <f t="shared" si="21"/>
        <v>0</v>
      </c>
      <c r="N91" s="6">
        <f t="shared" si="22"/>
        <v>0</v>
      </c>
    </row>
    <row r="92" spans="1:14" s="15" customFormat="1" ht="45">
      <c r="A92" s="282" t="s">
        <v>338</v>
      </c>
      <c r="B92" s="290" t="s">
        <v>1086</v>
      </c>
      <c r="C92" s="6"/>
      <c r="D92" s="53"/>
      <c r="E92" s="6"/>
      <c r="F92" s="6"/>
      <c r="G92" s="6"/>
      <c r="H92" s="6"/>
      <c r="I92" s="6"/>
      <c r="J92" s="6"/>
      <c r="K92" s="6"/>
      <c r="L92" s="6"/>
      <c r="M92" s="6"/>
      <c r="N92" s="6"/>
    </row>
    <row r="93" spans="1:14" s="15" customFormat="1" ht="26.25" customHeight="1">
      <c r="A93" s="282" t="s">
        <v>464</v>
      </c>
      <c r="B93" s="290" t="s">
        <v>633</v>
      </c>
      <c r="C93" s="6"/>
      <c r="D93" s="53"/>
      <c r="E93" s="6"/>
      <c r="F93" s="6"/>
      <c r="G93" s="6"/>
      <c r="H93" s="6"/>
      <c r="I93" s="6"/>
      <c r="J93" s="6"/>
      <c r="K93" s="6"/>
      <c r="L93" s="6"/>
      <c r="M93" s="6"/>
      <c r="N93" s="6"/>
    </row>
    <row r="94" spans="1:14" s="15" customFormat="1" ht="15">
      <c r="A94" s="52" t="s">
        <v>1096</v>
      </c>
      <c r="B94" s="41"/>
      <c r="C94" s="25"/>
      <c r="D94" s="81" t="s">
        <v>1099</v>
      </c>
      <c r="E94" s="25"/>
      <c r="F94" s="25"/>
      <c r="G94" s="25"/>
      <c r="H94" s="25"/>
      <c r="I94" s="25"/>
      <c r="J94" s="25"/>
      <c r="K94" s="25"/>
      <c r="L94" s="6">
        <f t="shared" si="20"/>
        <v>0</v>
      </c>
      <c r="M94" s="6">
        <f t="shared" si="21"/>
        <v>0</v>
      </c>
      <c r="N94" s="6">
        <f t="shared" si="22"/>
        <v>0</v>
      </c>
    </row>
    <row r="95" spans="1:14" s="15" customFormat="1" ht="15">
      <c r="A95" s="52" t="s">
        <v>1097</v>
      </c>
      <c r="B95" s="41"/>
      <c r="C95" s="25"/>
      <c r="D95" s="81" t="s">
        <v>1099</v>
      </c>
      <c r="E95" s="25"/>
      <c r="F95" s="25"/>
      <c r="G95" s="25"/>
      <c r="H95" s="25"/>
      <c r="I95" s="25"/>
      <c r="J95" s="25"/>
      <c r="K95" s="25"/>
      <c r="L95" s="6">
        <f t="shared" si="20"/>
        <v>0</v>
      </c>
      <c r="M95" s="6">
        <f t="shared" si="21"/>
        <v>0</v>
      </c>
      <c r="N95" s="6">
        <f t="shared" si="22"/>
        <v>0</v>
      </c>
    </row>
    <row r="96" spans="1:14" s="15" customFormat="1" ht="14.25">
      <c r="A96" s="81" t="s">
        <v>1098</v>
      </c>
      <c r="B96" s="25"/>
      <c r="C96" s="25"/>
      <c r="D96" s="81" t="s">
        <v>1099</v>
      </c>
      <c r="E96" s="25"/>
      <c r="F96" s="25"/>
      <c r="G96" s="25"/>
      <c r="H96" s="25"/>
      <c r="I96" s="25"/>
      <c r="J96" s="25"/>
      <c r="K96" s="25"/>
      <c r="L96" s="6">
        <f t="shared" si="20"/>
        <v>0</v>
      </c>
      <c r="M96" s="6">
        <f t="shared" si="21"/>
        <v>0</v>
      </c>
      <c r="N96" s="6">
        <f t="shared" si="22"/>
        <v>0</v>
      </c>
    </row>
    <row r="97" spans="1:14" s="94" customFormat="1" ht="15.75" thickBot="1">
      <c r="A97" s="93"/>
      <c r="B97" s="90" t="s">
        <v>1005</v>
      </c>
      <c r="C97" s="91"/>
      <c r="D97" s="91"/>
      <c r="E97" s="146"/>
      <c r="F97" s="146"/>
      <c r="G97" s="146"/>
      <c r="H97" s="146"/>
      <c r="I97" s="146"/>
      <c r="J97" s="146"/>
      <c r="K97" s="146"/>
      <c r="L97" s="195">
        <f>SUM(L47:L96)</f>
        <v>0</v>
      </c>
      <c r="M97" s="195">
        <f>SUM(M47:M96)</f>
        <v>0</v>
      </c>
      <c r="N97" s="195">
        <f>SUM(N47:N96)</f>
        <v>0</v>
      </c>
    </row>
    <row r="98" spans="1:14" s="88" customFormat="1" ht="15">
      <c r="A98" s="84"/>
      <c r="B98" s="85"/>
      <c r="C98" s="86"/>
      <c r="D98" s="86"/>
      <c r="E98" s="214"/>
      <c r="F98" s="214"/>
      <c r="G98" s="214"/>
      <c r="H98" s="214"/>
      <c r="I98" s="214"/>
      <c r="J98" s="214"/>
      <c r="K98" s="214"/>
      <c r="L98" s="198"/>
      <c r="M98" s="198"/>
      <c r="N98" s="198"/>
    </row>
    <row r="99" spans="1:14" s="15" customFormat="1" ht="15">
      <c r="A99" s="75">
        <v>3.3</v>
      </c>
      <c r="B99" s="89" t="s">
        <v>417</v>
      </c>
      <c r="C99" s="183"/>
      <c r="D99" s="77"/>
      <c r="E99" s="215"/>
      <c r="F99" s="215"/>
      <c r="G99" s="215"/>
      <c r="H99" s="215"/>
      <c r="I99" s="215"/>
      <c r="J99" s="215"/>
      <c r="K99" s="215"/>
      <c r="L99" s="215"/>
      <c r="M99" s="215"/>
      <c r="N99" s="215"/>
    </row>
    <row r="100" spans="1:14" s="15" customFormat="1" ht="15">
      <c r="A100" s="282" t="s">
        <v>339</v>
      </c>
      <c r="B100" s="290" t="s">
        <v>462</v>
      </c>
      <c r="C100" s="6"/>
      <c r="D100" s="53"/>
      <c r="E100" s="6"/>
      <c r="F100" s="6"/>
      <c r="G100" s="6"/>
      <c r="H100" s="6"/>
      <c r="I100" s="6"/>
      <c r="J100" s="6"/>
      <c r="K100" s="6"/>
      <c r="L100" s="6"/>
      <c r="M100" s="6"/>
      <c r="N100" s="6"/>
    </row>
    <row r="101" spans="1:14" s="15" customFormat="1" ht="57">
      <c r="A101" s="52" t="s">
        <v>340</v>
      </c>
      <c r="B101" s="291" t="s">
        <v>1199</v>
      </c>
      <c r="C101" s="25"/>
      <c r="D101" s="81" t="s">
        <v>1099</v>
      </c>
      <c r="E101" s="25"/>
      <c r="F101" s="25"/>
      <c r="G101" s="25"/>
      <c r="H101" s="25"/>
      <c r="I101" s="25"/>
      <c r="J101" s="25"/>
      <c r="K101" s="25"/>
      <c r="L101" s="6">
        <f>E101+F101</f>
        <v>0</v>
      </c>
      <c r="M101" s="6">
        <f>G101+H101</f>
        <v>0</v>
      </c>
      <c r="N101" s="6">
        <f>I101+J101+K101</f>
        <v>0</v>
      </c>
    </row>
    <row r="102" spans="1:14" s="15" customFormat="1" ht="85.5">
      <c r="A102" s="52" t="s">
        <v>341</v>
      </c>
      <c r="B102" s="102" t="s">
        <v>1200</v>
      </c>
      <c r="C102" s="25"/>
      <c r="D102" s="81" t="s">
        <v>1099</v>
      </c>
      <c r="E102" s="25"/>
      <c r="F102" s="25"/>
      <c r="G102" s="25"/>
      <c r="H102" s="25"/>
      <c r="I102" s="25"/>
      <c r="J102" s="25"/>
      <c r="K102" s="25"/>
      <c r="L102" s="6">
        <f t="shared" ref="L102:L156" si="23">E102+F102</f>
        <v>0</v>
      </c>
      <c r="M102" s="6">
        <f t="shared" ref="M102:M156" si="24">G102+H102</f>
        <v>0</v>
      </c>
      <c r="N102" s="6">
        <f t="shared" ref="N102:N156" si="25">I102+J102+K102</f>
        <v>0</v>
      </c>
    </row>
    <row r="103" spans="1:14" s="15" customFormat="1" ht="57">
      <c r="A103" s="52" t="s">
        <v>342</v>
      </c>
      <c r="B103" s="102" t="s">
        <v>1201</v>
      </c>
      <c r="C103" s="25"/>
      <c r="D103" s="81" t="s">
        <v>1099</v>
      </c>
      <c r="E103" s="25"/>
      <c r="F103" s="25"/>
      <c r="G103" s="25"/>
      <c r="H103" s="25"/>
      <c r="I103" s="25"/>
      <c r="J103" s="25"/>
      <c r="K103" s="25"/>
      <c r="L103" s="6">
        <f t="shared" si="23"/>
        <v>0</v>
      </c>
      <c r="M103" s="6">
        <f t="shared" si="24"/>
        <v>0</v>
      </c>
      <c r="N103" s="6">
        <f t="shared" si="25"/>
        <v>0</v>
      </c>
    </row>
    <row r="104" spans="1:14" s="15" customFormat="1" ht="57">
      <c r="A104" s="52" t="s">
        <v>343</v>
      </c>
      <c r="B104" s="291" t="s">
        <v>1202</v>
      </c>
      <c r="C104" s="25"/>
      <c r="D104" s="81" t="s">
        <v>1099</v>
      </c>
      <c r="E104" s="25"/>
      <c r="F104" s="25"/>
      <c r="G104" s="25"/>
      <c r="H104" s="25"/>
      <c r="I104" s="25"/>
      <c r="J104" s="25"/>
      <c r="K104" s="25"/>
      <c r="L104" s="6">
        <f t="shared" si="23"/>
        <v>0</v>
      </c>
      <c r="M104" s="6">
        <f t="shared" si="24"/>
        <v>0</v>
      </c>
      <c r="N104" s="6">
        <f t="shared" si="25"/>
        <v>0</v>
      </c>
    </row>
    <row r="105" spans="1:14" s="15" customFormat="1" ht="57">
      <c r="A105" s="52" t="s">
        <v>344</v>
      </c>
      <c r="B105" s="291" t="s">
        <v>1203</v>
      </c>
      <c r="C105" s="25"/>
      <c r="D105" s="81" t="s">
        <v>1099</v>
      </c>
      <c r="E105" s="25"/>
      <c r="F105" s="25"/>
      <c r="G105" s="25"/>
      <c r="H105" s="25"/>
      <c r="I105" s="25"/>
      <c r="J105" s="25"/>
      <c r="K105" s="25"/>
      <c r="L105" s="6">
        <f t="shared" si="23"/>
        <v>0</v>
      </c>
      <c r="M105" s="6">
        <f t="shared" si="24"/>
        <v>0</v>
      </c>
      <c r="N105" s="6">
        <f t="shared" si="25"/>
        <v>0</v>
      </c>
    </row>
    <row r="106" spans="1:14" s="15" customFormat="1" ht="71.25">
      <c r="A106" s="52" t="s">
        <v>345</v>
      </c>
      <c r="B106" s="291" t="s">
        <v>1204</v>
      </c>
      <c r="C106" s="25"/>
      <c r="D106" s="81" t="s">
        <v>1099</v>
      </c>
      <c r="E106" s="25"/>
      <c r="F106" s="25"/>
      <c r="G106" s="25"/>
      <c r="H106" s="25"/>
      <c r="I106" s="25"/>
      <c r="J106" s="25"/>
      <c r="K106" s="25"/>
      <c r="L106" s="6">
        <f t="shared" si="23"/>
        <v>0</v>
      </c>
      <c r="M106" s="6">
        <f t="shared" si="24"/>
        <v>0</v>
      </c>
      <c r="N106" s="6">
        <f t="shared" si="25"/>
        <v>0</v>
      </c>
    </row>
    <row r="107" spans="1:14" s="15" customFormat="1" ht="57">
      <c r="A107" s="52" t="s">
        <v>346</v>
      </c>
      <c r="B107" s="291" t="s">
        <v>1205</v>
      </c>
      <c r="C107" s="25"/>
      <c r="D107" s="81" t="s">
        <v>1099</v>
      </c>
      <c r="E107" s="25"/>
      <c r="F107" s="25"/>
      <c r="G107" s="25"/>
      <c r="H107" s="25"/>
      <c r="I107" s="25"/>
      <c r="J107" s="25"/>
      <c r="K107" s="25"/>
      <c r="L107" s="6">
        <f t="shared" si="23"/>
        <v>0</v>
      </c>
      <c r="M107" s="6">
        <f t="shared" si="24"/>
        <v>0</v>
      </c>
      <c r="N107" s="6">
        <f t="shared" si="25"/>
        <v>0</v>
      </c>
    </row>
    <row r="108" spans="1:14" s="15" customFormat="1" ht="57">
      <c r="A108" s="52" t="s">
        <v>347</v>
      </c>
      <c r="B108" s="291" t="s">
        <v>1206</v>
      </c>
      <c r="C108" s="25"/>
      <c r="D108" s="81" t="s">
        <v>1099</v>
      </c>
      <c r="E108" s="25"/>
      <c r="F108" s="25"/>
      <c r="G108" s="25"/>
      <c r="H108" s="25"/>
      <c r="I108" s="25"/>
      <c r="J108" s="25"/>
      <c r="K108" s="25"/>
      <c r="L108" s="6">
        <f t="shared" si="23"/>
        <v>0</v>
      </c>
      <c r="M108" s="6">
        <f t="shared" si="24"/>
        <v>0</v>
      </c>
      <c r="N108" s="6">
        <f t="shared" si="25"/>
        <v>0</v>
      </c>
    </row>
    <row r="109" spans="1:14" s="15" customFormat="1" ht="57">
      <c r="A109" s="52" t="s">
        <v>348</v>
      </c>
      <c r="B109" s="291" t="s">
        <v>1207</v>
      </c>
      <c r="C109" s="25"/>
      <c r="D109" s="81" t="s">
        <v>1099</v>
      </c>
      <c r="E109" s="25"/>
      <c r="F109" s="25"/>
      <c r="G109" s="25"/>
      <c r="H109" s="25"/>
      <c r="I109" s="25"/>
      <c r="J109" s="25"/>
      <c r="K109" s="25"/>
      <c r="L109" s="6">
        <f t="shared" si="23"/>
        <v>0</v>
      </c>
      <c r="M109" s="6">
        <f t="shared" si="24"/>
        <v>0</v>
      </c>
      <c r="N109" s="6">
        <f t="shared" si="25"/>
        <v>0</v>
      </c>
    </row>
    <row r="110" spans="1:14" s="15" customFormat="1" ht="57">
      <c r="A110" s="52" t="s">
        <v>349</v>
      </c>
      <c r="B110" s="291" t="s">
        <v>1208</v>
      </c>
      <c r="C110" s="25"/>
      <c r="D110" s="81" t="s">
        <v>1099</v>
      </c>
      <c r="E110" s="25"/>
      <c r="F110" s="25"/>
      <c r="G110" s="25"/>
      <c r="H110" s="25"/>
      <c r="I110" s="25"/>
      <c r="J110" s="25"/>
      <c r="K110" s="25"/>
      <c r="L110" s="6">
        <f t="shared" si="23"/>
        <v>0</v>
      </c>
      <c r="M110" s="6">
        <f t="shared" si="24"/>
        <v>0</v>
      </c>
      <c r="N110" s="6">
        <f t="shared" si="25"/>
        <v>0</v>
      </c>
    </row>
    <row r="111" spans="1:14" s="15" customFormat="1" ht="14.25">
      <c r="A111" s="52" t="s">
        <v>350</v>
      </c>
      <c r="B111" s="216" t="s">
        <v>1209</v>
      </c>
      <c r="C111" s="25"/>
      <c r="D111" s="81" t="s">
        <v>1099</v>
      </c>
      <c r="E111" s="25"/>
      <c r="F111" s="25"/>
      <c r="G111" s="25"/>
      <c r="H111" s="25"/>
      <c r="I111" s="25"/>
      <c r="J111" s="25"/>
      <c r="K111" s="25"/>
      <c r="L111" s="6">
        <f t="shared" si="23"/>
        <v>0</v>
      </c>
      <c r="M111" s="6">
        <f t="shared" si="24"/>
        <v>0</v>
      </c>
      <c r="N111" s="6">
        <f t="shared" si="25"/>
        <v>0</v>
      </c>
    </row>
    <row r="112" spans="1:14" s="15" customFormat="1" ht="14.25">
      <c r="A112" s="52" t="s">
        <v>351</v>
      </c>
      <c r="B112" s="216" t="s">
        <v>1210</v>
      </c>
      <c r="C112" s="25"/>
      <c r="D112" s="81" t="s">
        <v>1099</v>
      </c>
      <c r="E112" s="25"/>
      <c r="F112" s="25"/>
      <c r="G112" s="25"/>
      <c r="H112" s="25"/>
      <c r="I112" s="25"/>
      <c r="J112" s="25"/>
      <c r="K112" s="25"/>
      <c r="L112" s="6">
        <f t="shared" si="23"/>
        <v>0</v>
      </c>
      <c r="M112" s="6">
        <f t="shared" si="24"/>
        <v>0</v>
      </c>
      <c r="N112" s="6">
        <f t="shared" si="25"/>
        <v>0</v>
      </c>
    </row>
    <row r="113" spans="1:14" s="15" customFormat="1" ht="14.25">
      <c r="A113" s="52" t="s">
        <v>352</v>
      </c>
      <c r="B113" s="216" t="s">
        <v>1211</v>
      </c>
      <c r="C113" s="25"/>
      <c r="D113" s="81" t="s">
        <v>1099</v>
      </c>
      <c r="E113" s="25"/>
      <c r="F113" s="25"/>
      <c r="G113" s="25"/>
      <c r="H113" s="25"/>
      <c r="I113" s="25"/>
      <c r="J113" s="25"/>
      <c r="K113" s="25"/>
      <c r="L113" s="6">
        <f t="shared" si="23"/>
        <v>0</v>
      </c>
      <c r="M113" s="6">
        <f t="shared" si="24"/>
        <v>0</v>
      </c>
      <c r="N113" s="6">
        <f t="shared" si="25"/>
        <v>0</v>
      </c>
    </row>
    <row r="114" spans="1:14" s="15" customFormat="1" ht="42.75">
      <c r="A114" s="52" t="s">
        <v>353</v>
      </c>
      <c r="B114" s="291" t="s">
        <v>1212</v>
      </c>
      <c r="C114" s="25"/>
      <c r="D114" s="81" t="s">
        <v>1099</v>
      </c>
      <c r="E114" s="25"/>
      <c r="F114" s="25"/>
      <c r="G114" s="25"/>
      <c r="H114" s="25"/>
      <c r="I114" s="25"/>
      <c r="J114" s="25"/>
      <c r="K114" s="25"/>
      <c r="L114" s="6">
        <f t="shared" si="23"/>
        <v>0</v>
      </c>
      <c r="M114" s="6">
        <f t="shared" si="24"/>
        <v>0</v>
      </c>
      <c r="N114" s="6">
        <f t="shared" si="25"/>
        <v>0</v>
      </c>
    </row>
    <row r="115" spans="1:14" s="15" customFormat="1" ht="28.5">
      <c r="A115" s="52" t="s">
        <v>354</v>
      </c>
      <c r="B115" s="216" t="s">
        <v>1213</v>
      </c>
      <c r="C115" s="25"/>
      <c r="D115" s="81" t="s">
        <v>1099</v>
      </c>
      <c r="E115" s="25"/>
      <c r="F115" s="25"/>
      <c r="G115" s="25"/>
      <c r="H115" s="25"/>
      <c r="I115" s="25"/>
      <c r="J115" s="25"/>
      <c r="K115" s="25"/>
      <c r="L115" s="6">
        <f t="shared" si="23"/>
        <v>0</v>
      </c>
      <c r="M115" s="6">
        <f t="shared" si="24"/>
        <v>0</v>
      </c>
      <c r="N115" s="6">
        <f t="shared" si="25"/>
        <v>0</v>
      </c>
    </row>
    <row r="116" spans="1:14" s="12" customFormat="1" ht="28.5">
      <c r="A116" s="52" t="s">
        <v>465</v>
      </c>
      <c r="B116" s="216" t="s">
        <v>1214</v>
      </c>
      <c r="C116" s="44"/>
      <c r="D116" s="81" t="s">
        <v>1099</v>
      </c>
      <c r="E116" s="25"/>
      <c r="F116" s="25"/>
      <c r="G116" s="25"/>
      <c r="H116" s="25"/>
      <c r="I116" s="25"/>
      <c r="J116" s="25"/>
      <c r="K116" s="44"/>
      <c r="L116" s="6">
        <f t="shared" si="23"/>
        <v>0</v>
      </c>
      <c r="M116" s="6">
        <f t="shared" si="24"/>
        <v>0</v>
      </c>
      <c r="N116" s="6">
        <f t="shared" si="25"/>
        <v>0</v>
      </c>
    </row>
    <row r="117" spans="1:14" s="15" customFormat="1" ht="14.25">
      <c r="A117" s="52" t="s">
        <v>1215</v>
      </c>
      <c r="B117" s="216" t="s">
        <v>1216</v>
      </c>
      <c r="C117" s="25"/>
      <c r="D117" s="81" t="s">
        <v>1099</v>
      </c>
      <c r="E117" s="25"/>
      <c r="F117" s="25"/>
      <c r="G117" s="25"/>
      <c r="H117" s="25"/>
      <c r="I117" s="25"/>
      <c r="J117" s="25"/>
      <c r="K117" s="25"/>
      <c r="L117" s="6">
        <f t="shared" si="23"/>
        <v>0</v>
      </c>
      <c r="M117" s="6">
        <f t="shared" si="24"/>
        <v>0</v>
      </c>
      <c r="N117" s="6">
        <f t="shared" si="25"/>
        <v>0</v>
      </c>
    </row>
    <row r="118" spans="1:14" s="15" customFormat="1" ht="14.25">
      <c r="A118" s="52" t="s">
        <v>1217</v>
      </c>
      <c r="B118" s="216" t="s">
        <v>1218</v>
      </c>
      <c r="C118" s="25"/>
      <c r="D118" s="81" t="s">
        <v>1099</v>
      </c>
      <c r="E118" s="25"/>
      <c r="F118" s="25"/>
      <c r="G118" s="25"/>
      <c r="H118" s="25"/>
      <c r="I118" s="25"/>
      <c r="J118" s="25"/>
      <c r="K118" s="25"/>
      <c r="L118" s="6">
        <f t="shared" si="23"/>
        <v>0</v>
      </c>
      <c r="M118" s="6">
        <f t="shared" si="24"/>
        <v>0</v>
      </c>
      <c r="N118" s="6">
        <f t="shared" si="25"/>
        <v>0</v>
      </c>
    </row>
    <row r="119" spans="1:14" s="15" customFormat="1" ht="14.25">
      <c r="A119" s="52" t="s">
        <v>1219</v>
      </c>
      <c r="B119" s="216" t="s">
        <v>1220</v>
      </c>
      <c r="C119" s="25"/>
      <c r="D119" s="81" t="s">
        <v>1099</v>
      </c>
      <c r="E119" s="25"/>
      <c r="F119" s="25"/>
      <c r="G119" s="25"/>
      <c r="H119" s="25"/>
      <c r="I119" s="25"/>
      <c r="J119" s="25"/>
      <c r="K119" s="25"/>
      <c r="L119" s="6">
        <f t="shared" si="23"/>
        <v>0</v>
      </c>
      <c r="M119" s="6">
        <f t="shared" si="24"/>
        <v>0</v>
      </c>
      <c r="N119" s="6">
        <f t="shared" si="25"/>
        <v>0</v>
      </c>
    </row>
    <row r="120" spans="1:14" s="15" customFormat="1" ht="28.5">
      <c r="A120" s="52" t="s">
        <v>1221</v>
      </c>
      <c r="B120" s="291" t="s">
        <v>1222</v>
      </c>
      <c r="C120" s="25"/>
      <c r="D120" s="81" t="s">
        <v>1099</v>
      </c>
      <c r="E120" s="25"/>
      <c r="F120" s="25"/>
      <c r="G120" s="25"/>
      <c r="H120" s="25"/>
      <c r="I120" s="25"/>
      <c r="J120" s="25"/>
      <c r="K120" s="25"/>
      <c r="L120" s="6">
        <f t="shared" si="23"/>
        <v>0</v>
      </c>
      <c r="M120" s="6">
        <f t="shared" si="24"/>
        <v>0</v>
      </c>
      <c r="N120" s="6">
        <f t="shared" si="25"/>
        <v>0</v>
      </c>
    </row>
    <row r="121" spans="1:14" s="15" customFormat="1" ht="15">
      <c r="A121" s="53" t="s">
        <v>358</v>
      </c>
      <c r="B121" s="117" t="s">
        <v>1223</v>
      </c>
      <c r="C121" s="6"/>
      <c r="D121" s="81"/>
      <c r="E121" s="6"/>
      <c r="F121" s="6"/>
      <c r="G121" s="6"/>
      <c r="H121" s="6"/>
      <c r="I121" s="6"/>
      <c r="J121" s="6"/>
      <c r="K121" s="6"/>
      <c r="L121" s="6"/>
      <c r="M121" s="6"/>
      <c r="N121" s="6"/>
    </row>
    <row r="122" spans="1:14" s="15" customFormat="1" ht="14.25">
      <c r="A122" s="81" t="s">
        <v>440</v>
      </c>
      <c r="B122" s="119" t="s">
        <v>1224</v>
      </c>
      <c r="C122" s="25"/>
      <c r="D122" s="81" t="s">
        <v>1099</v>
      </c>
      <c r="E122" s="25"/>
      <c r="F122" s="25"/>
      <c r="G122" s="25"/>
      <c r="H122" s="25"/>
      <c r="I122" s="25"/>
      <c r="J122" s="25"/>
      <c r="K122" s="25"/>
      <c r="L122" s="6">
        <f t="shared" si="23"/>
        <v>0</v>
      </c>
      <c r="M122" s="6">
        <f t="shared" si="24"/>
        <v>0</v>
      </c>
      <c r="N122" s="6">
        <f t="shared" si="25"/>
        <v>0</v>
      </c>
    </row>
    <row r="123" spans="1:14" s="15" customFormat="1" ht="14.25">
      <c r="A123" s="52" t="s">
        <v>441</v>
      </c>
      <c r="B123" s="291" t="s">
        <v>1225</v>
      </c>
      <c r="C123" s="25"/>
      <c r="D123" s="81" t="s">
        <v>1099</v>
      </c>
      <c r="E123" s="25"/>
      <c r="F123" s="25"/>
      <c r="G123" s="25"/>
      <c r="H123" s="25"/>
      <c r="I123" s="25"/>
      <c r="J123" s="25"/>
      <c r="K123" s="25"/>
      <c r="L123" s="6">
        <f t="shared" si="23"/>
        <v>0</v>
      </c>
      <c r="M123" s="6">
        <f t="shared" si="24"/>
        <v>0</v>
      </c>
      <c r="N123" s="6">
        <f t="shared" si="25"/>
        <v>0</v>
      </c>
    </row>
    <row r="124" spans="1:14" s="15" customFormat="1" ht="15">
      <c r="A124" s="81" t="s">
        <v>442</v>
      </c>
      <c r="B124" s="291" t="s">
        <v>1226</v>
      </c>
      <c r="C124" s="44"/>
      <c r="D124" s="81" t="s">
        <v>1099</v>
      </c>
      <c r="E124" s="25"/>
      <c r="F124" s="25"/>
      <c r="G124" s="25"/>
      <c r="H124" s="25"/>
      <c r="I124" s="25"/>
      <c r="J124" s="25"/>
      <c r="K124" s="25"/>
      <c r="L124" s="6">
        <f t="shared" si="23"/>
        <v>0</v>
      </c>
      <c r="M124" s="6">
        <f t="shared" si="24"/>
        <v>0</v>
      </c>
      <c r="N124" s="6">
        <f t="shared" si="25"/>
        <v>0</v>
      </c>
    </row>
    <row r="125" spans="1:14" s="15" customFormat="1" ht="14.25">
      <c r="A125" s="52" t="s">
        <v>799</v>
      </c>
      <c r="B125" s="291" t="s">
        <v>1227</v>
      </c>
      <c r="C125" s="25"/>
      <c r="D125" s="81" t="s">
        <v>1099</v>
      </c>
      <c r="E125" s="25"/>
      <c r="F125" s="25"/>
      <c r="G125" s="25"/>
      <c r="H125" s="25"/>
      <c r="I125" s="25"/>
      <c r="J125" s="25"/>
      <c r="K125" s="25"/>
      <c r="L125" s="6">
        <f t="shared" si="23"/>
        <v>0</v>
      </c>
      <c r="M125" s="6">
        <f t="shared" si="24"/>
        <v>0</v>
      </c>
      <c r="N125" s="6">
        <f t="shared" si="25"/>
        <v>0</v>
      </c>
    </row>
    <row r="126" spans="1:14" s="15" customFormat="1" ht="14.25">
      <c r="A126" s="81" t="s">
        <v>1228</v>
      </c>
      <c r="B126" s="291" t="s">
        <v>369</v>
      </c>
      <c r="C126" s="25"/>
      <c r="D126" s="81" t="s">
        <v>1099</v>
      </c>
      <c r="E126" s="25"/>
      <c r="F126" s="25"/>
      <c r="G126" s="25"/>
      <c r="H126" s="25"/>
      <c r="I126" s="25"/>
      <c r="J126" s="25"/>
      <c r="K126" s="25"/>
      <c r="L126" s="6">
        <f t="shared" si="23"/>
        <v>0</v>
      </c>
      <c r="M126" s="6">
        <f t="shared" si="24"/>
        <v>0</v>
      </c>
      <c r="N126" s="6">
        <f t="shared" si="25"/>
        <v>0</v>
      </c>
    </row>
    <row r="127" spans="1:14" s="15" customFormat="1" ht="14.25">
      <c r="A127" s="52" t="s">
        <v>1229</v>
      </c>
      <c r="B127" s="291" t="s">
        <v>1230</v>
      </c>
      <c r="C127" s="25"/>
      <c r="D127" s="81" t="s">
        <v>1099</v>
      </c>
      <c r="E127" s="25"/>
      <c r="F127" s="25"/>
      <c r="G127" s="25"/>
      <c r="H127" s="25"/>
      <c r="I127" s="25"/>
      <c r="J127" s="25"/>
      <c r="K127" s="25"/>
      <c r="L127" s="6">
        <f t="shared" si="23"/>
        <v>0</v>
      </c>
      <c r="M127" s="6">
        <f t="shared" si="24"/>
        <v>0</v>
      </c>
      <c r="N127" s="6">
        <f t="shared" si="25"/>
        <v>0</v>
      </c>
    </row>
    <row r="128" spans="1:14" s="15" customFormat="1" ht="30">
      <c r="A128" s="53" t="s">
        <v>359</v>
      </c>
      <c r="B128" s="285" t="s">
        <v>1231</v>
      </c>
      <c r="C128" s="6"/>
      <c r="D128" s="81"/>
      <c r="E128" s="6"/>
      <c r="F128" s="6"/>
      <c r="G128" s="6"/>
      <c r="H128" s="6"/>
      <c r="I128" s="6"/>
      <c r="J128" s="6"/>
      <c r="K128" s="6"/>
      <c r="L128" s="6"/>
      <c r="M128" s="6"/>
      <c r="N128" s="6"/>
    </row>
    <row r="129" spans="1:14" s="15" customFormat="1" ht="14.25">
      <c r="A129" s="81" t="s">
        <v>443</v>
      </c>
      <c r="B129" s="122" t="s">
        <v>1232</v>
      </c>
      <c r="C129" s="25"/>
      <c r="D129" s="81" t="s">
        <v>1099</v>
      </c>
      <c r="E129" s="25"/>
      <c r="F129" s="25"/>
      <c r="G129" s="25"/>
      <c r="H129" s="25"/>
      <c r="I129" s="25"/>
      <c r="J129" s="25"/>
      <c r="K129" s="25"/>
      <c r="L129" s="6">
        <f t="shared" si="23"/>
        <v>0</v>
      </c>
      <c r="M129" s="6">
        <f t="shared" si="24"/>
        <v>0</v>
      </c>
      <c r="N129" s="6">
        <f t="shared" si="25"/>
        <v>0</v>
      </c>
    </row>
    <row r="130" spans="1:14" s="15" customFormat="1" ht="57">
      <c r="A130" s="81" t="s">
        <v>444</v>
      </c>
      <c r="B130" s="122" t="s">
        <v>1233</v>
      </c>
      <c r="C130" s="25"/>
      <c r="D130" s="81" t="s">
        <v>1099</v>
      </c>
      <c r="E130" s="25"/>
      <c r="F130" s="25"/>
      <c r="G130" s="25"/>
      <c r="H130" s="25"/>
      <c r="I130" s="25"/>
      <c r="J130" s="25"/>
      <c r="K130" s="25"/>
      <c r="L130" s="6">
        <f t="shared" si="23"/>
        <v>0</v>
      </c>
      <c r="M130" s="6">
        <f t="shared" si="24"/>
        <v>0</v>
      </c>
      <c r="N130" s="6">
        <f t="shared" si="25"/>
        <v>0</v>
      </c>
    </row>
    <row r="131" spans="1:14" s="15" customFormat="1" ht="15">
      <c r="A131" s="282" t="s">
        <v>360</v>
      </c>
      <c r="B131" s="290" t="s">
        <v>461</v>
      </c>
      <c r="C131" s="6"/>
      <c r="D131" s="81"/>
      <c r="E131" s="6"/>
      <c r="F131" s="6"/>
      <c r="G131" s="6"/>
      <c r="H131" s="6"/>
      <c r="I131" s="6"/>
      <c r="J131" s="6"/>
      <c r="K131" s="6"/>
      <c r="L131" s="6"/>
      <c r="M131" s="6"/>
      <c r="N131" s="6"/>
    </row>
    <row r="132" spans="1:14" s="15" customFormat="1" ht="42.75">
      <c r="A132" s="52" t="s">
        <v>445</v>
      </c>
      <c r="B132" s="291" t="s">
        <v>1234</v>
      </c>
      <c r="C132" s="25"/>
      <c r="D132" s="81" t="s">
        <v>1099</v>
      </c>
      <c r="E132" s="25"/>
      <c r="F132" s="25"/>
      <c r="G132" s="25"/>
      <c r="H132" s="25"/>
      <c r="I132" s="25"/>
      <c r="J132" s="25"/>
      <c r="K132" s="25"/>
      <c r="L132" s="6">
        <f t="shared" si="23"/>
        <v>0</v>
      </c>
      <c r="M132" s="6">
        <f t="shared" si="24"/>
        <v>0</v>
      </c>
      <c r="N132" s="6">
        <f t="shared" si="25"/>
        <v>0</v>
      </c>
    </row>
    <row r="133" spans="1:14" s="15" customFormat="1" ht="42.75">
      <c r="A133" s="52" t="s">
        <v>446</v>
      </c>
      <c r="B133" s="291" t="s">
        <v>1235</v>
      </c>
      <c r="C133" s="25"/>
      <c r="D133" s="81" t="s">
        <v>1099</v>
      </c>
      <c r="E133" s="25"/>
      <c r="F133" s="25"/>
      <c r="G133" s="25"/>
      <c r="H133" s="25"/>
      <c r="I133" s="25"/>
      <c r="J133" s="25"/>
      <c r="K133" s="25"/>
      <c r="L133" s="6">
        <f t="shared" si="23"/>
        <v>0</v>
      </c>
      <c r="M133" s="6">
        <f t="shared" si="24"/>
        <v>0</v>
      </c>
      <c r="N133" s="6">
        <f t="shared" si="25"/>
        <v>0</v>
      </c>
    </row>
    <row r="134" spans="1:14" s="15" customFormat="1" ht="99.75">
      <c r="A134" s="282" t="s">
        <v>361</v>
      </c>
      <c r="B134" s="291" t="s">
        <v>1236</v>
      </c>
      <c r="C134" s="25"/>
      <c r="D134" s="81" t="s">
        <v>1099</v>
      </c>
      <c r="E134" s="25"/>
      <c r="F134" s="25"/>
      <c r="G134" s="25"/>
      <c r="H134" s="25"/>
      <c r="I134" s="25"/>
      <c r="J134" s="25"/>
      <c r="K134" s="25"/>
      <c r="L134" s="6">
        <f t="shared" si="23"/>
        <v>0</v>
      </c>
      <c r="M134" s="6">
        <f t="shared" si="24"/>
        <v>0</v>
      </c>
      <c r="N134" s="6">
        <f t="shared" si="25"/>
        <v>0</v>
      </c>
    </row>
    <row r="135" spans="1:14" s="15" customFormat="1" ht="15">
      <c r="A135" s="282" t="s">
        <v>1237</v>
      </c>
      <c r="B135" s="260" t="s">
        <v>1238</v>
      </c>
      <c r="C135" s="6"/>
      <c r="D135" s="81"/>
      <c r="E135" s="6"/>
      <c r="F135" s="6"/>
      <c r="G135" s="6"/>
      <c r="H135" s="6"/>
      <c r="I135" s="6"/>
      <c r="J135" s="6"/>
      <c r="K135" s="6"/>
      <c r="L135" s="6"/>
      <c r="M135" s="6"/>
      <c r="N135" s="6"/>
    </row>
    <row r="136" spans="1:14" s="15" customFormat="1" ht="71.25">
      <c r="A136" s="52" t="s">
        <v>1239</v>
      </c>
      <c r="B136" s="216" t="s">
        <v>1240</v>
      </c>
      <c r="C136" s="25"/>
      <c r="D136" s="81" t="s">
        <v>1099</v>
      </c>
      <c r="E136" s="25"/>
      <c r="F136" s="25"/>
      <c r="G136" s="25"/>
      <c r="H136" s="25"/>
      <c r="I136" s="25"/>
      <c r="J136" s="25"/>
      <c r="K136" s="25"/>
      <c r="L136" s="6">
        <f t="shared" si="23"/>
        <v>0</v>
      </c>
      <c r="M136" s="6">
        <f t="shared" si="24"/>
        <v>0</v>
      </c>
      <c r="N136" s="6">
        <f t="shared" si="25"/>
        <v>0</v>
      </c>
    </row>
    <row r="137" spans="1:14" s="15" customFormat="1" ht="14.25">
      <c r="A137" s="52" t="s">
        <v>1241</v>
      </c>
      <c r="B137" s="216" t="s">
        <v>1242</v>
      </c>
      <c r="C137" s="25"/>
      <c r="D137" s="81" t="s">
        <v>1099</v>
      </c>
      <c r="E137" s="25"/>
      <c r="F137" s="25"/>
      <c r="G137" s="25"/>
      <c r="H137" s="25"/>
      <c r="I137" s="25"/>
      <c r="J137" s="25"/>
      <c r="K137" s="25"/>
      <c r="L137" s="6">
        <f t="shared" si="23"/>
        <v>0</v>
      </c>
      <c r="M137" s="6">
        <f t="shared" si="24"/>
        <v>0</v>
      </c>
      <c r="N137" s="6">
        <f t="shared" si="25"/>
        <v>0</v>
      </c>
    </row>
    <row r="138" spans="1:14" s="15" customFormat="1" ht="14.25">
      <c r="A138" s="52" t="s">
        <v>1243</v>
      </c>
      <c r="B138" s="216" t="s">
        <v>1244</v>
      </c>
      <c r="C138" s="25"/>
      <c r="D138" s="81" t="s">
        <v>1099</v>
      </c>
      <c r="E138" s="25"/>
      <c r="F138" s="25"/>
      <c r="G138" s="25"/>
      <c r="H138" s="25"/>
      <c r="I138" s="25"/>
      <c r="J138" s="25"/>
      <c r="K138" s="25"/>
      <c r="L138" s="6">
        <f t="shared" si="23"/>
        <v>0</v>
      </c>
      <c r="M138" s="6">
        <f t="shared" si="24"/>
        <v>0</v>
      </c>
      <c r="N138" s="6">
        <f t="shared" si="25"/>
        <v>0</v>
      </c>
    </row>
    <row r="139" spans="1:14" s="15" customFormat="1" ht="14.25">
      <c r="A139" s="52" t="s">
        <v>1245</v>
      </c>
      <c r="B139" s="216" t="s">
        <v>1246</v>
      </c>
      <c r="C139" s="25"/>
      <c r="D139" s="81" t="s">
        <v>1099</v>
      </c>
      <c r="E139" s="25"/>
      <c r="F139" s="25"/>
      <c r="G139" s="25"/>
      <c r="H139" s="25"/>
      <c r="I139" s="25"/>
      <c r="J139" s="25"/>
      <c r="K139" s="25"/>
      <c r="L139" s="6">
        <f t="shared" si="23"/>
        <v>0</v>
      </c>
      <c r="M139" s="6">
        <f t="shared" si="24"/>
        <v>0</v>
      </c>
      <c r="N139" s="6">
        <f t="shared" si="25"/>
        <v>0</v>
      </c>
    </row>
    <row r="140" spans="1:14" s="15" customFormat="1" ht="71.25">
      <c r="A140" s="52" t="s">
        <v>1247</v>
      </c>
      <c r="B140" s="216" t="s">
        <v>1248</v>
      </c>
      <c r="C140" s="25"/>
      <c r="D140" s="81" t="s">
        <v>1099</v>
      </c>
      <c r="E140" s="25"/>
      <c r="F140" s="25"/>
      <c r="G140" s="25"/>
      <c r="H140" s="25"/>
      <c r="I140" s="25"/>
      <c r="J140" s="25"/>
      <c r="K140" s="25"/>
      <c r="L140" s="6">
        <f t="shared" si="23"/>
        <v>0</v>
      </c>
      <c r="M140" s="6">
        <f t="shared" si="24"/>
        <v>0</v>
      </c>
      <c r="N140" s="6">
        <f t="shared" si="25"/>
        <v>0</v>
      </c>
    </row>
    <row r="141" spans="1:14" s="15" customFormat="1" ht="68.25" customHeight="1">
      <c r="A141" s="52" t="s">
        <v>1249</v>
      </c>
      <c r="B141" s="216" t="s">
        <v>1250</v>
      </c>
      <c r="C141" s="25"/>
      <c r="D141" s="81" t="s">
        <v>1099</v>
      </c>
      <c r="E141" s="25"/>
      <c r="F141" s="25"/>
      <c r="G141" s="25"/>
      <c r="H141" s="25"/>
      <c r="I141" s="25"/>
      <c r="J141" s="25"/>
      <c r="K141" s="25"/>
      <c r="L141" s="6">
        <f t="shared" si="23"/>
        <v>0</v>
      </c>
      <c r="M141" s="6">
        <f t="shared" si="24"/>
        <v>0</v>
      </c>
      <c r="N141" s="6">
        <f t="shared" si="25"/>
        <v>0</v>
      </c>
    </row>
    <row r="142" spans="1:14" s="15" customFormat="1" ht="28.5">
      <c r="A142" s="52" t="s">
        <v>1251</v>
      </c>
      <c r="B142" s="216" t="s">
        <v>1253</v>
      </c>
      <c r="C142" s="25"/>
      <c r="D142" s="81" t="s">
        <v>1099</v>
      </c>
      <c r="E142" s="25"/>
      <c r="F142" s="25"/>
      <c r="G142" s="25"/>
      <c r="H142" s="25"/>
      <c r="I142" s="25"/>
      <c r="J142" s="25"/>
      <c r="K142" s="25"/>
      <c r="L142" s="6">
        <f t="shared" si="23"/>
        <v>0</v>
      </c>
      <c r="M142" s="6">
        <f t="shared" si="24"/>
        <v>0</v>
      </c>
      <c r="N142" s="6">
        <f t="shared" si="25"/>
        <v>0</v>
      </c>
    </row>
    <row r="143" spans="1:14" s="15" customFormat="1" ht="28.5">
      <c r="A143" s="52" t="s">
        <v>1252</v>
      </c>
      <c r="B143" s="216" t="s">
        <v>1255</v>
      </c>
      <c r="C143" s="25"/>
      <c r="D143" s="81" t="s">
        <v>1099</v>
      </c>
      <c r="E143" s="25"/>
      <c r="F143" s="25"/>
      <c r="G143" s="25"/>
      <c r="H143" s="25"/>
      <c r="I143" s="25"/>
      <c r="J143" s="25"/>
      <c r="K143" s="25"/>
      <c r="L143" s="6">
        <f t="shared" si="23"/>
        <v>0</v>
      </c>
      <c r="M143" s="6">
        <f t="shared" si="24"/>
        <v>0</v>
      </c>
      <c r="N143" s="6">
        <f t="shared" si="25"/>
        <v>0</v>
      </c>
    </row>
    <row r="144" spans="1:14" s="15" customFormat="1" ht="28.5">
      <c r="A144" s="52" t="s">
        <v>1254</v>
      </c>
      <c r="B144" s="291" t="s">
        <v>1257</v>
      </c>
      <c r="C144" s="25"/>
      <c r="D144" s="81" t="s">
        <v>1099</v>
      </c>
      <c r="E144" s="25"/>
      <c r="F144" s="25"/>
      <c r="G144" s="25"/>
      <c r="H144" s="25"/>
      <c r="I144" s="25"/>
      <c r="J144" s="25"/>
      <c r="K144" s="25"/>
      <c r="L144" s="6">
        <f t="shared" si="23"/>
        <v>0</v>
      </c>
      <c r="M144" s="6">
        <f t="shared" si="24"/>
        <v>0</v>
      </c>
      <c r="N144" s="6">
        <f t="shared" si="25"/>
        <v>0</v>
      </c>
    </row>
    <row r="145" spans="1:14" s="15" customFormat="1" ht="28.5">
      <c r="A145" s="52" t="s">
        <v>1256</v>
      </c>
      <c r="B145" s="216" t="s">
        <v>1258</v>
      </c>
      <c r="C145" s="25"/>
      <c r="D145" s="81" t="s">
        <v>1099</v>
      </c>
      <c r="E145" s="25"/>
      <c r="F145" s="25"/>
      <c r="G145" s="25"/>
      <c r="H145" s="25"/>
      <c r="I145" s="25"/>
      <c r="J145" s="25"/>
      <c r="K145" s="25"/>
      <c r="L145" s="6">
        <f t="shared" si="23"/>
        <v>0</v>
      </c>
      <c r="M145" s="6">
        <f t="shared" si="24"/>
        <v>0</v>
      </c>
      <c r="N145" s="6">
        <f t="shared" si="25"/>
        <v>0</v>
      </c>
    </row>
    <row r="146" spans="1:14" s="15" customFormat="1" ht="15">
      <c r="A146" s="282" t="s">
        <v>1283</v>
      </c>
      <c r="B146" s="260" t="s">
        <v>1259</v>
      </c>
      <c r="C146" s="6"/>
      <c r="D146" s="81"/>
      <c r="E146" s="6"/>
      <c r="F146" s="6"/>
      <c r="G146" s="6"/>
      <c r="H146" s="6"/>
      <c r="I146" s="6"/>
      <c r="J146" s="6"/>
      <c r="K146" s="6"/>
      <c r="L146" s="6"/>
      <c r="M146" s="6"/>
      <c r="N146" s="6"/>
    </row>
    <row r="147" spans="1:14" s="15" customFormat="1" ht="42.75">
      <c r="A147" s="52" t="s">
        <v>1285</v>
      </c>
      <c r="B147" s="291" t="s">
        <v>1260</v>
      </c>
      <c r="C147" s="25"/>
      <c r="D147" s="81" t="s">
        <v>1099</v>
      </c>
      <c r="E147" s="25"/>
      <c r="F147" s="25"/>
      <c r="G147" s="25"/>
      <c r="H147" s="25"/>
      <c r="I147" s="25"/>
      <c r="J147" s="25"/>
      <c r="K147" s="25"/>
      <c r="L147" s="6">
        <f t="shared" si="23"/>
        <v>0</v>
      </c>
      <c r="M147" s="6">
        <f t="shared" si="24"/>
        <v>0</v>
      </c>
      <c r="N147" s="6">
        <f t="shared" si="25"/>
        <v>0</v>
      </c>
    </row>
    <row r="148" spans="1:14" s="15" customFormat="1" ht="42.75">
      <c r="A148" s="52" t="s">
        <v>1286</v>
      </c>
      <c r="B148" s="218" t="s">
        <v>1261</v>
      </c>
      <c r="C148" s="25"/>
      <c r="D148" s="81" t="s">
        <v>1099</v>
      </c>
      <c r="E148" s="25"/>
      <c r="F148" s="25"/>
      <c r="G148" s="25"/>
      <c r="H148" s="25"/>
      <c r="I148" s="25"/>
      <c r="J148" s="25"/>
      <c r="K148" s="25"/>
      <c r="L148" s="6">
        <f t="shared" si="23"/>
        <v>0</v>
      </c>
      <c r="M148" s="6">
        <f t="shared" si="24"/>
        <v>0</v>
      </c>
      <c r="N148" s="6">
        <f t="shared" si="25"/>
        <v>0</v>
      </c>
    </row>
    <row r="149" spans="1:14" s="15" customFormat="1" ht="15">
      <c r="A149" s="282" t="s">
        <v>1284</v>
      </c>
      <c r="B149" s="290" t="s">
        <v>1262</v>
      </c>
      <c r="C149" s="6"/>
      <c r="D149" s="81"/>
      <c r="E149" s="6"/>
      <c r="F149" s="6"/>
      <c r="G149" s="6"/>
      <c r="H149" s="6"/>
      <c r="I149" s="6"/>
      <c r="J149" s="6"/>
      <c r="K149" s="6"/>
      <c r="L149" s="6"/>
      <c r="M149" s="6"/>
      <c r="N149" s="6"/>
    </row>
    <row r="150" spans="1:14" s="15" customFormat="1" ht="116.25" customHeight="1">
      <c r="A150" s="52" t="s">
        <v>1287</v>
      </c>
      <c r="B150" s="218" t="s">
        <v>1263</v>
      </c>
      <c r="C150" s="25"/>
      <c r="D150" s="81" t="s">
        <v>1099</v>
      </c>
      <c r="E150" s="25"/>
      <c r="F150" s="25"/>
      <c r="G150" s="25"/>
      <c r="H150" s="25"/>
      <c r="I150" s="25"/>
      <c r="J150" s="25"/>
      <c r="K150" s="25"/>
      <c r="L150" s="6">
        <f t="shared" si="23"/>
        <v>0</v>
      </c>
      <c r="M150" s="6">
        <f t="shared" si="24"/>
        <v>0</v>
      </c>
      <c r="N150" s="6">
        <f t="shared" si="25"/>
        <v>0</v>
      </c>
    </row>
    <row r="151" spans="1:14" s="15" customFormat="1" ht="114">
      <c r="A151" s="52" t="s">
        <v>1288</v>
      </c>
      <c r="B151" s="219" t="s">
        <v>1264</v>
      </c>
      <c r="C151" s="25"/>
      <c r="D151" s="81" t="s">
        <v>1099</v>
      </c>
      <c r="E151" s="25"/>
      <c r="F151" s="25"/>
      <c r="G151" s="25"/>
      <c r="H151" s="25"/>
      <c r="I151" s="25"/>
      <c r="J151" s="25"/>
      <c r="K151" s="25"/>
      <c r="L151" s="6">
        <f t="shared" si="23"/>
        <v>0</v>
      </c>
      <c r="M151" s="6">
        <f t="shared" si="24"/>
        <v>0</v>
      </c>
      <c r="N151" s="6">
        <f t="shared" si="25"/>
        <v>0</v>
      </c>
    </row>
    <row r="152" spans="1:14" s="15" customFormat="1" ht="85.5">
      <c r="A152" s="52" t="s">
        <v>1289</v>
      </c>
      <c r="B152" s="123" t="s">
        <v>1265</v>
      </c>
      <c r="C152" s="25"/>
      <c r="D152" s="81" t="s">
        <v>1099</v>
      </c>
      <c r="E152" s="25"/>
      <c r="F152" s="25"/>
      <c r="G152" s="25"/>
      <c r="H152" s="25"/>
      <c r="I152" s="25"/>
      <c r="J152" s="25"/>
      <c r="K152" s="25"/>
      <c r="L152" s="6">
        <f t="shared" si="23"/>
        <v>0</v>
      </c>
      <c r="M152" s="6">
        <f t="shared" si="24"/>
        <v>0</v>
      </c>
      <c r="N152" s="6">
        <f t="shared" si="25"/>
        <v>0</v>
      </c>
    </row>
    <row r="153" spans="1:14" s="15" customFormat="1" ht="36" customHeight="1">
      <c r="A153" s="282" t="s">
        <v>1290</v>
      </c>
      <c r="B153" s="290" t="s">
        <v>648</v>
      </c>
      <c r="C153" s="6"/>
      <c r="D153" s="53"/>
      <c r="E153" s="6"/>
      <c r="F153" s="6"/>
      <c r="G153" s="6"/>
      <c r="H153" s="6"/>
      <c r="I153" s="6"/>
      <c r="J153" s="6"/>
      <c r="K153" s="6"/>
      <c r="L153" s="6"/>
      <c r="M153" s="6"/>
      <c r="N153" s="6"/>
    </row>
    <row r="154" spans="1:14" s="15" customFormat="1" ht="14.25">
      <c r="A154" s="81" t="s">
        <v>1305</v>
      </c>
      <c r="B154" s="25"/>
      <c r="C154" s="25"/>
      <c r="D154" s="81" t="s">
        <v>1099</v>
      </c>
      <c r="E154" s="25"/>
      <c r="F154" s="25"/>
      <c r="G154" s="25"/>
      <c r="H154" s="25"/>
      <c r="I154" s="25"/>
      <c r="J154" s="25"/>
      <c r="K154" s="25"/>
      <c r="L154" s="6">
        <f t="shared" si="23"/>
        <v>0</v>
      </c>
      <c r="M154" s="6">
        <f t="shared" si="24"/>
        <v>0</v>
      </c>
      <c r="N154" s="6">
        <f t="shared" si="25"/>
        <v>0</v>
      </c>
    </row>
    <row r="155" spans="1:14" s="15" customFormat="1" ht="14.25">
      <c r="A155" s="81" t="s">
        <v>1306</v>
      </c>
      <c r="B155" s="25"/>
      <c r="C155" s="25"/>
      <c r="D155" s="81" t="s">
        <v>1099</v>
      </c>
      <c r="E155" s="25"/>
      <c r="F155" s="25"/>
      <c r="G155" s="25"/>
      <c r="H155" s="25"/>
      <c r="I155" s="25"/>
      <c r="J155" s="25"/>
      <c r="K155" s="25"/>
      <c r="L155" s="6">
        <f t="shared" si="23"/>
        <v>0</v>
      </c>
      <c r="M155" s="6">
        <f t="shared" si="24"/>
        <v>0</v>
      </c>
      <c r="N155" s="6">
        <f t="shared" si="25"/>
        <v>0</v>
      </c>
    </row>
    <row r="156" spans="1:14" s="15" customFormat="1" ht="14.25">
      <c r="A156" s="81" t="s">
        <v>1307</v>
      </c>
      <c r="B156" s="25"/>
      <c r="C156" s="25"/>
      <c r="D156" s="81" t="s">
        <v>1099</v>
      </c>
      <c r="E156" s="25"/>
      <c r="F156" s="25"/>
      <c r="G156" s="25"/>
      <c r="H156" s="25"/>
      <c r="I156" s="25"/>
      <c r="J156" s="25"/>
      <c r="K156" s="25"/>
      <c r="L156" s="6">
        <f t="shared" si="23"/>
        <v>0</v>
      </c>
      <c r="M156" s="6">
        <f t="shared" si="24"/>
        <v>0</v>
      </c>
      <c r="N156" s="6">
        <f t="shared" si="25"/>
        <v>0</v>
      </c>
    </row>
    <row r="157" spans="1:14" s="94" customFormat="1" ht="15.75" thickBot="1">
      <c r="A157" s="93"/>
      <c r="B157" s="90" t="s">
        <v>1006</v>
      </c>
      <c r="C157" s="259"/>
      <c r="D157" s="91"/>
      <c r="E157" s="146"/>
      <c r="F157" s="146"/>
      <c r="G157" s="146"/>
      <c r="H157" s="146"/>
      <c r="I157" s="146"/>
      <c r="J157" s="146"/>
      <c r="K157" s="146"/>
      <c r="L157" s="195">
        <f>SUM(L101:L156)</f>
        <v>0</v>
      </c>
      <c r="M157" s="195">
        <f>SUM(M101:M156)</f>
        <v>0</v>
      </c>
      <c r="N157" s="195">
        <f>SUM(N101:N156)</f>
        <v>0</v>
      </c>
    </row>
    <row r="158" spans="1:14" s="88" customFormat="1" ht="15">
      <c r="A158" s="84"/>
      <c r="B158" s="85"/>
      <c r="C158" s="87"/>
      <c r="D158" s="86"/>
      <c r="E158" s="214"/>
      <c r="F158" s="214"/>
      <c r="G158" s="214"/>
      <c r="H158" s="214"/>
      <c r="I158" s="214"/>
      <c r="J158" s="214"/>
      <c r="K158" s="214"/>
      <c r="L158" s="198"/>
      <c r="M158" s="198"/>
      <c r="N158" s="198"/>
    </row>
    <row r="159" spans="1:14" s="15" customFormat="1" ht="15">
      <c r="A159" s="75">
        <v>3.4</v>
      </c>
      <c r="B159" s="89" t="s">
        <v>635</v>
      </c>
      <c r="C159" s="215"/>
      <c r="D159" s="77"/>
      <c r="E159" s="215"/>
      <c r="F159" s="215"/>
      <c r="G159" s="215"/>
      <c r="H159" s="215"/>
      <c r="I159" s="215"/>
      <c r="J159" s="215"/>
      <c r="K159" s="215"/>
      <c r="L159" s="215"/>
      <c r="M159" s="215"/>
      <c r="N159" s="215"/>
    </row>
    <row r="160" spans="1:14" s="15" customFormat="1" ht="28.5">
      <c r="A160" s="52" t="s">
        <v>355</v>
      </c>
      <c r="B160" s="291" t="s">
        <v>636</v>
      </c>
      <c r="C160" s="25"/>
      <c r="D160" s="81" t="s">
        <v>1099</v>
      </c>
      <c r="E160" s="25"/>
      <c r="F160" s="25"/>
      <c r="G160" s="25"/>
      <c r="H160" s="25"/>
      <c r="I160" s="25"/>
      <c r="J160" s="25"/>
      <c r="K160" s="25"/>
      <c r="L160" s="6">
        <f>E160+F160</f>
        <v>0</v>
      </c>
      <c r="M160" s="6">
        <f>G160+H160</f>
        <v>0</v>
      </c>
      <c r="N160" s="6">
        <f>I160+J160+K160</f>
        <v>0</v>
      </c>
    </row>
    <row r="161" spans="1:14" s="15" customFormat="1" ht="14.25">
      <c r="A161" s="52" t="s">
        <v>1308</v>
      </c>
      <c r="B161" s="25"/>
      <c r="C161" s="25"/>
      <c r="D161" s="81" t="s">
        <v>1099</v>
      </c>
      <c r="E161" s="25"/>
      <c r="F161" s="25"/>
      <c r="G161" s="25"/>
      <c r="H161" s="25"/>
      <c r="I161" s="25"/>
      <c r="J161" s="25"/>
      <c r="K161" s="25"/>
      <c r="L161" s="6">
        <f>E161+F161</f>
        <v>0</v>
      </c>
      <c r="M161" s="6">
        <f>G161+H161</f>
        <v>0</v>
      </c>
      <c r="N161" s="6">
        <f>I161+J161+K161</f>
        <v>0</v>
      </c>
    </row>
    <row r="162" spans="1:14" s="15" customFormat="1" ht="14.25">
      <c r="A162" s="52" t="s">
        <v>1309</v>
      </c>
      <c r="B162" s="25"/>
      <c r="C162" s="25"/>
      <c r="D162" s="81" t="s">
        <v>1099</v>
      </c>
      <c r="E162" s="25"/>
      <c r="F162" s="25"/>
      <c r="G162" s="25"/>
      <c r="H162" s="25"/>
      <c r="I162" s="25"/>
      <c r="J162" s="25"/>
      <c r="K162" s="25"/>
      <c r="L162" s="6">
        <f>E162+F162</f>
        <v>0</v>
      </c>
      <c r="M162" s="6">
        <f>G162+H162</f>
        <v>0</v>
      </c>
      <c r="N162" s="6">
        <f>I162+J162+K162</f>
        <v>0</v>
      </c>
    </row>
    <row r="163" spans="1:14" s="94" customFormat="1" ht="15.75" thickBot="1">
      <c r="A163" s="93"/>
      <c r="B163" s="90" t="s">
        <v>1007</v>
      </c>
      <c r="C163" s="259"/>
      <c r="D163" s="81"/>
      <c r="E163" s="146"/>
      <c r="F163" s="146"/>
      <c r="G163" s="146"/>
      <c r="H163" s="146"/>
      <c r="I163" s="146"/>
      <c r="J163" s="146"/>
      <c r="K163" s="146"/>
      <c r="L163" s="195">
        <f>SUM(L160:L162)</f>
        <v>0</v>
      </c>
      <c r="M163" s="195">
        <f>SUM(M160:M162)</f>
        <v>0</v>
      </c>
      <c r="N163" s="195">
        <f>SUM(N160:N162)</f>
        <v>0</v>
      </c>
    </row>
    <row r="164" spans="1:14" s="88" customFormat="1" ht="15">
      <c r="A164" s="84"/>
      <c r="B164" s="85"/>
      <c r="C164" s="87"/>
      <c r="D164" s="86"/>
      <c r="E164" s="214"/>
      <c r="F164" s="214"/>
      <c r="G164" s="214"/>
      <c r="H164" s="214"/>
      <c r="I164" s="214"/>
      <c r="J164" s="214"/>
      <c r="K164" s="214"/>
      <c r="L164" s="198"/>
      <c r="M164" s="198"/>
      <c r="N164" s="198"/>
    </row>
    <row r="165" spans="1:14" s="95" customFormat="1" ht="40.5" customHeight="1">
      <c r="A165" s="349" t="s">
        <v>1339</v>
      </c>
      <c r="B165" s="350"/>
      <c r="C165" s="77"/>
      <c r="D165" s="77"/>
      <c r="E165" s="215"/>
      <c r="F165" s="215"/>
      <c r="G165" s="215"/>
      <c r="H165" s="215"/>
      <c r="I165" s="215"/>
      <c r="J165" s="215"/>
      <c r="K165" s="215"/>
      <c r="L165" s="183">
        <f>L163+L157+L97+L43</f>
        <v>0</v>
      </c>
      <c r="M165" s="183">
        <f>M163+M157+M97+M43</f>
        <v>0</v>
      </c>
      <c r="N165" s="183">
        <f>N163+N157+N97+N43</f>
        <v>0</v>
      </c>
    </row>
    <row r="166" spans="1:14" s="98" customFormat="1" ht="19.5" customHeight="1">
      <c r="A166" s="80"/>
      <c r="B166" s="79" t="s">
        <v>989</v>
      </c>
      <c r="C166" s="96"/>
      <c r="D166" s="96"/>
      <c r="E166" s="97"/>
      <c r="F166" s="97"/>
      <c r="G166" s="97"/>
      <c r="H166" s="97"/>
      <c r="I166" s="97"/>
      <c r="J166" s="97"/>
      <c r="K166" s="97"/>
      <c r="L166" s="97"/>
      <c r="M166" s="97"/>
      <c r="N166" s="97"/>
    </row>
    <row r="167" spans="1:14" s="98" customFormat="1" ht="20.25" customHeight="1">
      <c r="A167" s="127"/>
      <c r="B167" s="126" t="s">
        <v>1003</v>
      </c>
      <c r="C167" s="128"/>
      <c r="D167" s="128"/>
      <c r="E167" s="129"/>
      <c r="F167" s="129"/>
      <c r="G167" s="129"/>
      <c r="H167" s="129"/>
      <c r="I167" s="129"/>
      <c r="J167" s="129"/>
      <c r="K167" s="129"/>
      <c r="L167" s="129"/>
      <c r="M167" s="129"/>
      <c r="N167" s="129"/>
    </row>
    <row r="168" spans="1:14" s="29" customFormat="1" ht="18" customHeight="1">
      <c r="A168" s="27"/>
      <c r="B168" s="26"/>
      <c r="C168" s="26"/>
      <c r="D168" s="26"/>
      <c r="E168" s="28"/>
      <c r="F168" s="28"/>
      <c r="G168" s="28"/>
      <c r="H168" s="28"/>
      <c r="I168" s="28"/>
      <c r="J168" s="28"/>
      <c r="K168" s="28"/>
      <c r="L168" s="28"/>
      <c r="M168" s="28"/>
      <c r="N168" s="28"/>
    </row>
    <row r="169" spans="1:14" s="29" customFormat="1" ht="18.75" customHeight="1">
      <c r="A169" s="27"/>
      <c r="B169" s="26" t="s">
        <v>278</v>
      </c>
      <c r="C169" s="26"/>
      <c r="D169" s="26"/>
      <c r="E169" s="28"/>
      <c r="F169" s="28"/>
      <c r="G169" s="28"/>
      <c r="H169" s="28"/>
      <c r="I169" s="28"/>
      <c r="J169" s="28"/>
      <c r="K169" s="28"/>
      <c r="L169" s="28"/>
      <c r="M169" s="28"/>
      <c r="N169" s="28"/>
    </row>
    <row r="170" spans="1:14" s="29" customFormat="1" ht="19.5" customHeight="1">
      <c r="A170" s="27"/>
      <c r="B170" s="26" t="s">
        <v>279</v>
      </c>
      <c r="C170" s="26"/>
      <c r="D170" s="26"/>
      <c r="E170" s="28"/>
      <c r="F170" s="28"/>
      <c r="G170" s="28"/>
      <c r="H170" s="28"/>
      <c r="I170" s="28"/>
      <c r="J170" s="28"/>
      <c r="K170" s="28"/>
      <c r="L170" s="28"/>
      <c r="M170" s="28"/>
      <c r="N170" s="28"/>
    </row>
    <row r="171" spans="1:14" s="29" customFormat="1" ht="18" customHeight="1">
      <c r="A171" s="27"/>
      <c r="B171" s="26" t="s">
        <v>280</v>
      </c>
      <c r="C171" s="26"/>
      <c r="D171" s="26"/>
      <c r="E171" s="28"/>
      <c r="F171" s="28"/>
      <c r="G171" s="28"/>
      <c r="H171" s="28"/>
      <c r="I171" s="28"/>
      <c r="J171" s="28"/>
      <c r="K171" s="28"/>
      <c r="L171" s="28"/>
      <c r="M171" s="28"/>
      <c r="N171" s="28"/>
    </row>
  </sheetData>
  <sheetProtection password="C91B" sheet="1" objects="1" scenarios="1"/>
  <mergeCells count="10">
    <mergeCell ref="I3:K4"/>
    <mergeCell ref="A165:B165"/>
    <mergeCell ref="A1:N1"/>
    <mergeCell ref="E3:F3"/>
    <mergeCell ref="G3:H3"/>
    <mergeCell ref="A7:B7"/>
    <mergeCell ref="A8:B8"/>
    <mergeCell ref="C2:N2"/>
    <mergeCell ref="L4:M4"/>
    <mergeCell ref="L3:N3"/>
  </mergeCells>
  <printOptions horizontalCentered="1"/>
  <pageMargins left="0.3" right="0.3" top="1.1499999999999999" bottom="1.1499999999999999" header="0.8" footer="0.8"/>
  <pageSetup paperSize="9" scale="47" fitToWidth="2" fitToHeight="6" orientation="landscape" r:id="rId1"/>
  <headerFooter>
    <oddHeader>&amp;L&amp;"Times New Roman,Regular"&amp;9Bengaluru Water Supply and Sewerage Project (III)&amp;R&amp;"Times New Roman,Regular"&amp;9Volume-3-Price Proposal</oddHeader>
    <oddFooter>&amp;L&amp;"Times New Roman,Regular"&amp;9Contract No CP-25-BILISHIVALLI STP&amp;R&amp;"Times New Roman,Regular"&amp;9&amp;P of &amp;N</oddFooter>
  </headerFooter>
  <rowBreaks count="6" manualBreakCount="6">
    <brk id="26" max="13" man="1"/>
    <brk id="49" max="13" man="1"/>
    <brk id="84" max="13" man="1"/>
    <brk id="106" max="13" man="1"/>
    <brk id="131" max="13" man="1"/>
    <brk id="147" max="1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174"/>
  <sheetViews>
    <sheetView view="pageBreakPreview" topLeftCell="A161" zoomScale="80" zoomScaleSheetLayoutView="80" workbookViewId="0">
      <selection activeCell="G166" sqref="G166"/>
    </sheetView>
  </sheetViews>
  <sheetFormatPr defaultColWidth="8.7109375" defaultRowHeight="12.75"/>
  <cols>
    <col min="1" max="1" width="10.42578125" style="100" customWidth="1"/>
    <col min="2" max="2" width="99.7109375" style="100" customWidth="1"/>
    <col min="3" max="3" width="16.28515625" style="100" customWidth="1"/>
    <col min="4" max="4" width="18.42578125" style="100" customWidth="1"/>
    <col min="5" max="5" width="19.140625" style="100" customWidth="1"/>
    <col min="6" max="6" width="18" style="100" customWidth="1"/>
    <col min="7" max="7" width="23.28515625" style="100" customWidth="1"/>
    <col min="8" max="16384" width="8.7109375" style="100"/>
  </cols>
  <sheetData>
    <row r="1" spans="1:7" s="299" customFormat="1" ht="27" customHeight="1">
      <c r="A1" s="339" t="s">
        <v>782</v>
      </c>
      <c r="B1" s="339"/>
      <c r="C1" s="339"/>
      <c r="D1" s="339"/>
      <c r="E1" s="339"/>
      <c r="F1" s="339"/>
      <c r="G1" s="339"/>
    </row>
    <row r="2" spans="1:7" s="299" customFormat="1" ht="18.75" customHeight="1">
      <c r="A2" s="304"/>
      <c r="B2" s="300" t="s">
        <v>1337</v>
      </c>
      <c r="C2" s="303"/>
      <c r="D2" s="32"/>
      <c r="E2" s="32"/>
      <c r="F2" s="32"/>
      <c r="G2" s="303"/>
    </row>
    <row r="3" spans="1:7" s="299" customFormat="1" ht="18.75" customHeight="1">
      <c r="A3" s="304"/>
      <c r="B3" s="304"/>
      <c r="C3" s="334"/>
      <c r="D3" s="334"/>
      <c r="E3" s="334"/>
      <c r="F3" s="334"/>
      <c r="G3" s="334"/>
    </row>
    <row r="4" spans="1:7" s="299" customFormat="1" ht="51.75" customHeight="1">
      <c r="A4" s="304" t="s">
        <v>428</v>
      </c>
      <c r="B4" s="299" t="s">
        <v>429</v>
      </c>
      <c r="C4" s="299" t="s">
        <v>245</v>
      </c>
      <c r="D4" s="299" t="s">
        <v>730</v>
      </c>
      <c r="E4" s="299" t="s">
        <v>731</v>
      </c>
      <c r="F4" s="299" t="s">
        <v>732</v>
      </c>
      <c r="G4" s="299" t="s">
        <v>744</v>
      </c>
    </row>
    <row r="5" spans="1:7" s="45" customFormat="1" ht="22.5" customHeight="1">
      <c r="A5" s="304"/>
      <c r="B5" s="299"/>
      <c r="C5" s="4" t="s">
        <v>642</v>
      </c>
      <c r="D5" s="4" t="s">
        <v>468</v>
      </c>
      <c r="E5" s="4" t="s">
        <v>649</v>
      </c>
      <c r="F5" s="4" t="s">
        <v>718</v>
      </c>
      <c r="G5" s="4" t="s">
        <v>756</v>
      </c>
    </row>
    <row r="6" spans="1:7" s="45" customFormat="1" ht="20.25" customHeight="1">
      <c r="A6" s="16"/>
      <c r="B6" s="11"/>
      <c r="C6" s="307"/>
    </row>
    <row r="7" spans="1:7" s="45" customFormat="1" ht="20.25" customHeight="1">
      <c r="A7" s="359" t="s">
        <v>643</v>
      </c>
      <c r="B7" s="360"/>
      <c r="C7" s="39"/>
      <c r="D7" s="99"/>
      <c r="E7" s="99"/>
      <c r="F7" s="99"/>
      <c r="G7" s="99"/>
    </row>
    <row r="8" spans="1:7" s="45" customFormat="1" ht="18" customHeight="1">
      <c r="A8" s="352" t="s">
        <v>1189</v>
      </c>
      <c r="B8" s="353"/>
      <c r="C8" s="299"/>
      <c r="D8" s="6"/>
      <c r="E8" s="6"/>
      <c r="F8" s="6"/>
      <c r="G8" s="6"/>
    </row>
    <row r="9" spans="1:7" s="45" customFormat="1" ht="30" customHeight="1">
      <c r="A9" s="298">
        <v>3.1</v>
      </c>
      <c r="B9" s="305" t="s">
        <v>1190</v>
      </c>
      <c r="C9" s="299"/>
      <c r="D9" s="6"/>
      <c r="E9" s="6"/>
      <c r="F9" s="6"/>
      <c r="G9" s="6"/>
    </row>
    <row r="10" spans="1:7" s="45" customFormat="1" ht="19.5" customHeight="1">
      <c r="A10" s="298" t="s">
        <v>645</v>
      </c>
      <c r="B10" s="54" t="s">
        <v>499</v>
      </c>
      <c r="C10" s="299"/>
      <c r="D10" s="6"/>
      <c r="E10" s="6"/>
      <c r="F10" s="6"/>
      <c r="G10" s="6"/>
    </row>
    <row r="11" spans="1:7" s="45" customFormat="1" ht="58.5" customHeight="1">
      <c r="A11" s="52" t="s">
        <v>646</v>
      </c>
      <c r="B11" s="55" t="s">
        <v>821</v>
      </c>
      <c r="C11" s="45" t="s">
        <v>1099</v>
      </c>
      <c r="D11" s="25">
        <v>10975153</v>
      </c>
      <c r="E11" s="25">
        <v>1317019</v>
      </c>
      <c r="F11" s="25">
        <v>493882</v>
      </c>
      <c r="G11" s="6">
        <f>D11+E11+F11</f>
        <v>12786054</v>
      </c>
    </row>
    <row r="12" spans="1:7" s="45" customFormat="1" ht="31.5" customHeight="1">
      <c r="A12" s="52" t="s">
        <v>872</v>
      </c>
      <c r="B12" s="55" t="s">
        <v>1053</v>
      </c>
      <c r="C12" s="45" t="s">
        <v>1099</v>
      </c>
      <c r="D12" s="25">
        <v>7048151</v>
      </c>
      <c r="E12" s="25">
        <v>845779</v>
      </c>
      <c r="F12" s="25">
        <v>277166</v>
      </c>
      <c r="G12" s="6">
        <f t="shared" ref="G12:G40" si="0">D12+E12+F12</f>
        <v>8171096</v>
      </c>
    </row>
    <row r="13" spans="1:7" s="45" customFormat="1" ht="31.5" customHeight="1">
      <c r="A13" s="52" t="s">
        <v>873</v>
      </c>
      <c r="B13" s="55" t="s">
        <v>822</v>
      </c>
      <c r="C13" s="45" t="s">
        <v>1099</v>
      </c>
      <c r="D13" s="25">
        <v>872320</v>
      </c>
      <c r="E13" s="25">
        <v>104679</v>
      </c>
      <c r="F13" s="25">
        <v>39255</v>
      </c>
      <c r="G13" s="6">
        <f t="shared" si="0"/>
        <v>1016254</v>
      </c>
    </row>
    <row r="14" spans="1:7" s="114" customFormat="1" ht="30" customHeight="1">
      <c r="A14" s="52" t="s">
        <v>874</v>
      </c>
      <c r="B14" s="55" t="s">
        <v>1267</v>
      </c>
      <c r="C14" s="45" t="s">
        <v>1099</v>
      </c>
      <c r="D14" s="25">
        <v>906540</v>
      </c>
      <c r="E14" s="25">
        <v>108785</v>
      </c>
      <c r="F14" s="25">
        <v>46817</v>
      </c>
      <c r="G14" s="6">
        <f t="shared" si="0"/>
        <v>1062142</v>
      </c>
    </row>
    <row r="15" spans="1:7" s="45" customFormat="1" ht="22.5" customHeight="1">
      <c r="A15" s="305"/>
      <c r="B15" s="54" t="s">
        <v>710</v>
      </c>
      <c r="C15" s="299"/>
      <c r="D15" s="6"/>
      <c r="E15" s="6"/>
      <c r="F15" s="6"/>
      <c r="G15" s="6"/>
    </row>
    <row r="16" spans="1:7" s="45" customFormat="1" ht="44.25" customHeight="1">
      <c r="A16" s="52" t="s">
        <v>875</v>
      </c>
      <c r="B16" s="306" t="s">
        <v>830</v>
      </c>
      <c r="C16" s="45" t="s">
        <v>1099</v>
      </c>
      <c r="D16" s="25">
        <v>2364226</v>
      </c>
      <c r="E16" s="25">
        <v>283708</v>
      </c>
      <c r="F16" s="25">
        <v>106391</v>
      </c>
      <c r="G16" s="6">
        <f t="shared" si="0"/>
        <v>2754325</v>
      </c>
    </row>
    <row r="17" spans="1:7" s="45" customFormat="1" ht="36" customHeight="1">
      <c r="A17" s="52" t="s">
        <v>876</v>
      </c>
      <c r="B17" s="306" t="s">
        <v>1054</v>
      </c>
      <c r="C17" s="45" t="s">
        <v>1099</v>
      </c>
      <c r="D17" s="25">
        <v>5269901</v>
      </c>
      <c r="E17" s="25">
        <v>632389</v>
      </c>
      <c r="F17" s="25">
        <v>64003</v>
      </c>
      <c r="G17" s="6">
        <f t="shared" si="0"/>
        <v>5966293</v>
      </c>
    </row>
    <row r="18" spans="1:7" s="45" customFormat="1" ht="42.75" customHeight="1">
      <c r="A18" s="52" t="s">
        <v>877</v>
      </c>
      <c r="B18" s="306" t="s">
        <v>1055</v>
      </c>
      <c r="C18" s="45" t="s">
        <v>1099</v>
      </c>
      <c r="D18" s="25">
        <v>12360868</v>
      </c>
      <c r="E18" s="25">
        <v>1483305</v>
      </c>
      <c r="F18" s="25">
        <v>556240</v>
      </c>
      <c r="G18" s="6">
        <f>D18+E18+F18</f>
        <v>14400413</v>
      </c>
    </row>
    <row r="19" spans="1:7" s="45" customFormat="1" ht="30" customHeight="1">
      <c r="A19" s="52" t="s">
        <v>878</v>
      </c>
      <c r="B19" s="306" t="s">
        <v>829</v>
      </c>
      <c r="C19" s="45" t="s">
        <v>1099</v>
      </c>
      <c r="D19" s="25">
        <v>1892701</v>
      </c>
      <c r="E19" s="25">
        <v>227125</v>
      </c>
      <c r="F19" s="25">
        <v>108372</v>
      </c>
      <c r="G19" s="6">
        <f t="shared" si="0"/>
        <v>2228198</v>
      </c>
    </row>
    <row r="20" spans="1:7" s="45" customFormat="1" ht="30.75" customHeight="1">
      <c r="A20" s="52" t="s">
        <v>879</v>
      </c>
      <c r="B20" s="306" t="s">
        <v>927</v>
      </c>
      <c r="C20" s="45" t="s">
        <v>1099</v>
      </c>
      <c r="D20" s="25">
        <v>0</v>
      </c>
      <c r="E20" s="25"/>
      <c r="F20" s="25"/>
      <c r="G20" s="6">
        <f t="shared" si="0"/>
        <v>0</v>
      </c>
    </row>
    <row r="21" spans="1:7" s="45" customFormat="1" ht="42" customHeight="1">
      <c r="A21" s="52" t="s">
        <v>880</v>
      </c>
      <c r="B21" s="306" t="s">
        <v>826</v>
      </c>
      <c r="C21" s="45" t="s">
        <v>1099</v>
      </c>
      <c r="D21" s="25">
        <v>0</v>
      </c>
      <c r="E21" s="25"/>
      <c r="F21" s="25"/>
      <c r="G21" s="6">
        <f t="shared" si="0"/>
        <v>0</v>
      </c>
    </row>
    <row r="22" spans="1:7" s="45" customFormat="1" ht="41.25" customHeight="1">
      <c r="A22" s="52" t="s">
        <v>881</v>
      </c>
      <c r="B22" s="306" t="s">
        <v>1056</v>
      </c>
      <c r="C22" s="45" t="s">
        <v>1099</v>
      </c>
      <c r="D22" s="25">
        <v>0</v>
      </c>
      <c r="E22" s="25"/>
      <c r="F22" s="25"/>
      <c r="G22" s="6">
        <f t="shared" si="0"/>
        <v>0</v>
      </c>
    </row>
    <row r="23" spans="1:7" s="45" customFormat="1" ht="57" customHeight="1">
      <c r="A23" s="52" t="s">
        <v>882</v>
      </c>
      <c r="B23" s="306" t="s">
        <v>867</v>
      </c>
      <c r="C23" s="45" t="s">
        <v>1099</v>
      </c>
      <c r="D23" s="25">
        <v>62093176</v>
      </c>
      <c r="E23" s="25">
        <v>7451182</v>
      </c>
      <c r="F23" s="25">
        <v>2794193</v>
      </c>
      <c r="G23" s="6">
        <f t="shared" si="0"/>
        <v>72338551</v>
      </c>
    </row>
    <row r="24" spans="1:7" s="114" customFormat="1" ht="43.5" customHeight="1">
      <c r="A24" s="52" t="s">
        <v>883</v>
      </c>
      <c r="B24" s="306" t="s">
        <v>1268</v>
      </c>
      <c r="C24" s="45" t="s">
        <v>1099</v>
      </c>
      <c r="D24" s="25">
        <v>38291391</v>
      </c>
      <c r="E24" s="25">
        <v>4594967</v>
      </c>
      <c r="F24" s="25">
        <v>1689134</v>
      </c>
      <c r="G24" s="6">
        <f>D24+E24+F24</f>
        <v>44575492</v>
      </c>
    </row>
    <row r="25" spans="1:7" s="114" customFormat="1" ht="48.75" customHeight="1">
      <c r="A25" s="52" t="s">
        <v>884</v>
      </c>
      <c r="B25" s="306" t="s">
        <v>1269</v>
      </c>
      <c r="C25" s="45" t="s">
        <v>1099</v>
      </c>
      <c r="D25" s="25">
        <v>1854346</v>
      </c>
      <c r="E25" s="25">
        <v>222522</v>
      </c>
      <c r="F25" s="25">
        <v>123140</v>
      </c>
      <c r="G25" s="6">
        <f>D25+E25+F25</f>
        <v>2200008</v>
      </c>
    </row>
    <row r="26" spans="1:7" s="45" customFormat="1" ht="45.75" customHeight="1">
      <c r="A26" s="52" t="s">
        <v>885</v>
      </c>
      <c r="B26" s="306" t="s">
        <v>832</v>
      </c>
      <c r="C26" s="45" t="s">
        <v>1099</v>
      </c>
      <c r="D26" s="25">
        <v>0</v>
      </c>
      <c r="E26" s="25"/>
      <c r="F26" s="25"/>
      <c r="G26" s="6">
        <f>D26+E26+F26</f>
        <v>0</v>
      </c>
    </row>
    <row r="27" spans="1:7" s="45" customFormat="1" ht="45" customHeight="1">
      <c r="A27" s="52" t="s">
        <v>886</v>
      </c>
      <c r="B27" s="102" t="s">
        <v>833</v>
      </c>
      <c r="C27" s="45" t="s">
        <v>1099</v>
      </c>
      <c r="D27" s="25">
        <v>0</v>
      </c>
      <c r="E27" s="25"/>
      <c r="F27" s="25"/>
      <c r="G27" s="6">
        <f>D27+E27+F27</f>
        <v>0</v>
      </c>
    </row>
    <row r="28" spans="1:7" s="45" customFormat="1" ht="33" customHeight="1">
      <c r="A28" s="52" t="s">
        <v>890</v>
      </c>
      <c r="B28" s="306" t="s">
        <v>836</v>
      </c>
      <c r="C28" s="45" t="s">
        <v>1099</v>
      </c>
      <c r="D28" s="25">
        <v>17767571</v>
      </c>
      <c r="E28" s="25">
        <v>2132109</v>
      </c>
      <c r="F28" s="25">
        <v>839543</v>
      </c>
      <c r="G28" s="6">
        <f>D28+E28+F28</f>
        <v>20739223</v>
      </c>
    </row>
    <row r="29" spans="1:7" s="114" customFormat="1" ht="61.5" customHeight="1">
      <c r="A29" s="52" t="s">
        <v>887</v>
      </c>
      <c r="B29" s="118" t="s">
        <v>1194</v>
      </c>
      <c r="C29" s="45" t="s">
        <v>1099</v>
      </c>
      <c r="D29" s="25">
        <v>2248739</v>
      </c>
      <c r="E29" s="25">
        <v>269849</v>
      </c>
      <c r="F29" s="25">
        <v>86819</v>
      </c>
      <c r="G29" s="312">
        <f t="shared" si="0"/>
        <v>2605407</v>
      </c>
    </row>
    <row r="30" spans="1:7" s="114" customFormat="1" ht="28.5">
      <c r="A30" s="52" t="s">
        <v>889</v>
      </c>
      <c r="B30" s="306" t="s">
        <v>1270</v>
      </c>
      <c r="C30" s="45" t="s">
        <v>1099</v>
      </c>
      <c r="D30" s="25">
        <v>6534586</v>
      </c>
      <c r="E30" s="25">
        <v>784151</v>
      </c>
      <c r="F30" s="25">
        <v>310058</v>
      </c>
      <c r="G30" s="6">
        <f t="shared" si="0"/>
        <v>7628795</v>
      </c>
    </row>
    <row r="31" spans="1:7" s="116" customFormat="1" ht="32.25" customHeight="1">
      <c r="A31" s="52" t="s">
        <v>888</v>
      </c>
      <c r="B31" s="306" t="s">
        <v>837</v>
      </c>
      <c r="C31" s="45" t="s">
        <v>1099</v>
      </c>
      <c r="D31" s="25">
        <v>1550129</v>
      </c>
      <c r="E31" s="25">
        <v>186016</v>
      </c>
      <c r="F31" s="25">
        <v>59316</v>
      </c>
      <c r="G31" s="6">
        <f>D31+E31+F31</f>
        <v>1795461</v>
      </c>
    </row>
    <row r="32" spans="1:7" s="45" customFormat="1" ht="46.5" customHeight="1">
      <c r="A32" s="52" t="s">
        <v>891</v>
      </c>
      <c r="B32" s="306" t="s">
        <v>949</v>
      </c>
      <c r="C32" s="45" t="s">
        <v>1099</v>
      </c>
      <c r="D32" s="25">
        <v>6402963</v>
      </c>
      <c r="E32" s="25">
        <v>768356</v>
      </c>
      <c r="F32" s="25">
        <v>271628</v>
      </c>
      <c r="G32" s="6">
        <f t="shared" si="0"/>
        <v>7442947</v>
      </c>
    </row>
    <row r="33" spans="1:7" s="45" customFormat="1" ht="44.25" customHeight="1">
      <c r="A33" s="52" t="s">
        <v>892</v>
      </c>
      <c r="B33" s="306" t="s">
        <v>950</v>
      </c>
      <c r="C33" s="45" t="s">
        <v>1099</v>
      </c>
      <c r="D33" s="25">
        <v>3304421</v>
      </c>
      <c r="E33" s="25">
        <v>396531</v>
      </c>
      <c r="F33" s="25">
        <v>163401</v>
      </c>
      <c r="G33" s="6">
        <f t="shared" si="0"/>
        <v>3864353</v>
      </c>
    </row>
    <row r="34" spans="1:7" s="45" customFormat="1" ht="42.75" customHeight="1">
      <c r="A34" s="52" t="s">
        <v>893</v>
      </c>
      <c r="B34" s="306" t="s">
        <v>951</v>
      </c>
      <c r="C34" s="45" t="s">
        <v>1099</v>
      </c>
      <c r="D34" s="25">
        <v>7015759</v>
      </c>
      <c r="E34" s="25">
        <v>841891</v>
      </c>
      <c r="F34" s="25">
        <v>304676</v>
      </c>
      <c r="G34" s="6">
        <f t="shared" si="0"/>
        <v>8162326</v>
      </c>
    </row>
    <row r="35" spans="1:7" s="114" customFormat="1" ht="30" customHeight="1">
      <c r="A35" s="52" t="s">
        <v>894</v>
      </c>
      <c r="B35" s="306" t="s">
        <v>1271</v>
      </c>
      <c r="C35" s="45" t="s">
        <v>1099</v>
      </c>
      <c r="D35" s="25">
        <v>1213937</v>
      </c>
      <c r="E35" s="25">
        <v>145673</v>
      </c>
      <c r="F35" s="25">
        <v>114948</v>
      </c>
      <c r="G35" s="6">
        <f t="shared" si="0"/>
        <v>1474558</v>
      </c>
    </row>
    <row r="36" spans="1:7" s="114" customFormat="1" ht="30" customHeight="1">
      <c r="A36" s="52" t="s">
        <v>895</v>
      </c>
      <c r="B36" s="306" t="s">
        <v>1272</v>
      </c>
      <c r="C36" s="45" t="s">
        <v>1099</v>
      </c>
      <c r="D36" s="25">
        <v>2674780</v>
      </c>
      <c r="E36" s="25">
        <v>320974</v>
      </c>
      <c r="F36" s="25">
        <v>112365</v>
      </c>
      <c r="G36" s="6">
        <f t="shared" si="0"/>
        <v>3108119</v>
      </c>
    </row>
    <row r="37" spans="1:7" s="114" customFormat="1" ht="36.75" customHeight="1">
      <c r="A37" s="52" t="s">
        <v>896</v>
      </c>
      <c r="B37" s="306" t="s">
        <v>1273</v>
      </c>
      <c r="C37" s="45" t="s">
        <v>1099</v>
      </c>
      <c r="D37" s="25">
        <v>1045552</v>
      </c>
      <c r="E37" s="25">
        <v>125467</v>
      </c>
      <c r="F37" s="25">
        <v>97936</v>
      </c>
      <c r="G37" s="6">
        <f t="shared" si="0"/>
        <v>1268955</v>
      </c>
    </row>
    <row r="38" spans="1:7" s="45" customFormat="1" ht="30" customHeight="1">
      <c r="A38" s="52" t="s">
        <v>897</v>
      </c>
      <c r="B38" s="306" t="s">
        <v>839</v>
      </c>
      <c r="C38" s="45" t="s">
        <v>1099</v>
      </c>
      <c r="D38" s="25">
        <v>1501409</v>
      </c>
      <c r="E38" s="25">
        <v>180169</v>
      </c>
      <c r="F38" s="25">
        <v>90764</v>
      </c>
      <c r="G38" s="6">
        <f t="shared" si="0"/>
        <v>1772342</v>
      </c>
    </row>
    <row r="39" spans="1:7" s="45" customFormat="1" ht="30" customHeight="1">
      <c r="A39" s="52" t="s">
        <v>898</v>
      </c>
      <c r="B39" s="305" t="s">
        <v>448</v>
      </c>
      <c r="C39" s="299"/>
      <c r="D39" s="6"/>
      <c r="E39" s="6"/>
      <c r="F39" s="6"/>
      <c r="G39" s="6"/>
    </row>
    <row r="40" spans="1:7" s="45" customFormat="1" ht="23.25" customHeight="1">
      <c r="A40" s="52" t="s">
        <v>899</v>
      </c>
      <c r="B40" s="41"/>
      <c r="C40" s="45" t="s">
        <v>1099</v>
      </c>
      <c r="D40" s="25">
        <v>0</v>
      </c>
      <c r="E40" s="25"/>
      <c r="F40" s="25"/>
      <c r="G40" s="6">
        <f t="shared" si="0"/>
        <v>0</v>
      </c>
    </row>
    <row r="41" spans="1:7" s="45" customFormat="1" ht="24" customHeight="1">
      <c r="A41" s="52" t="s">
        <v>900</v>
      </c>
      <c r="B41" s="41"/>
      <c r="C41" s="45" t="s">
        <v>1099</v>
      </c>
      <c r="D41" s="25">
        <v>0</v>
      </c>
      <c r="E41" s="25"/>
      <c r="F41" s="25"/>
      <c r="G41" s="6">
        <f t="shared" ref="G41:G107" si="1">D41+E41+F41</f>
        <v>0</v>
      </c>
    </row>
    <row r="42" spans="1:7" s="45" customFormat="1" ht="15.75" customHeight="1">
      <c r="A42" s="52" t="s">
        <v>901</v>
      </c>
      <c r="B42" s="41"/>
      <c r="C42" s="45" t="s">
        <v>1099</v>
      </c>
      <c r="D42" s="25">
        <v>0</v>
      </c>
      <c r="E42" s="25"/>
      <c r="F42" s="25"/>
      <c r="G42" s="6">
        <f t="shared" si="1"/>
        <v>0</v>
      </c>
    </row>
    <row r="43" spans="1:7" s="45" customFormat="1" ht="21.75" customHeight="1">
      <c r="A43" s="52" t="s">
        <v>902</v>
      </c>
      <c r="B43" s="44"/>
      <c r="C43" s="45" t="s">
        <v>1099</v>
      </c>
      <c r="D43" s="25">
        <v>0</v>
      </c>
      <c r="E43" s="25"/>
      <c r="F43" s="25"/>
      <c r="G43" s="6">
        <f t="shared" si="1"/>
        <v>0</v>
      </c>
    </row>
    <row r="44" spans="1:7" s="45" customFormat="1" ht="19.5" customHeight="1">
      <c r="A44" s="52"/>
      <c r="B44" s="297" t="s">
        <v>1004</v>
      </c>
      <c r="C44" s="299"/>
      <c r="D44" s="301">
        <f>SUM(D11:D43)</f>
        <v>195188619</v>
      </c>
      <c r="E44" s="301">
        <f t="shared" ref="E44:G44" si="2">SUM(E11:E43)</f>
        <v>23422646</v>
      </c>
      <c r="F44" s="301">
        <f t="shared" si="2"/>
        <v>8750047</v>
      </c>
      <c r="G44" s="313">
        <f t="shared" si="2"/>
        <v>227361312</v>
      </c>
    </row>
    <row r="45" spans="1:7" s="64" customFormat="1" ht="16.5" customHeight="1">
      <c r="A45" s="51"/>
      <c r="B45" s="63"/>
      <c r="C45" s="299"/>
      <c r="D45" s="6"/>
      <c r="E45" s="6"/>
      <c r="F45" s="6"/>
      <c r="G45" s="301"/>
    </row>
    <row r="46" spans="1:7" s="45" customFormat="1" ht="20.25" customHeight="1">
      <c r="A46" s="298">
        <v>3.2</v>
      </c>
      <c r="B46" s="305" t="s">
        <v>577</v>
      </c>
      <c r="C46" s="299"/>
      <c r="D46" s="6"/>
      <c r="E46" s="6"/>
      <c r="F46" s="6"/>
      <c r="G46" s="6"/>
    </row>
    <row r="47" spans="1:7" s="45" customFormat="1" ht="30" customHeight="1">
      <c r="A47" s="298" t="s">
        <v>297</v>
      </c>
      <c r="B47" s="305" t="s">
        <v>903</v>
      </c>
      <c r="C47" s="299"/>
      <c r="D47" s="6"/>
      <c r="E47" s="6"/>
      <c r="F47" s="6"/>
      <c r="G47" s="6"/>
    </row>
    <row r="48" spans="1:7" s="45" customFormat="1" ht="21" customHeight="1">
      <c r="A48" s="52" t="s">
        <v>298</v>
      </c>
      <c r="B48" s="306" t="s">
        <v>802</v>
      </c>
      <c r="C48" s="45" t="s">
        <v>1099</v>
      </c>
      <c r="D48" s="25">
        <v>46685</v>
      </c>
      <c r="E48" s="25">
        <v>5603</v>
      </c>
      <c r="F48" s="25">
        <v>1062</v>
      </c>
      <c r="G48" s="6">
        <f>D48+E48+F48</f>
        <v>53350</v>
      </c>
    </row>
    <row r="49" spans="1:7" s="45" customFormat="1" ht="33" customHeight="1">
      <c r="A49" s="52" t="s">
        <v>299</v>
      </c>
      <c r="B49" s="306" t="s">
        <v>436</v>
      </c>
      <c r="C49" s="45" t="s">
        <v>1099</v>
      </c>
      <c r="D49" s="25">
        <v>64191</v>
      </c>
      <c r="E49" s="25">
        <v>7704</v>
      </c>
      <c r="F49" s="25">
        <v>1460</v>
      </c>
      <c r="G49" s="6">
        <f t="shared" si="1"/>
        <v>73355</v>
      </c>
    </row>
    <row r="50" spans="1:7" s="45" customFormat="1" ht="28.5" customHeight="1">
      <c r="A50" s="52" t="s">
        <v>300</v>
      </c>
      <c r="B50" s="306" t="s">
        <v>1064</v>
      </c>
      <c r="C50" s="45" t="s">
        <v>1099</v>
      </c>
      <c r="D50" s="25">
        <v>52520</v>
      </c>
      <c r="E50" s="25">
        <v>6304</v>
      </c>
      <c r="F50" s="25">
        <v>1194</v>
      </c>
      <c r="G50" s="6">
        <f t="shared" si="1"/>
        <v>60018</v>
      </c>
    </row>
    <row r="51" spans="1:7" s="45" customFormat="1" ht="27" customHeight="1">
      <c r="A51" s="52" t="s">
        <v>301</v>
      </c>
      <c r="B51" s="306" t="s">
        <v>449</v>
      </c>
      <c r="C51" s="45" t="s">
        <v>1099</v>
      </c>
      <c r="D51" s="25">
        <v>233419</v>
      </c>
      <c r="E51" s="25">
        <v>28011</v>
      </c>
      <c r="F51" s="25">
        <v>5307</v>
      </c>
      <c r="G51" s="6">
        <f t="shared" si="1"/>
        <v>266737</v>
      </c>
    </row>
    <row r="52" spans="1:7" s="45" customFormat="1" ht="30" customHeight="1">
      <c r="A52" s="52" t="s">
        <v>302</v>
      </c>
      <c r="B52" s="306" t="s">
        <v>435</v>
      </c>
      <c r="C52" s="45" t="s">
        <v>1099</v>
      </c>
      <c r="D52" s="25">
        <v>175065</v>
      </c>
      <c r="E52" s="25">
        <v>21009</v>
      </c>
      <c r="F52" s="25">
        <v>3979</v>
      </c>
      <c r="G52" s="6">
        <f t="shared" si="1"/>
        <v>200053</v>
      </c>
    </row>
    <row r="53" spans="1:7" s="45" customFormat="1" ht="30" customHeight="1">
      <c r="A53" s="52" t="s">
        <v>584</v>
      </c>
      <c r="B53" s="306" t="s">
        <v>1083</v>
      </c>
      <c r="C53" s="45" t="s">
        <v>1099</v>
      </c>
      <c r="D53" s="25">
        <v>0</v>
      </c>
      <c r="E53" s="25"/>
      <c r="F53" s="25"/>
      <c r="G53" s="6">
        <f t="shared" ref="G53:G54" si="3">D53+E53+F53</f>
        <v>0</v>
      </c>
    </row>
    <row r="54" spans="1:7" s="45" customFormat="1" ht="30" customHeight="1">
      <c r="A54" s="52" t="s">
        <v>1081</v>
      </c>
      <c r="B54" s="306" t="s">
        <v>1082</v>
      </c>
      <c r="C54" s="45" t="s">
        <v>1099</v>
      </c>
      <c r="D54" s="25">
        <v>0</v>
      </c>
      <c r="E54" s="25"/>
      <c r="F54" s="25"/>
      <c r="G54" s="6">
        <f t="shared" si="3"/>
        <v>0</v>
      </c>
    </row>
    <row r="55" spans="1:7" s="45" customFormat="1" ht="24" customHeight="1">
      <c r="A55" s="52" t="s">
        <v>1087</v>
      </c>
      <c r="B55" s="306" t="s">
        <v>585</v>
      </c>
      <c r="C55" s="45" t="s">
        <v>1099</v>
      </c>
      <c r="D55" s="25">
        <v>11672</v>
      </c>
      <c r="E55" s="25">
        <v>1401</v>
      </c>
      <c r="F55" s="25">
        <v>266</v>
      </c>
      <c r="G55" s="6">
        <f t="shared" si="1"/>
        <v>13339</v>
      </c>
    </row>
    <row r="56" spans="1:7" s="45" customFormat="1" ht="30" customHeight="1">
      <c r="A56" s="298" t="s">
        <v>303</v>
      </c>
      <c r="B56" s="305" t="s">
        <v>904</v>
      </c>
      <c r="C56" s="299"/>
      <c r="D56" s="6"/>
      <c r="E56" s="6"/>
      <c r="F56" s="6"/>
      <c r="G56" s="6"/>
    </row>
    <row r="57" spans="1:7" s="45" customFormat="1" ht="21" customHeight="1">
      <c r="A57" s="52" t="s">
        <v>304</v>
      </c>
      <c r="B57" s="306" t="s">
        <v>437</v>
      </c>
      <c r="C57" s="45" t="s">
        <v>1099</v>
      </c>
      <c r="D57" s="25">
        <v>1181680</v>
      </c>
      <c r="E57" s="25">
        <v>141802</v>
      </c>
      <c r="F57" s="25">
        <v>26858</v>
      </c>
      <c r="G57" s="6">
        <f t="shared" si="1"/>
        <v>1350340</v>
      </c>
    </row>
    <row r="58" spans="1:7" s="45" customFormat="1" ht="24" customHeight="1">
      <c r="A58" s="52" t="s">
        <v>305</v>
      </c>
      <c r="B58" s="306" t="s">
        <v>766</v>
      </c>
      <c r="C58" s="45" t="s">
        <v>1099</v>
      </c>
      <c r="D58" s="25">
        <v>5777094</v>
      </c>
      <c r="E58" s="25">
        <v>693253</v>
      </c>
      <c r="F58" s="25">
        <v>131298</v>
      </c>
      <c r="G58" s="6">
        <f t="shared" si="1"/>
        <v>6601645</v>
      </c>
    </row>
    <row r="59" spans="1:7" s="45" customFormat="1" ht="22.5" customHeight="1">
      <c r="A59" s="52" t="s">
        <v>306</v>
      </c>
      <c r="B59" s="306" t="s">
        <v>1010</v>
      </c>
      <c r="C59" s="45" t="s">
        <v>1099</v>
      </c>
      <c r="D59" s="25">
        <v>1969464</v>
      </c>
      <c r="E59" s="25">
        <v>236337</v>
      </c>
      <c r="F59" s="25">
        <v>44762</v>
      </c>
      <c r="G59" s="6">
        <f t="shared" si="1"/>
        <v>2250563</v>
      </c>
    </row>
    <row r="60" spans="1:7" s="45" customFormat="1" ht="20.25" customHeight="1">
      <c r="A60" s="52" t="s">
        <v>307</v>
      </c>
      <c r="B60" s="306" t="s">
        <v>450</v>
      </c>
      <c r="C60" s="45" t="s">
        <v>1099</v>
      </c>
      <c r="D60" s="25">
        <v>1181680</v>
      </c>
      <c r="E60" s="25">
        <v>141802</v>
      </c>
      <c r="F60" s="25">
        <v>26858</v>
      </c>
      <c r="G60" s="6">
        <f t="shared" si="1"/>
        <v>1350340</v>
      </c>
    </row>
    <row r="61" spans="1:7" s="45" customFormat="1" ht="16.5" customHeight="1">
      <c r="A61" s="52" t="s">
        <v>308</v>
      </c>
      <c r="B61" s="306" t="s">
        <v>439</v>
      </c>
      <c r="C61" s="45" t="s">
        <v>1099</v>
      </c>
      <c r="D61" s="25">
        <v>2363357</v>
      </c>
      <c r="E61" s="25">
        <v>283604</v>
      </c>
      <c r="F61" s="25">
        <v>53714</v>
      </c>
      <c r="G61" s="6">
        <f t="shared" si="1"/>
        <v>2700675</v>
      </c>
    </row>
    <row r="62" spans="1:7" s="45" customFormat="1" ht="16.5" customHeight="1">
      <c r="A62" s="52" t="s">
        <v>309</v>
      </c>
      <c r="B62" s="306" t="s">
        <v>594</v>
      </c>
      <c r="C62" s="45" t="s">
        <v>1099</v>
      </c>
      <c r="D62" s="25">
        <v>393894</v>
      </c>
      <c r="E62" s="25">
        <v>47268</v>
      </c>
      <c r="F62" s="25">
        <v>8953</v>
      </c>
      <c r="G62" s="6">
        <f t="shared" si="1"/>
        <v>450115</v>
      </c>
    </row>
    <row r="63" spans="1:7" s="45" customFormat="1" ht="21.75" customHeight="1">
      <c r="A63" s="52" t="s">
        <v>310</v>
      </c>
      <c r="B63" s="306" t="s">
        <v>1066</v>
      </c>
      <c r="C63" s="45" t="s">
        <v>1099</v>
      </c>
      <c r="D63" s="25">
        <v>262596</v>
      </c>
      <c r="E63" s="25">
        <v>31513</v>
      </c>
      <c r="F63" s="25">
        <v>5969</v>
      </c>
      <c r="G63" s="6">
        <f t="shared" si="1"/>
        <v>300078</v>
      </c>
    </row>
    <row r="64" spans="1:7" s="45" customFormat="1" ht="54.75" customHeight="1">
      <c r="A64" s="298" t="s">
        <v>311</v>
      </c>
      <c r="B64" s="305" t="s">
        <v>905</v>
      </c>
      <c r="C64" s="299"/>
      <c r="D64" s="6"/>
      <c r="E64" s="6"/>
      <c r="F64" s="6"/>
      <c r="G64" s="6"/>
    </row>
    <row r="65" spans="1:7" s="7" customFormat="1" ht="16.5" customHeight="1">
      <c r="A65" s="52" t="s">
        <v>312</v>
      </c>
      <c r="B65" s="306" t="s">
        <v>868</v>
      </c>
      <c r="C65" s="45" t="s">
        <v>1099</v>
      </c>
      <c r="D65" s="25">
        <v>857812</v>
      </c>
      <c r="E65" s="25">
        <v>102938</v>
      </c>
      <c r="F65" s="25">
        <v>19496</v>
      </c>
      <c r="G65" s="6">
        <f t="shared" si="1"/>
        <v>980246</v>
      </c>
    </row>
    <row r="66" spans="1:7" s="7" customFormat="1" ht="13.5" customHeight="1">
      <c r="A66" s="52" t="s">
        <v>313</v>
      </c>
      <c r="B66" s="306" t="s">
        <v>1067</v>
      </c>
      <c r="C66" s="45" t="s">
        <v>1099</v>
      </c>
      <c r="D66" s="25">
        <v>735268</v>
      </c>
      <c r="E66" s="25">
        <v>88233</v>
      </c>
      <c r="F66" s="25">
        <v>16711</v>
      </c>
      <c r="G66" s="6">
        <f t="shared" si="1"/>
        <v>840212</v>
      </c>
    </row>
    <row r="67" spans="1:7" s="7" customFormat="1" ht="13.5" customHeight="1">
      <c r="A67" s="52" t="s">
        <v>314</v>
      </c>
      <c r="B67" s="306" t="s">
        <v>1068</v>
      </c>
      <c r="C67" s="45" t="s">
        <v>1099</v>
      </c>
      <c r="D67" s="25">
        <v>612723</v>
      </c>
      <c r="E67" s="25">
        <v>73528</v>
      </c>
      <c r="F67" s="25">
        <v>13927</v>
      </c>
      <c r="G67" s="6">
        <f t="shared" si="1"/>
        <v>700178</v>
      </c>
    </row>
    <row r="68" spans="1:7" s="7" customFormat="1" ht="15" customHeight="1">
      <c r="A68" s="52" t="s">
        <v>315</v>
      </c>
      <c r="B68" s="306" t="s">
        <v>1069</v>
      </c>
      <c r="C68" s="45" t="s">
        <v>1099</v>
      </c>
      <c r="D68" s="25">
        <v>673995</v>
      </c>
      <c r="E68" s="25">
        <v>80880</v>
      </c>
      <c r="F68" s="25">
        <v>15320</v>
      </c>
      <c r="G68" s="6">
        <f t="shared" si="1"/>
        <v>770195</v>
      </c>
    </row>
    <row r="69" spans="1:7" s="7" customFormat="1" ht="13.5" customHeight="1">
      <c r="A69" s="52" t="s">
        <v>316</v>
      </c>
      <c r="B69" s="306" t="s">
        <v>1080</v>
      </c>
      <c r="C69" s="45" t="s">
        <v>1099</v>
      </c>
      <c r="D69" s="25">
        <v>551451</v>
      </c>
      <c r="E69" s="25">
        <v>66175</v>
      </c>
      <c r="F69" s="25">
        <v>12534</v>
      </c>
      <c r="G69" s="6">
        <f t="shared" si="1"/>
        <v>630160</v>
      </c>
    </row>
    <row r="70" spans="1:7" s="7" customFormat="1" ht="17.25" customHeight="1">
      <c r="A70" s="52" t="s">
        <v>317</v>
      </c>
      <c r="B70" s="306" t="s">
        <v>1070</v>
      </c>
      <c r="C70" s="45" t="s">
        <v>1099</v>
      </c>
      <c r="D70" s="25">
        <v>490179</v>
      </c>
      <c r="E70" s="25">
        <v>58823</v>
      </c>
      <c r="F70" s="25">
        <v>11142</v>
      </c>
      <c r="G70" s="6">
        <f t="shared" si="1"/>
        <v>560144</v>
      </c>
    </row>
    <row r="71" spans="1:7" s="7" customFormat="1" ht="14.25" customHeight="1">
      <c r="A71" s="52" t="s">
        <v>318</v>
      </c>
      <c r="B71" s="306" t="s">
        <v>605</v>
      </c>
      <c r="C71" s="45" t="s">
        <v>1099</v>
      </c>
      <c r="D71" s="25">
        <v>183818</v>
      </c>
      <c r="E71" s="25">
        <v>22059</v>
      </c>
      <c r="F71" s="25">
        <v>4178</v>
      </c>
      <c r="G71" s="6">
        <f t="shared" si="1"/>
        <v>210055</v>
      </c>
    </row>
    <row r="72" spans="1:7" s="7" customFormat="1" ht="16.5" customHeight="1">
      <c r="A72" s="52" t="s">
        <v>319</v>
      </c>
      <c r="B72" s="306" t="s">
        <v>1091</v>
      </c>
      <c r="C72" s="45" t="s">
        <v>1099</v>
      </c>
      <c r="D72" s="25">
        <v>1838167</v>
      </c>
      <c r="E72" s="25">
        <v>220581</v>
      </c>
      <c r="F72" s="25">
        <v>41778</v>
      </c>
      <c r="G72" s="6">
        <f t="shared" si="1"/>
        <v>2100526</v>
      </c>
    </row>
    <row r="73" spans="1:7" s="7" customFormat="1" ht="16.5" customHeight="1">
      <c r="A73" s="308" t="s">
        <v>604</v>
      </c>
      <c r="B73" s="306" t="s">
        <v>767</v>
      </c>
      <c r="C73" s="45" t="s">
        <v>1099</v>
      </c>
      <c r="D73" s="25">
        <v>122546</v>
      </c>
      <c r="E73" s="25">
        <v>14707</v>
      </c>
      <c r="F73" s="25">
        <v>2786</v>
      </c>
      <c r="G73" s="6">
        <f t="shared" ref="G73" si="4">D73+E73+F73</f>
        <v>140039</v>
      </c>
    </row>
    <row r="74" spans="1:7" s="7" customFormat="1" ht="14.25" customHeight="1">
      <c r="A74" s="52" t="s">
        <v>1078</v>
      </c>
      <c r="B74" s="306" t="s">
        <v>986</v>
      </c>
      <c r="C74" s="45" t="s">
        <v>1099</v>
      </c>
      <c r="D74" s="25">
        <v>61274</v>
      </c>
      <c r="E74" s="25">
        <v>7354</v>
      </c>
      <c r="F74" s="25">
        <v>1393</v>
      </c>
      <c r="G74" s="6">
        <f t="shared" si="1"/>
        <v>70021</v>
      </c>
    </row>
    <row r="75" spans="1:7" s="7" customFormat="1" ht="30" customHeight="1">
      <c r="A75" s="298" t="s">
        <v>320</v>
      </c>
      <c r="B75" s="305" t="s">
        <v>906</v>
      </c>
      <c r="C75" s="299"/>
      <c r="D75" s="6"/>
      <c r="E75" s="6"/>
      <c r="F75" s="6"/>
      <c r="G75" s="6"/>
    </row>
    <row r="76" spans="1:7" s="7" customFormat="1" ht="17.25" customHeight="1">
      <c r="A76" s="52" t="s">
        <v>321</v>
      </c>
      <c r="B76" s="306" t="s">
        <v>608</v>
      </c>
      <c r="C76" s="45" t="s">
        <v>1099</v>
      </c>
      <c r="D76" s="25">
        <v>490179</v>
      </c>
      <c r="E76" s="25">
        <v>58823</v>
      </c>
      <c r="F76" s="25">
        <v>11142</v>
      </c>
      <c r="G76" s="6">
        <f t="shared" si="1"/>
        <v>560144</v>
      </c>
    </row>
    <row r="77" spans="1:7" s="7" customFormat="1" ht="17.25" customHeight="1">
      <c r="A77" s="52" t="s">
        <v>322</v>
      </c>
      <c r="B77" s="306" t="s">
        <v>610</v>
      </c>
      <c r="C77" s="45" t="s">
        <v>1099</v>
      </c>
      <c r="D77" s="25">
        <v>280103</v>
      </c>
      <c r="E77" s="25">
        <v>33614</v>
      </c>
      <c r="F77" s="25">
        <v>6367</v>
      </c>
      <c r="G77" s="6">
        <f t="shared" si="1"/>
        <v>320084</v>
      </c>
    </row>
    <row r="78" spans="1:7" s="7" customFormat="1" ht="21.75" customHeight="1">
      <c r="A78" s="52" t="s">
        <v>323</v>
      </c>
      <c r="B78" s="306" t="s">
        <v>572</v>
      </c>
      <c r="C78" s="45" t="s">
        <v>1099</v>
      </c>
      <c r="D78" s="25">
        <v>210077</v>
      </c>
      <c r="E78" s="25">
        <v>25210</v>
      </c>
      <c r="F78" s="25">
        <v>4775</v>
      </c>
      <c r="G78" s="6">
        <f t="shared" si="1"/>
        <v>240062</v>
      </c>
    </row>
    <row r="79" spans="1:7" s="7" customFormat="1" ht="15" customHeight="1">
      <c r="A79" s="52" t="s">
        <v>324</v>
      </c>
      <c r="B79" s="306" t="s">
        <v>647</v>
      </c>
      <c r="C79" s="45" t="s">
        <v>1099</v>
      </c>
      <c r="D79" s="25">
        <v>233419</v>
      </c>
      <c r="E79" s="25">
        <v>28011</v>
      </c>
      <c r="F79" s="25">
        <v>5307</v>
      </c>
      <c r="G79" s="6">
        <f t="shared" si="1"/>
        <v>266737</v>
      </c>
    </row>
    <row r="80" spans="1:7" s="7" customFormat="1" ht="15" customHeight="1">
      <c r="A80" s="52" t="s">
        <v>325</v>
      </c>
      <c r="B80" s="306" t="s">
        <v>614</v>
      </c>
      <c r="C80" s="45" t="s">
        <v>1099</v>
      </c>
      <c r="D80" s="25">
        <v>1120408</v>
      </c>
      <c r="E80" s="25">
        <v>134450</v>
      </c>
      <c r="F80" s="25">
        <v>25465</v>
      </c>
      <c r="G80" s="6">
        <f t="shared" si="1"/>
        <v>1280323</v>
      </c>
    </row>
    <row r="81" spans="1:7" s="7" customFormat="1" ht="49.5" customHeight="1">
      <c r="A81" s="298" t="s">
        <v>326</v>
      </c>
      <c r="B81" s="305" t="s">
        <v>907</v>
      </c>
      <c r="C81" s="299"/>
      <c r="D81" s="6"/>
      <c r="E81" s="6"/>
      <c r="F81" s="6"/>
      <c r="G81" s="6"/>
    </row>
    <row r="82" spans="1:7" s="7" customFormat="1" ht="18.75" customHeight="1">
      <c r="A82" s="52" t="s">
        <v>327</v>
      </c>
      <c r="B82" s="306" t="s">
        <v>1089</v>
      </c>
      <c r="C82" s="45" t="s">
        <v>1099</v>
      </c>
      <c r="D82" s="25">
        <v>3982694</v>
      </c>
      <c r="E82" s="25">
        <v>477924</v>
      </c>
      <c r="F82" s="25">
        <v>90517</v>
      </c>
      <c r="G82" s="6">
        <f t="shared" si="1"/>
        <v>4551135</v>
      </c>
    </row>
    <row r="83" spans="1:7" s="7" customFormat="1" ht="15.75" customHeight="1">
      <c r="A83" s="52" t="s">
        <v>328</v>
      </c>
      <c r="B83" s="306" t="s">
        <v>1090</v>
      </c>
      <c r="C83" s="45" t="s">
        <v>1099</v>
      </c>
      <c r="D83" s="25">
        <v>857812</v>
      </c>
      <c r="E83" s="25">
        <v>102938</v>
      </c>
      <c r="F83" s="25">
        <v>19496</v>
      </c>
      <c r="G83" s="6">
        <f t="shared" si="1"/>
        <v>980246</v>
      </c>
    </row>
    <row r="84" spans="1:7" s="7" customFormat="1" ht="17.25" customHeight="1">
      <c r="A84" s="52" t="s">
        <v>329</v>
      </c>
      <c r="B84" s="306" t="s">
        <v>622</v>
      </c>
      <c r="C84" s="45" t="s">
        <v>1099</v>
      </c>
      <c r="D84" s="25">
        <v>980356</v>
      </c>
      <c r="E84" s="25">
        <v>117643</v>
      </c>
      <c r="F84" s="25">
        <v>22282</v>
      </c>
      <c r="G84" s="6">
        <f t="shared" si="1"/>
        <v>1120281</v>
      </c>
    </row>
    <row r="85" spans="1:7" s="7" customFormat="1" ht="16.5" customHeight="1">
      <c r="A85" s="52" t="s">
        <v>330</v>
      </c>
      <c r="B85" s="306" t="s">
        <v>908</v>
      </c>
      <c r="C85" s="45" t="s">
        <v>1099</v>
      </c>
      <c r="D85" s="25">
        <v>306362</v>
      </c>
      <c r="E85" s="25">
        <v>36765</v>
      </c>
      <c r="F85" s="25">
        <v>6964</v>
      </c>
      <c r="G85" s="6">
        <f t="shared" si="1"/>
        <v>350091</v>
      </c>
    </row>
    <row r="86" spans="1:7" s="7" customFormat="1" ht="48" customHeight="1">
      <c r="A86" s="298" t="s">
        <v>331</v>
      </c>
      <c r="B86" s="305" t="s">
        <v>909</v>
      </c>
      <c r="C86" s="299"/>
      <c r="D86" s="6"/>
      <c r="E86" s="6"/>
      <c r="F86" s="6"/>
      <c r="G86" s="6"/>
    </row>
    <row r="87" spans="1:7" s="7" customFormat="1" ht="15.75" customHeight="1">
      <c r="A87" s="52" t="s">
        <v>332</v>
      </c>
      <c r="B87" s="306" t="s">
        <v>625</v>
      </c>
      <c r="C87" s="45" t="s">
        <v>1099</v>
      </c>
      <c r="D87" s="25">
        <v>131298</v>
      </c>
      <c r="E87" s="25">
        <v>15757</v>
      </c>
      <c r="F87" s="25">
        <v>2985</v>
      </c>
      <c r="G87" s="6">
        <f t="shared" si="1"/>
        <v>150040</v>
      </c>
    </row>
    <row r="88" spans="1:7" s="7" customFormat="1" ht="14.25" customHeight="1">
      <c r="A88" s="52" t="s">
        <v>333</v>
      </c>
      <c r="B88" s="306" t="s">
        <v>1072</v>
      </c>
      <c r="C88" s="45" t="s">
        <v>1099</v>
      </c>
      <c r="D88" s="25">
        <v>218831</v>
      </c>
      <c r="E88" s="25">
        <v>26261</v>
      </c>
      <c r="F88" s="25">
        <v>4974</v>
      </c>
      <c r="G88" s="6">
        <f t="shared" si="1"/>
        <v>250066</v>
      </c>
    </row>
    <row r="89" spans="1:7" s="7" customFormat="1" ht="18" customHeight="1">
      <c r="A89" s="52" t="s">
        <v>334</v>
      </c>
      <c r="B89" s="306" t="s">
        <v>1079</v>
      </c>
      <c r="C89" s="45" t="s">
        <v>1099</v>
      </c>
      <c r="D89" s="25">
        <v>140052</v>
      </c>
      <c r="E89" s="25">
        <v>16808</v>
      </c>
      <c r="F89" s="25">
        <v>3184</v>
      </c>
      <c r="G89" s="6">
        <f t="shared" si="1"/>
        <v>160044</v>
      </c>
    </row>
    <row r="90" spans="1:7" s="7" customFormat="1" ht="15.75" customHeight="1">
      <c r="A90" s="52" t="s">
        <v>335</v>
      </c>
      <c r="B90" s="306" t="s">
        <v>870</v>
      </c>
      <c r="C90" s="45" t="s">
        <v>1099</v>
      </c>
      <c r="D90" s="25">
        <v>87533</v>
      </c>
      <c r="E90" s="25">
        <v>10505</v>
      </c>
      <c r="F90" s="25">
        <v>1990</v>
      </c>
      <c r="G90" s="6">
        <f t="shared" si="1"/>
        <v>100028</v>
      </c>
    </row>
    <row r="91" spans="1:7" s="7" customFormat="1" ht="16.5" customHeight="1">
      <c r="A91" s="52" t="s">
        <v>336</v>
      </c>
      <c r="B91" s="306" t="s">
        <v>1076</v>
      </c>
      <c r="C91" s="45" t="s">
        <v>1099</v>
      </c>
      <c r="D91" s="25">
        <v>122546</v>
      </c>
      <c r="E91" s="25">
        <v>14707</v>
      </c>
      <c r="F91" s="25">
        <v>2786</v>
      </c>
      <c r="G91" s="6">
        <f t="shared" si="1"/>
        <v>140039</v>
      </c>
    </row>
    <row r="92" spans="1:7" s="7" customFormat="1" ht="17.25" customHeight="1">
      <c r="A92" s="52" t="s">
        <v>337</v>
      </c>
      <c r="B92" s="306" t="s">
        <v>631</v>
      </c>
      <c r="C92" s="45" t="s">
        <v>1099</v>
      </c>
      <c r="D92" s="25">
        <v>175065</v>
      </c>
      <c r="E92" s="25">
        <v>21009</v>
      </c>
      <c r="F92" s="25">
        <v>3979</v>
      </c>
      <c r="G92" s="6">
        <f t="shared" si="1"/>
        <v>200053</v>
      </c>
    </row>
    <row r="93" spans="1:7" s="7" customFormat="1" ht="38.25" customHeight="1">
      <c r="A93" s="298" t="s">
        <v>338</v>
      </c>
      <c r="B93" s="305" t="s">
        <v>1086</v>
      </c>
      <c r="C93" s="299"/>
      <c r="D93" s="6">
        <v>230000</v>
      </c>
      <c r="E93" s="6">
        <v>27600</v>
      </c>
      <c r="F93" s="6"/>
      <c r="G93" s="6">
        <v>257600</v>
      </c>
    </row>
    <row r="94" spans="1:7" s="7" customFormat="1" ht="23.25" customHeight="1">
      <c r="A94" s="298" t="s">
        <v>464</v>
      </c>
      <c r="B94" s="305" t="s">
        <v>633</v>
      </c>
      <c r="C94" s="299"/>
      <c r="D94" s="6"/>
      <c r="E94" s="6"/>
      <c r="F94" s="6"/>
      <c r="G94" s="6"/>
    </row>
    <row r="95" spans="1:7" s="7" customFormat="1" ht="24" customHeight="1">
      <c r="A95" s="52" t="s">
        <v>1096</v>
      </c>
      <c r="B95" s="41"/>
      <c r="C95" s="45" t="s">
        <v>1099</v>
      </c>
      <c r="D95" s="25">
        <v>0</v>
      </c>
      <c r="E95" s="25"/>
      <c r="F95" s="25"/>
      <c r="G95" s="6">
        <f t="shared" si="1"/>
        <v>0</v>
      </c>
    </row>
    <row r="96" spans="1:7" s="7" customFormat="1" ht="15" customHeight="1">
      <c r="A96" s="52" t="s">
        <v>1097</v>
      </c>
      <c r="B96" s="41"/>
      <c r="C96" s="45" t="s">
        <v>1099</v>
      </c>
      <c r="D96" s="25">
        <v>0</v>
      </c>
      <c r="E96" s="25"/>
      <c r="F96" s="25"/>
      <c r="G96" s="6">
        <f t="shared" si="1"/>
        <v>0</v>
      </c>
    </row>
    <row r="97" spans="1:7" s="7" customFormat="1" ht="15.75" customHeight="1">
      <c r="A97" s="81" t="s">
        <v>1098</v>
      </c>
      <c r="B97" s="25"/>
      <c r="C97" s="45" t="s">
        <v>1099</v>
      </c>
      <c r="D97" s="25">
        <v>0</v>
      </c>
      <c r="E97" s="25"/>
      <c r="F97" s="25"/>
      <c r="G97" s="6">
        <f t="shared" si="1"/>
        <v>0</v>
      </c>
    </row>
    <row r="98" spans="1:7" s="52" customFormat="1" ht="18" customHeight="1">
      <c r="B98" s="297" t="s">
        <v>1005</v>
      </c>
      <c r="C98" s="299"/>
      <c r="D98" s="301">
        <f>SUM(D48:D97)</f>
        <v>29407285</v>
      </c>
      <c r="E98" s="301">
        <f>SUM(E48:E97)</f>
        <v>3528914</v>
      </c>
      <c r="F98" s="301">
        <f>SUM(F48:F97)</f>
        <v>663158</v>
      </c>
      <c r="G98" s="301">
        <f>SUM(G48:G97)</f>
        <v>33599357</v>
      </c>
    </row>
    <row r="99" spans="1:7" s="51" customFormat="1" ht="13.5" customHeight="1">
      <c r="B99" s="63"/>
      <c r="C99" s="299"/>
      <c r="D99" s="6"/>
      <c r="E99" s="6"/>
      <c r="F99" s="6"/>
      <c r="G99" s="301"/>
    </row>
    <row r="100" spans="1:7" s="7" customFormat="1" ht="26.25" customHeight="1">
      <c r="A100" s="298">
        <v>3.3</v>
      </c>
      <c r="B100" s="305" t="s">
        <v>417</v>
      </c>
      <c r="C100" s="299"/>
      <c r="D100" s="6"/>
      <c r="E100" s="6"/>
      <c r="F100" s="6"/>
      <c r="G100" s="6"/>
    </row>
    <row r="101" spans="1:7" s="7" customFormat="1" ht="28.5" customHeight="1">
      <c r="A101" s="298" t="s">
        <v>339</v>
      </c>
      <c r="B101" s="305" t="s">
        <v>462</v>
      </c>
      <c r="C101" s="299"/>
      <c r="D101" s="6"/>
      <c r="E101" s="6"/>
      <c r="F101" s="6"/>
      <c r="G101" s="6"/>
    </row>
    <row r="102" spans="1:7" s="7" customFormat="1" ht="60.75" customHeight="1">
      <c r="A102" s="52" t="s">
        <v>340</v>
      </c>
      <c r="B102" s="306" t="s">
        <v>1199</v>
      </c>
      <c r="C102" s="45" t="s">
        <v>1099</v>
      </c>
      <c r="D102" s="25">
        <v>1740689</v>
      </c>
      <c r="E102" s="25">
        <v>208884</v>
      </c>
      <c r="F102" s="25">
        <v>34814</v>
      </c>
      <c r="G102" s="6">
        <f t="shared" si="1"/>
        <v>1984387</v>
      </c>
    </row>
    <row r="103" spans="1:7" s="7" customFormat="1" ht="84.75" customHeight="1">
      <c r="A103" s="52" t="s">
        <v>341</v>
      </c>
      <c r="B103" s="102" t="s">
        <v>1200</v>
      </c>
      <c r="C103" s="45" t="s">
        <v>1099</v>
      </c>
      <c r="D103" s="25">
        <v>580231</v>
      </c>
      <c r="E103" s="25">
        <v>69628</v>
      </c>
      <c r="F103" s="25">
        <v>11605</v>
      </c>
      <c r="G103" s="6">
        <f t="shared" si="1"/>
        <v>661464</v>
      </c>
    </row>
    <row r="104" spans="1:7" s="7" customFormat="1" ht="66.75" customHeight="1">
      <c r="A104" s="52" t="s">
        <v>342</v>
      </c>
      <c r="B104" s="102" t="s">
        <v>1201</v>
      </c>
      <c r="C104" s="45" t="s">
        <v>1099</v>
      </c>
      <c r="D104" s="25">
        <v>2320918</v>
      </c>
      <c r="E104" s="25">
        <v>278511</v>
      </c>
      <c r="F104" s="25">
        <v>46419</v>
      </c>
      <c r="G104" s="6">
        <f t="shared" si="1"/>
        <v>2645848</v>
      </c>
    </row>
    <row r="105" spans="1:7" s="7" customFormat="1" ht="69.75" customHeight="1">
      <c r="A105" s="52" t="s">
        <v>343</v>
      </c>
      <c r="B105" s="306" t="s">
        <v>1202</v>
      </c>
      <c r="C105" s="45" t="s">
        <v>1099</v>
      </c>
      <c r="D105" s="25">
        <v>696276</v>
      </c>
      <c r="E105" s="25">
        <v>83554</v>
      </c>
      <c r="F105" s="25">
        <v>13927</v>
      </c>
      <c r="G105" s="6">
        <f t="shared" si="1"/>
        <v>793757</v>
      </c>
    </row>
    <row r="106" spans="1:7" s="7" customFormat="1" ht="58.5" customHeight="1">
      <c r="A106" s="52" t="s">
        <v>344</v>
      </c>
      <c r="B106" s="306" t="s">
        <v>1203</v>
      </c>
      <c r="C106" s="45" t="s">
        <v>1099</v>
      </c>
      <c r="D106" s="25">
        <v>812321</v>
      </c>
      <c r="E106" s="25">
        <v>97479</v>
      </c>
      <c r="F106" s="25">
        <v>16248</v>
      </c>
      <c r="G106" s="6">
        <f t="shared" si="1"/>
        <v>926048</v>
      </c>
    </row>
    <row r="107" spans="1:7" s="7" customFormat="1" ht="69" customHeight="1">
      <c r="A107" s="52" t="s">
        <v>345</v>
      </c>
      <c r="B107" s="306" t="s">
        <v>1204</v>
      </c>
      <c r="C107" s="45" t="s">
        <v>1099</v>
      </c>
      <c r="D107" s="25">
        <v>348139</v>
      </c>
      <c r="E107" s="25">
        <v>41778</v>
      </c>
      <c r="F107" s="25">
        <v>6964</v>
      </c>
      <c r="G107" s="6">
        <f t="shared" si="1"/>
        <v>396881</v>
      </c>
    </row>
    <row r="108" spans="1:7" s="7" customFormat="1" ht="54.75" customHeight="1">
      <c r="A108" s="52" t="s">
        <v>346</v>
      </c>
      <c r="B108" s="306" t="s">
        <v>1205</v>
      </c>
      <c r="C108" s="45" t="s">
        <v>1099</v>
      </c>
      <c r="D108" s="25">
        <v>116047</v>
      </c>
      <c r="E108" s="25">
        <v>13927</v>
      </c>
      <c r="F108" s="25">
        <v>2322</v>
      </c>
      <c r="G108" s="6">
        <f t="shared" ref="G108:G156" si="5">D108+E108+F108</f>
        <v>132296</v>
      </c>
    </row>
    <row r="109" spans="1:7" s="7" customFormat="1" ht="60.75" customHeight="1">
      <c r="A109" s="52" t="s">
        <v>347</v>
      </c>
      <c r="B109" s="306" t="s">
        <v>1206</v>
      </c>
      <c r="C109" s="45" t="s">
        <v>1099</v>
      </c>
      <c r="D109" s="25">
        <v>580231</v>
      </c>
      <c r="E109" s="25">
        <v>69628</v>
      </c>
      <c r="F109" s="25">
        <v>11605</v>
      </c>
      <c r="G109" s="6">
        <f t="shared" si="5"/>
        <v>661464</v>
      </c>
    </row>
    <row r="110" spans="1:7" s="7" customFormat="1" ht="60.75" customHeight="1">
      <c r="A110" s="52" t="s">
        <v>348</v>
      </c>
      <c r="B110" s="306" t="s">
        <v>1207</v>
      </c>
      <c r="C110" s="45" t="s">
        <v>1099</v>
      </c>
      <c r="D110" s="25">
        <v>464184</v>
      </c>
      <c r="E110" s="25">
        <v>55703</v>
      </c>
      <c r="F110" s="25">
        <v>9284</v>
      </c>
      <c r="G110" s="6">
        <f t="shared" si="5"/>
        <v>529171</v>
      </c>
    </row>
    <row r="111" spans="1:7" s="7" customFormat="1" ht="58.5" customHeight="1">
      <c r="A111" s="52" t="s">
        <v>349</v>
      </c>
      <c r="B111" s="306" t="s">
        <v>1208</v>
      </c>
      <c r="C111" s="45" t="s">
        <v>1099</v>
      </c>
      <c r="D111" s="25">
        <v>116047</v>
      </c>
      <c r="E111" s="25">
        <v>13927</v>
      </c>
      <c r="F111" s="25">
        <v>2322</v>
      </c>
      <c r="G111" s="6">
        <f t="shared" si="5"/>
        <v>132296</v>
      </c>
    </row>
    <row r="112" spans="1:7" s="7" customFormat="1" ht="21.75" customHeight="1">
      <c r="A112" s="52" t="s">
        <v>350</v>
      </c>
      <c r="B112" s="216" t="s">
        <v>1209</v>
      </c>
      <c r="C112" s="45" t="s">
        <v>1099</v>
      </c>
      <c r="D112" s="25">
        <v>232092</v>
      </c>
      <c r="E112" s="25">
        <v>27852</v>
      </c>
      <c r="F112" s="25">
        <v>4643</v>
      </c>
      <c r="G112" s="6">
        <f t="shared" si="5"/>
        <v>264587</v>
      </c>
    </row>
    <row r="113" spans="1:7" s="7" customFormat="1" ht="18.75" customHeight="1">
      <c r="A113" s="52" t="s">
        <v>351</v>
      </c>
      <c r="B113" s="216" t="s">
        <v>1210</v>
      </c>
      <c r="C113" s="45" t="s">
        <v>1099</v>
      </c>
      <c r="D113" s="25">
        <v>348139</v>
      </c>
      <c r="E113" s="25">
        <v>41778</v>
      </c>
      <c r="F113" s="25">
        <v>6964</v>
      </c>
      <c r="G113" s="6">
        <f t="shared" si="5"/>
        <v>396881</v>
      </c>
    </row>
    <row r="114" spans="1:7" s="7" customFormat="1" ht="16.5" customHeight="1">
      <c r="A114" s="52" t="s">
        <v>352</v>
      </c>
      <c r="B114" s="216" t="s">
        <v>1211</v>
      </c>
      <c r="C114" s="45" t="s">
        <v>1099</v>
      </c>
      <c r="D114" s="25">
        <v>1160460</v>
      </c>
      <c r="E114" s="25">
        <v>139256</v>
      </c>
      <c r="F114" s="25">
        <v>23210</v>
      </c>
      <c r="G114" s="6">
        <f t="shared" si="5"/>
        <v>1322926</v>
      </c>
    </row>
    <row r="115" spans="1:7" s="7" customFormat="1" ht="44.25" customHeight="1">
      <c r="A115" s="52" t="s">
        <v>353</v>
      </c>
      <c r="B115" s="306" t="s">
        <v>1212</v>
      </c>
      <c r="C115" s="45" t="s">
        <v>1099</v>
      </c>
      <c r="D115" s="25">
        <v>928368</v>
      </c>
      <c r="E115" s="25">
        <v>111406</v>
      </c>
      <c r="F115" s="25">
        <v>18568</v>
      </c>
      <c r="G115" s="6">
        <f t="shared" si="5"/>
        <v>1058342</v>
      </c>
    </row>
    <row r="116" spans="1:7" s="7" customFormat="1" ht="36.75" customHeight="1">
      <c r="A116" s="52" t="s">
        <v>354</v>
      </c>
      <c r="B116" s="216" t="s">
        <v>1213</v>
      </c>
      <c r="C116" s="45" t="s">
        <v>1099</v>
      </c>
      <c r="D116" s="25">
        <v>290116</v>
      </c>
      <c r="E116" s="25">
        <v>34814</v>
      </c>
      <c r="F116" s="25">
        <v>5803</v>
      </c>
      <c r="G116" s="6">
        <f>D116+E116+F116</f>
        <v>330733</v>
      </c>
    </row>
    <row r="117" spans="1:7" s="7" customFormat="1" ht="28.5" customHeight="1">
      <c r="A117" s="52" t="s">
        <v>465</v>
      </c>
      <c r="B117" s="216" t="s">
        <v>1214</v>
      </c>
      <c r="C117" s="45" t="s">
        <v>1099</v>
      </c>
      <c r="D117" s="258">
        <v>116047</v>
      </c>
      <c r="E117" s="258">
        <v>13927</v>
      </c>
      <c r="F117" s="258">
        <v>2322</v>
      </c>
      <c r="G117" s="6">
        <f>D117+E117+F117</f>
        <v>132296</v>
      </c>
    </row>
    <row r="118" spans="1:7" s="7" customFormat="1" ht="17.25" customHeight="1">
      <c r="A118" s="52" t="s">
        <v>1215</v>
      </c>
      <c r="B118" s="216" t="s">
        <v>1216</v>
      </c>
      <c r="C118" s="45" t="s">
        <v>1099</v>
      </c>
      <c r="D118" s="25">
        <v>174070</v>
      </c>
      <c r="E118" s="25">
        <v>20889</v>
      </c>
      <c r="F118" s="25">
        <v>3483</v>
      </c>
      <c r="G118" s="6">
        <f t="shared" si="5"/>
        <v>198442</v>
      </c>
    </row>
    <row r="119" spans="1:7" s="7" customFormat="1" ht="18.75" customHeight="1">
      <c r="A119" s="52" t="s">
        <v>1217</v>
      </c>
      <c r="B119" s="216" t="s">
        <v>1218</v>
      </c>
      <c r="C119" s="45" t="s">
        <v>1099</v>
      </c>
      <c r="D119" s="25">
        <v>290116</v>
      </c>
      <c r="E119" s="25">
        <v>34814</v>
      </c>
      <c r="F119" s="25">
        <v>5803</v>
      </c>
      <c r="G119" s="6">
        <f t="shared" si="5"/>
        <v>330733</v>
      </c>
    </row>
    <row r="120" spans="1:7" s="7" customFormat="1" ht="14.25" customHeight="1">
      <c r="A120" s="52" t="s">
        <v>1219</v>
      </c>
      <c r="B120" s="216" t="s">
        <v>1220</v>
      </c>
      <c r="C120" s="45" t="s">
        <v>1099</v>
      </c>
      <c r="D120" s="6">
        <v>58024</v>
      </c>
      <c r="E120" s="6">
        <v>6964</v>
      </c>
      <c r="F120" s="6">
        <v>1162</v>
      </c>
      <c r="G120" s="6">
        <f t="shared" si="5"/>
        <v>66150</v>
      </c>
    </row>
    <row r="121" spans="1:7" s="7" customFormat="1" ht="28.5" customHeight="1">
      <c r="A121" s="52" t="s">
        <v>1221</v>
      </c>
      <c r="B121" s="306" t="s">
        <v>1222</v>
      </c>
      <c r="C121" s="45" t="s">
        <v>1099</v>
      </c>
      <c r="D121" s="25">
        <v>232092</v>
      </c>
      <c r="E121" s="25">
        <v>27852</v>
      </c>
      <c r="F121" s="25">
        <v>4643</v>
      </c>
      <c r="G121" s="6">
        <f t="shared" si="5"/>
        <v>264587</v>
      </c>
    </row>
    <row r="122" spans="1:7" s="7" customFormat="1" ht="17.25" customHeight="1">
      <c r="A122" s="53" t="s">
        <v>358</v>
      </c>
      <c r="B122" s="117" t="s">
        <v>1223</v>
      </c>
      <c r="C122" s="45"/>
      <c r="D122" s="222"/>
      <c r="E122" s="222"/>
      <c r="F122" s="222"/>
      <c r="G122" s="220"/>
    </row>
    <row r="123" spans="1:7" s="7" customFormat="1" ht="18" customHeight="1">
      <c r="A123" s="81" t="s">
        <v>440</v>
      </c>
      <c r="B123" s="119" t="s">
        <v>1224</v>
      </c>
      <c r="C123" s="45" t="s">
        <v>1099</v>
      </c>
      <c r="D123" s="221">
        <v>533812</v>
      </c>
      <c r="E123" s="221">
        <v>64059</v>
      </c>
      <c r="F123" s="221">
        <v>10677</v>
      </c>
      <c r="G123" s="220">
        <f t="shared" si="5"/>
        <v>608548</v>
      </c>
    </row>
    <row r="124" spans="1:7" s="7" customFormat="1" ht="16.5" customHeight="1">
      <c r="A124" s="52" t="s">
        <v>441</v>
      </c>
      <c r="B124" s="306" t="s">
        <v>1225</v>
      </c>
      <c r="C124" s="45" t="s">
        <v>1099</v>
      </c>
      <c r="D124" s="25">
        <v>232092</v>
      </c>
      <c r="E124" s="25">
        <v>27852</v>
      </c>
      <c r="F124" s="25">
        <v>4643</v>
      </c>
      <c r="G124" s="220">
        <f t="shared" si="5"/>
        <v>264587</v>
      </c>
    </row>
    <row r="125" spans="1:7" s="7" customFormat="1" ht="15.75" customHeight="1">
      <c r="A125" s="81" t="s">
        <v>442</v>
      </c>
      <c r="B125" s="306" t="s">
        <v>1226</v>
      </c>
      <c r="C125" s="45" t="s">
        <v>1099</v>
      </c>
      <c r="D125" s="25">
        <v>208883</v>
      </c>
      <c r="E125" s="25">
        <v>25067</v>
      </c>
      <c r="F125" s="25">
        <v>4178</v>
      </c>
      <c r="G125" s="220">
        <f t="shared" si="5"/>
        <v>238128</v>
      </c>
    </row>
    <row r="126" spans="1:7" s="7" customFormat="1" ht="17.25" customHeight="1">
      <c r="A126" s="52" t="s">
        <v>799</v>
      </c>
      <c r="B126" s="306" t="s">
        <v>1227</v>
      </c>
      <c r="C126" s="45" t="s">
        <v>1099</v>
      </c>
      <c r="D126" s="25">
        <v>348139</v>
      </c>
      <c r="E126" s="25">
        <v>41778</v>
      </c>
      <c r="F126" s="25">
        <v>6964</v>
      </c>
      <c r="G126" s="220">
        <f t="shared" si="5"/>
        <v>396881</v>
      </c>
    </row>
    <row r="127" spans="1:7" s="7" customFormat="1" ht="16.5" customHeight="1">
      <c r="A127" s="81" t="s">
        <v>1228</v>
      </c>
      <c r="B127" s="306" t="s">
        <v>369</v>
      </c>
      <c r="C127" s="45" t="s">
        <v>1099</v>
      </c>
      <c r="D127" s="25">
        <v>417766</v>
      </c>
      <c r="E127" s="25">
        <v>50132</v>
      </c>
      <c r="F127" s="25">
        <v>8356</v>
      </c>
      <c r="G127" s="220">
        <f t="shared" si="5"/>
        <v>476254</v>
      </c>
    </row>
    <row r="128" spans="1:7" s="7" customFormat="1" ht="13.5" customHeight="1">
      <c r="A128" s="52" t="s">
        <v>1229</v>
      </c>
      <c r="B128" s="306" t="s">
        <v>1230</v>
      </c>
      <c r="C128" s="45" t="s">
        <v>1099</v>
      </c>
      <c r="D128" s="25">
        <v>580231</v>
      </c>
      <c r="E128" s="25">
        <v>69628</v>
      </c>
      <c r="F128" s="25">
        <v>11605</v>
      </c>
      <c r="G128" s="220">
        <f t="shared" si="5"/>
        <v>661464</v>
      </c>
    </row>
    <row r="129" spans="1:7" s="7" customFormat="1" ht="34.5" customHeight="1">
      <c r="A129" s="53" t="s">
        <v>359</v>
      </c>
      <c r="B129" s="120" t="s">
        <v>1231</v>
      </c>
      <c r="C129" s="45"/>
      <c r="D129" s="220"/>
      <c r="E129" s="220"/>
      <c r="F129" s="220"/>
      <c r="G129" s="220"/>
    </row>
    <row r="130" spans="1:7" s="7" customFormat="1" ht="19.5" customHeight="1">
      <c r="A130" s="81" t="s">
        <v>443</v>
      </c>
      <c r="B130" s="121" t="s">
        <v>1232</v>
      </c>
      <c r="C130" s="45" t="s">
        <v>1099</v>
      </c>
      <c r="D130" s="221">
        <v>497340</v>
      </c>
      <c r="E130" s="221">
        <v>59682</v>
      </c>
      <c r="F130" s="221">
        <v>9948</v>
      </c>
      <c r="G130" s="220">
        <f t="shared" si="5"/>
        <v>566970</v>
      </c>
    </row>
    <row r="131" spans="1:7" s="7" customFormat="1" ht="60.75" customHeight="1">
      <c r="A131" s="81" t="s">
        <v>444</v>
      </c>
      <c r="B131" s="122" t="s">
        <v>1233</v>
      </c>
      <c r="C131" s="45" t="s">
        <v>1099</v>
      </c>
      <c r="D131" s="221">
        <v>1989358</v>
      </c>
      <c r="E131" s="221">
        <v>238724</v>
      </c>
      <c r="F131" s="221">
        <v>39788</v>
      </c>
      <c r="G131" s="220">
        <f t="shared" si="5"/>
        <v>2267870</v>
      </c>
    </row>
    <row r="132" spans="1:7" s="7" customFormat="1" ht="18.75" customHeight="1">
      <c r="A132" s="298" t="s">
        <v>360</v>
      </c>
      <c r="B132" s="305" t="s">
        <v>461</v>
      </c>
      <c r="C132" s="45"/>
      <c r="D132" s="220"/>
      <c r="E132" s="220"/>
      <c r="F132" s="220"/>
      <c r="G132" s="220"/>
    </row>
    <row r="133" spans="1:7" s="7" customFormat="1" ht="48" customHeight="1">
      <c r="A133" s="52" t="s">
        <v>445</v>
      </c>
      <c r="B133" s="306" t="s">
        <v>1234</v>
      </c>
      <c r="C133" s="45" t="s">
        <v>1099</v>
      </c>
      <c r="D133" s="221">
        <v>1923047</v>
      </c>
      <c r="E133" s="221">
        <v>230766</v>
      </c>
      <c r="F133" s="221">
        <v>38462</v>
      </c>
      <c r="G133" s="220">
        <f t="shared" si="5"/>
        <v>2192275</v>
      </c>
    </row>
    <row r="134" spans="1:7" s="7" customFormat="1" ht="44.25" customHeight="1">
      <c r="A134" s="52" t="s">
        <v>446</v>
      </c>
      <c r="B134" s="306" t="s">
        <v>1235</v>
      </c>
      <c r="C134" s="45" t="s">
        <v>1099</v>
      </c>
      <c r="D134" s="268">
        <v>1392552</v>
      </c>
      <c r="E134" s="268">
        <v>167107</v>
      </c>
      <c r="F134" s="268">
        <v>27852</v>
      </c>
      <c r="G134" s="220">
        <f t="shared" si="5"/>
        <v>1587511</v>
      </c>
    </row>
    <row r="135" spans="1:7" s="7" customFormat="1" ht="108.75" customHeight="1">
      <c r="A135" s="298" t="s">
        <v>361</v>
      </c>
      <c r="B135" s="306" t="s">
        <v>1236</v>
      </c>
      <c r="C135" s="45" t="s">
        <v>1099</v>
      </c>
      <c r="D135" s="221">
        <v>0</v>
      </c>
      <c r="E135" s="221"/>
      <c r="F135" s="221"/>
      <c r="G135" s="220">
        <f t="shared" si="5"/>
        <v>0</v>
      </c>
    </row>
    <row r="136" spans="1:7" s="7" customFormat="1" ht="20.25" customHeight="1">
      <c r="A136" s="298" t="s">
        <v>1237</v>
      </c>
      <c r="B136" s="217" t="s">
        <v>1238</v>
      </c>
      <c r="C136" s="45"/>
      <c r="D136" s="6"/>
      <c r="E136" s="6"/>
      <c r="F136" s="6"/>
      <c r="G136" s="220"/>
    </row>
    <row r="137" spans="1:7" s="7" customFormat="1" ht="72" customHeight="1">
      <c r="A137" s="52" t="s">
        <v>1239</v>
      </c>
      <c r="B137" s="216" t="s">
        <v>1240</v>
      </c>
      <c r="C137" s="45" t="s">
        <v>1099</v>
      </c>
      <c r="D137" s="221">
        <v>5192223</v>
      </c>
      <c r="E137" s="221">
        <v>623068</v>
      </c>
      <c r="F137" s="221">
        <v>103845</v>
      </c>
      <c r="G137" s="220">
        <f t="shared" si="5"/>
        <v>5919136</v>
      </c>
    </row>
    <row r="138" spans="1:7" s="7" customFormat="1" ht="18.75" customHeight="1">
      <c r="A138" s="52" t="s">
        <v>1241</v>
      </c>
      <c r="B138" s="216" t="s">
        <v>1242</v>
      </c>
      <c r="C138" s="45" t="s">
        <v>1099</v>
      </c>
      <c r="D138" s="222">
        <v>1153828</v>
      </c>
      <c r="E138" s="222">
        <v>138460</v>
      </c>
      <c r="F138" s="222">
        <v>23078</v>
      </c>
      <c r="G138" s="220">
        <f t="shared" si="5"/>
        <v>1315366</v>
      </c>
    </row>
    <row r="139" spans="1:7" s="7" customFormat="1" ht="16.5" customHeight="1">
      <c r="A139" s="52" t="s">
        <v>1243</v>
      </c>
      <c r="B139" s="216" t="s">
        <v>1244</v>
      </c>
      <c r="C139" s="45" t="s">
        <v>1099</v>
      </c>
      <c r="D139" s="25">
        <v>769219</v>
      </c>
      <c r="E139" s="25">
        <v>92308</v>
      </c>
      <c r="F139" s="25">
        <v>15385</v>
      </c>
      <c r="G139" s="220">
        <f t="shared" si="5"/>
        <v>876912</v>
      </c>
    </row>
    <row r="140" spans="1:7" s="7" customFormat="1" ht="18" customHeight="1">
      <c r="A140" s="52" t="s">
        <v>1245</v>
      </c>
      <c r="B140" s="216" t="s">
        <v>1246</v>
      </c>
      <c r="C140" s="45" t="s">
        <v>1099</v>
      </c>
      <c r="D140" s="25">
        <v>480763</v>
      </c>
      <c r="E140" s="25">
        <v>57693</v>
      </c>
      <c r="F140" s="25">
        <v>9617</v>
      </c>
      <c r="G140" s="220">
        <f t="shared" si="5"/>
        <v>548073</v>
      </c>
    </row>
    <row r="141" spans="1:7" s="7" customFormat="1" ht="77.25" customHeight="1">
      <c r="A141" s="52" t="s">
        <v>1247</v>
      </c>
      <c r="B141" s="216" t="s">
        <v>1248</v>
      </c>
      <c r="C141" s="45" t="s">
        <v>1099</v>
      </c>
      <c r="D141" s="25">
        <v>480763</v>
      </c>
      <c r="E141" s="25">
        <v>57693</v>
      </c>
      <c r="F141" s="25">
        <v>9617</v>
      </c>
      <c r="G141" s="220">
        <f t="shared" si="5"/>
        <v>548073</v>
      </c>
    </row>
    <row r="142" spans="1:7" s="7" customFormat="1" ht="69" customHeight="1">
      <c r="A142" s="52" t="s">
        <v>1249</v>
      </c>
      <c r="B142" s="216" t="s">
        <v>1250</v>
      </c>
      <c r="C142" s="45" t="s">
        <v>1099</v>
      </c>
      <c r="D142" s="25">
        <v>288457</v>
      </c>
      <c r="E142" s="25">
        <v>34615</v>
      </c>
      <c r="F142" s="25">
        <v>5770</v>
      </c>
      <c r="G142" s="220">
        <f t="shared" si="5"/>
        <v>328842</v>
      </c>
    </row>
    <row r="143" spans="1:7" s="7" customFormat="1" ht="35.25" customHeight="1">
      <c r="A143" s="52" t="s">
        <v>1251</v>
      </c>
      <c r="B143" s="216" t="s">
        <v>1253</v>
      </c>
      <c r="C143" s="45" t="s">
        <v>1099</v>
      </c>
      <c r="D143" s="25">
        <v>192306</v>
      </c>
      <c r="E143" s="25">
        <v>23078</v>
      </c>
      <c r="F143" s="25">
        <v>3847</v>
      </c>
      <c r="G143" s="220">
        <f t="shared" si="5"/>
        <v>219231</v>
      </c>
    </row>
    <row r="144" spans="1:7" s="7" customFormat="1" ht="38.25" customHeight="1">
      <c r="A144" s="52" t="s">
        <v>1252</v>
      </c>
      <c r="B144" s="216" t="s">
        <v>1255</v>
      </c>
      <c r="C144" s="45" t="s">
        <v>1099</v>
      </c>
      <c r="D144" s="25">
        <v>384610</v>
      </c>
      <c r="E144" s="25">
        <v>46155</v>
      </c>
      <c r="F144" s="25">
        <v>7693</v>
      </c>
      <c r="G144" s="220">
        <f t="shared" si="5"/>
        <v>438458</v>
      </c>
    </row>
    <row r="145" spans="1:7" s="7" customFormat="1" ht="36" customHeight="1">
      <c r="A145" s="52" t="s">
        <v>1254</v>
      </c>
      <c r="B145" s="306" t="s">
        <v>1257</v>
      </c>
      <c r="C145" s="45" t="s">
        <v>1099</v>
      </c>
      <c r="D145" s="25">
        <v>480763</v>
      </c>
      <c r="E145" s="25">
        <v>57693</v>
      </c>
      <c r="F145" s="25">
        <v>9617</v>
      </c>
      <c r="G145" s="220">
        <f t="shared" si="5"/>
        <v>548073</v>
      </c>
    </row>
    <row r="146" spans="1:7" s="7" customFormat="1" ht="35.25" customHeight="1">
      <c r="A146" s="52" t="s">
        <v>1256</v>
      </c>
      <c r="B146" s="216" t="s">
        <v>1258</v>
      </c>
      <c r="C146" s="45" t="s">
        <v>1099</v>
      </c>
      <c r="D146" s="25">
        <v>192306</v>
      </c>
      <c r="E146" s="25">
        <v>23078</v>
      </c>
      <c r="F146" s="25">
        <v>3847</v>
      </c>
      <c r="G146" s="220">
        <f t="shared" si="5"/>
        <v>219231</v>
      </c>
    </row>
    <row r="147" spans="1:7" s="7" customFormat="1" ht="18" customHeight="1">
      <c r="A147" s="298" t="s">
        <v>1283</v>
      </c>
      <c r="B147" s="217" t="s">
        <v>1259</v>
      </c>
      <c r="C147" s="45"/>
      <c r="D147" s="6"/>
      <c r="E147" s="6"/>
      <c r="F147" s="6"/>
      <c r="G147" s="220"/>
    </row>
    <row r="148" spans="1:7" s="7" customFormat="1" ht="54" customHeight="1">
      <c r="A148" s="52" t="s">
        <v>1285</v>
      </c>
      <c r="B148" s="306" t="s">
        <v>1260</v>
      </c>
      <c r="C148" s="45" t="s">
        <v>1099</v>
      </c>
      <c r="D148" s="25">
        <v>1346133</v>
      </c>
      <c r="E148" s="25">
        <v>161536</v>
      </c>
      <c r="F148" s="25">
        <v>26923</v>
      </c>
      <c r="G148" s="220">
        <f t="shared" si="5"/>
        <v>1534592</v>
      </c>
    </row>
    <row r="149" spans="1:7" s="7" customFormat="1" ht="45.75" customHeight="1">
      <c r="A149" s="52" t="s">
        <v>1286</v>
      </c>
      <c r="B149" s="218" t="s">
        <v>1261</v>
      </c>
      <c r="C149" s="45" t="s">
        <v>1099</v>
      </c>
      <c r="D149" s="25">
        <v>974786</v>
      </c>
      <c r="E149" s="25">
        <v>116975</v>
      </c>
      <c r="F149" s="25">
        <v>19496</v>
      </c>
      <c r="G149" s="220">
        <f t="shared" si="5"/>
        <v>1111257</v>
      </c>
    </row>
    <row r="150" spans="1:7" s="7" customFormat="1" ht="18" customHeight="1">
      <c r="A150" s="298" t="s">
        <v>1284</v>
      </c>
      <c r="B150" s="305" t="s">
        <v>1262</v>
      </c>
      <c r="C150" s="45"/>
      <c r="D150" s="6"/>
      <c r="E150" s="6"/>
      <c r="F150" s="6"/>
      <c r="G150" s="220"/>
    </row>
    <row r="151" spans="1:7" s="7" customFormat="1" ht="113.25" customHeight="1">
      <c r="A151" s="52" t="s">
        <v>1287</v>
      </c>
      <c r="B151" s="218" t="s">
        <v>1263</v>
      </c>
      <c r="C151" s="45" t="s">
        <v>1099</v>
      </c>
      <c r="D151" s="25">
        <v>895212</v>
      </c>
      <c r="E151" s="25">
        <v>107427</v>
      </c>
      <c r="F151" s="25">
        <v>17905</v>
      </c>
      <c r="G151" s="220">
        <f t="shared" si="5"/>
        <v>1020544</v>
      </c>
    </row>
    <row r="152" spans="1:7" s="7" customFormat="1" ht="112.5" customHeight="1">
      <c r="A152" s="52" t="s">
        <v>1288</v>
      </c>
      <c r="B152" s="219" t="s">
        <v>1264</v>
      </c>
      <c r="C152" s="45" t="s">
        <v>1099</v>
      </c>
      <c r="D152" s="25">
        <v>596808</v>
      </c>
      <c r="E152" s="25">
        <v>71618</v>
      </c>
      <c r="F152" s="25">
        <v>11937</v>
      </c>
      <c r="G152" s="220">
        <f t="shared" si="5"/>
        <v>680363</v>
      </c>
    </row>
    <row r="153" spans="1:7" s="7" customFormat="1" ht="87.75" customHeight="1">
      <c r="A153" s="52" t="s">
        <v>1289</v>
      </c>
      <c r="B153" s="123" t="s">
        <v>1265</v>
      </c>
      <c r="C153" s="45" t="s">
        <v>1099</v>
      </c>
      <c r="D153" s="25">
        <v>0</v>
      </c>
      <c r="E153" s="25"/>
      <c r="F153" s="25"/>
      <c r="G153" s="220">
        <f t="shared" si="5"/>
        <v>0</v>
      </c>
    </row>
    <row r="154" spans="1:7" s="7" customFormat="1" ht="33.75" customHeight="1">
      <c r="A154" s="298" t="s">
        <v>1290</v>
      </c>
      <c r="B154" s="305" t="s">
        <v>648</v>
      </c>
      <c r="C154" s="299"/>
      <c r="D154" s="6">
        <v>0</v>
      </c>
      <c r="E154" s="6"/>
      <c r="F154" s="6"/>
      <c r="G154" s="220">
        <f t="shared" si="5"/>
        <v>0</v>
      </c>
    </row>
    <row r="155" spans="1:7" s="7" customFormat="1" ht="20.25" customHeight="1">
      <c r="A155" s="81" t="s">
        <v>1305</v>
      </c>
      <c r="B155" s="6"/>
      <c r="C155" s="45" t="s">
        <v>1099</v>
      </c>
      <c r="D155" s="25">
        <v>0</v>
      </c>
      <c r="E155" s="25"/>
      <c r="F155" s="25"/>
      <c r="G155" s="220">
        <f t="shared" si="5"/>
        <v>0</v>
      </c>
    </row>
    <row r="156" spans="1:7" s="7" customFormat="1" ht="15" customHeight="1">
      <c r="A156" s="81" t="s">
        <v>1306</v>
      </c>
      <c r="B156" s="6"/>
      <c r="C156" s="45" t="s">
        <v>1099</v>
      </c>
      <c r="D156" s="25">
        <v>0</v>
      </c>
      <c r="E156" s="25"/>
      <c r="F156" s="25"/>
      <c r="G156" s="220">
        <f t="shared" si="5"/>
        <v>0</v>
      </c>
    </row>
    <row r="157" spans="1:7" s="7" customFormat="1" ht="15.75" customHeight="1">
      <c r="A157" s="81" t="s">
        <v>1307</v>
      </c>
      <c r="B157" s="6"/>
      <c r="C157" s="45" t="s">
        <v>1099</v>
      </c>
      <c r="D157" s="25">
        <v>0</v>
      </c>
      <c r="E157" s="25"/>
      <c r="F157" s="25"/>
      <c r="G157" s="220">
        <f t="shared" ref="G157:G163" si="6">D157+E157+F157</f>
        <v>0</v>
      </c>
    </row>
    <row r="158" spans="1:7" s="52" customFormat="1" ht="15.75" customHeight="1">
      <c r="B158" s="297" t="s">
        <v>1006</v>
      </c>
      <c r="C158" s="299"/>
      <c r="D158" s="301">
        <f>SUM(D102:D157)</f>
        <v>33156004</v>
      </c>
      <c r="E158" s="301">
        <f>SUM(E102:E157)</f>
        <v>3978763</v>
      </c>
      <c r="F158" s="301">
        <f>SUM(F102:F157)</f>
        <v>663161</v>
      </c>
      <c r="G158" s="161">
        <f>SUM(G102:G157)</f>
        <v>37797928</v>
      </c>
    </row>
    <row r="159" spans="1:7" s="51" customFormat="1" ht="15.75" customHeight="1">
      <c r="B159" s="63"/>
      <c r="C159" s="299"/>
      <c r="D159" s="6"/>
      <c r="E159" s="6"/>
      <c r="F159" s="6"/>
      <c r="G159" s="161"/>
    </row>
    <row r="160" spans="1:7" s="7" customFormat="1" ht="23.25" customHeight="1">
      <c r="A160" s="298">
        <v>3.4</v>
      </c>
      <c r="B160" s="305" t="s">
        <v>635</v>
      </c>
      <c r="C160" s="299"/>
      <c r="D160" s="6"/>
      <c r="E160" s="6"/>
      <c r="F160" s="6"/>
      <c r="G160" s="220"/>
    </row>
    <row r="161" spans="1:7" s="7" customFormat="1" ht="27.75" customHeight="1">
      <c r="A161" s="52" t="s">
        <v>355</v>
      </c>
      <c r="B161" s="306" t="s">
        <v>636</v>
      </c>
      <c r="C161" s="45" t="s">
        <v>1099</v>
      </c>
      <c r="D161" s="25"/>
      <c r="E161" s="25"/>
      <c r="F161" s="25"/>
      <c r="G161" s="220">
        <f t="shared" si="6"/>
        <v>0</v>
      </c>
    </row>
    <row r="162" spans="1:7" s="7" customFormat="1" ht="18" customHeight="1">
      <c r="A162" s="52" t="s">
        <v>1308</v>
      </c>
      <c r="B162" s="25"/>
      <c r="C162" s="45" t="s">
        <v>1099</v>
      </c>
      <c r="D162" s="25"/>
      <c r="E162" s="25"/>
      <c r="F162" s="25"/>
      <c r="G162" s="220">
        <f t="shared" si="6"/>
        <v>0</v>
      </c>
    </row>
    <row r="163" spans="1:7" s="7" customFormat="1" ht="19.5" customHeight="1">
      <c r="A163" s="52" t="s">
        <v>1309</v>
      </c>
      <c r="B163" s="25"/>
      <c r="C163" s="45" t="s">
        <v>1099</v>
      </c>
      <c r="D163" s="25"/>
      <c r="E163" s="25"/>
      <c r="F163" s="25"/>
      <c r="G163" s="220">
        <f t="shared" si="6"/>
        <v>0</v>
      </c>
    </row>
    <row r="164" spans="1:7" s="7" customFormat="1" ht="21" customHeight="1">
      <c r="A164" s="52"/>
      <c r="B164" s="297" t="s">
        <v>1007</v>
      </c>
      <c r="C164" s="299"/>
      <c r="D164" s="301">
        <f>SUM(D161:D163)</f>
        <v>0</v>
      </c>
      <c r="E164" s="301">
        <f>SUM(E161:E163)</f>
        <v>0</v>
      </c>
      <c r="F164" s="301">
        <f>SUM(F161:F163)</f>
        <v>0</v>
      </c>
      <c r="G164" s="301">
        <f>SUM(G161:G163)</f>
        <v>0</v>
      </c>
    </row>
    <row r="165" spans="1:7" s="51" customFormat="1" ht="16.5" customHeight="1">
      <c r="B165" s="63"/>
      <c r="C165" s="299"/>
      <c r="D165" s="6"/>
      <c r="E165" s="6"/>
      <c r="F165" s="6"/>
      <c r="G165" s="301"/>
    </row>
    <row r="166" spans="1:7" s="7" customFormat="1" ht="30" customHeight="1">
      <c r="A166" s="323" t="s">
        <v>1354</v>
      </c>
      <c r="B166" s="361"/>
      <c r="C166" s="299"/>
      <c r="D166" s="301">
        <f>D44+D98+D158+D164</f>
        <v>257751908</v>
      </c>
      <c r="E166" s="301">
        <f>E44+E98+E158+E164</f>
        <v>30930323</v>
      </c>
      <c r="F166" s="301">
        <f>F44+F98+F158+F164</f>
        <v>10076366</v>
      </c>
      <c r="G166" s="313">
        <f>SUM(G44+G98+G158+G164)</f>
        <v>298758597</v>
      </c>
    </row>
    <row r="167" spans="1:7" s="52" customFormat="1" ht="17.25" customHeight="1">
      <c r="A167" s="82"/>
      <c r="B167" s="302" t="s">
        <v>989</v>
      </c>
      <c r="C167" s="301"/>
      <c r="D167" s="7"/>
      <c r="E167" s="6"/>
      <c r="F167" s="6"/>
      <c r="G167" s="6"/>
    </row>
    <row r="168" spans="1:7" s="52" customFormat="1" ht="21" customHeight="1">
      <c r="A168" s="50"/>
      <c r="B168" s="50" t="s">
        <v>1003</v>
      </c>
      <c r="C168" s="44"/>
      <c r="D168" s="24"/>
      <c r="E168" s="25"/>
      <c r="F168" s="25"/>
      <c r="G168" s="25"/>
    </row>
    <row r="169" spans="1:7" s="7" customFormat="1" ht="19.5" customHeight="1">
      <c r="A169" s="38"/>
      <c r="B169" s="40"/>
      <c r="C169" s="301"/>
      <c r="E169" s="6"/>
      <c r="F169" s="6"/>
      <c r="G169" s="6"/>
    </row>
    <row r="170" spans="1:7" s="7" customFormat="1" ht="17.25" customHeight="1">
      <c r="A170" s="50"/>
      <c r="B170" s="101" t="s">
        <v>278</v>
      </c>
      <c r="C170" s="44"/>
      <c r="D170" s="24"/>
      <c r="E170" s="25"/>
      <c r="F170" s="25"/>
      <c r="G170" s="25"/>
    </row>
    <row r="171" spans="1:7" s="7" customFormat="1" ht="18" customHeight="1">
      <c r="A171" s="50"/>
      <c r="B171" s="101" t="s">
        <v>279</v>
      </c>
      <c r="C171" s="44"/>
      <c r="D171" s="24"/>
      <c r="E171" s="25"/>
      <c r="F171" s="25"/>
      <c r="G171" s="25"/>
    </row>
    <row r="172" spans="1:7" s="7" customFormat="1" ht="20.25" customHeight="1">
      <c r="A172" s="50"/>
      <c r="B172" s="101" t="s">
        <v>280</v>
      </c>
      <c r="C172" s="44"/>
      <c r="D172" s="24"/>
      <c r="E172" s="25"/>
      <c r="F172" s="25"/>
      <c r="G172" s="25"/>
    </row>
    <row r="173" spans="1:7" s="45" customFormat="1" ht="14.25">
      <c r="A173" s="100"/>
      <c r="B173" s="100"/>
    </row>
    <row r="174" spans="1:7" s="45" customFormat="1" ht="43.15" customHeight="1">
      <c r="A174" s="100"/>
      <c r="B174" s="100"/>
    </row>
  </sheetData>
  <mergeCells count="5">
    <mergeCell ref="C3:G3"/>
    <mergeCell ref="A7:B7"/>
    <mergeCell ref="A8:B8"/>
    <mergeCell ref="A166:B166"/>
    <mergeCell ref="A1:G1"/>
  </mergeCells>
  <printOptions horizontalCentered="1"/>
  <pageMargins left="0.3" right="0.3" top="1.1499999999999999" bottom="1.1499999999999999" header="0.8" footer="0.8"/>
  <pageSetup paperSize="9" scale="51" fitToHeight="0" orientation="landscape" r:id="rId1"/>
  <headerFooter>
    <oddHeader>&amp;L&amp;"Times New Roman,Regular"&amp;9Bengaluru Water Supply and Sewerage Project (III)&amp;R&amp;"Times New Roman,Regular"&amp;9Volume-3-Price Proposal</oddHeader>
    <oddFooter>&amp;L&amp;"Times New Roman,Regular"&amp;9Contract No CP-25-BILISHIVALLI STP&amp;R&amp;"Times New Roman,Regular"&amp;9&amp;P of &amp;N</oddFooter>
  </headerFooter>
  <rowBreaks count="1" manualBreakCount="1">
    <brk id="24" max="6"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25"/>
  <sheetViews>
    <sheetView view="pageBreakPreview" topLeftCell="B11" zoomScaleNormal="50" zoomScaleSheetLayoutView="100" workbookViewId="0">
      <selection activeCell="F19" sqref="F19"/>
    </sheetView>
  </sheetViews>
  <sheetFormatPr defaultColWidth="8.7109375" defaultRowHeight="12.75"/>
  <cols>
    <col min="1" max="1" width="16.28515625" style="147" customWidth="1"/>
    <col min="2" max="2" width="99.28515625" style="147" customWidth="1"/>
    <col min="3" max="3" width="21.7109375" style="147" customWidth="1"/>
    <col min="4" max="4" width="13.7109375" style="147" customWidth="1"/>
    <col min="5" max="5" width="23.7109375" style="147" customWidth="1"/>
    <col min="6" max="6" width="18.28515625" style="147" customWidth="1"/>
    <col min="7" max="7" width="34.5703125" style="229" customWidth="1"/>
    <col min="8" max="16384" width="8.7109375" style="147"/>
  </cols>
  <sheetData>
    <row r="1" spans="1:7" s="5" customFormat="1" ht="25.5" customHeight="1">
      <c r="A1" s="339" t="s">
        <v>757</v>
      </c>
      <c r="B1" s="339"/>
      <c r="C1" s="339"/>
      <c r="D1" s="339"/>
      <c r="E1" s="339"/>
      <c r="F1" s="339"/>
      <c r="G1" s="339"/>
    </row>
    <row r="2" spans="1:7" s="3" customFormat="1" ht="30" customHeight="1">
      <c r="A2" s="279"/>
      <c r="B2" s="279" t="s">
        <v>1337</v>
      </c>
      <c r="C2" s="334"/>
      <c r="D2" s="334"/>
      <c r="E2" s="334"/>
      <c r="F2" s="334"/>
      <c r="G2" s="334"/>
    </row>
    <row r="3" spans="1:7" s="5" customFormat="1" ht="40.5" customHeight="1">
      <c r="A3" s="281" t="s">
        <v>428</v>
      </c>
      <c r="B3" s="281" t="s">
        <v>429</v>
      </c>
      <c r="C3" s="281" t="s">
        <v>44</v>
      </c>
      <c r="D3" s="281" t="s">
        <v>245</v>
      </c>
      <c r="E3" s="280" t="s">
        <v>752</v>
      </c>
      <c r="F3" s="280" t="s">
        <v>731</v>
      </c>
      <c r="G3" s="31" t="s">
        <v>744</v>
      </c>
    </row>
    <row r="4" spans="1:7" s="5" customFormat="1" ht="30" customHeight="1">
      <c r="A4" s="71" t="s">
        <v>430</v>
      </c>
      <c r="B4" s="71" t="s">
        <v>467</v>
      </c>
      <c r="C4" s="281" t="s">
        <v>735</v>
      </c>
      <c r="D4" s="223">
        <v>-4</v>
      </c>
      <c r="E4" s="224">
        <v>-5</v>
      </c>
      <c r="F4" s="224">
        <v>-6</v>
      </c>
      <c r="G4" s="31" t="s">
        <v>755</v>
      </c>
    </row>
    <row r="5" spans="1:7" s="5" customFormat="1" ht="51" customHeight="1">
      <c r="A5" s="281">
        <v>4.0999999999999996</v>
      </c>
      <c r="B5" s="290" t="s">
        <v>1023</v>
      </c>
      <c r="C5" s="281"/>
      <c r="D5" s="281"/>
      <c r="E5" s="45"/>
      <c r="F5" s="45"/>
      <c r="G5" s="179"/>
    </row>
    <row r="6" spans="1:7" s="5" customFormat="1" ht="27.6" customHeight="1">
      <c r="A6" s="294"/>
      <c r="B6" s="290" t="s">
        <v>807</v>
      </c>
      <c r="C6" s="294"/>
      <c r="D6" s="294"/>
      <c r="E6" s="45"/>
      <c r="F6" s="45"/>
      <c r="G6" s="179"/>
    </row>
    <row r="7" spans="1:7" s="5" customFormat="1" ht="27.6" customHeight="1">
      <c r="A7" s="294" t="s">
        <v>1291</v>
      </c>
      <c r="B7" s="291" t="s">
        <v>1024</v>
      </c>
      <c r="C7" s="281" t="s">
        <v>754</v>
      </c>
      <c r="D7" s="294">
        <v>1</v>
      </c>
      <c r="E7" s="21">
        <v>50000</v>
      </c>
      <c r="F7" s="21">
        <v>6000</v>
      </c>
      <c r="G7" s="179">
        <f xml:space="preserve"> (D7*E7)+F7</f>
        <v>56000</v>
      </c>
    </row>
    <row r="8" spans="1:7" s="5" customFormat="1" ht="27.6" customHeight="1">
      <c r="A8" s="294" t="s">
        <v>362</v>
      </c>
      <c r="B8" s="291" t="s">
        <v>1025</v>
      </c>
      <c r="C8" s="281" t="s">
        <v>754</v>
      </c>
      <c r="D8" s="294">
        <v>1</v>
      </c>
      <c r="E8" s="21">
        <v>10000</v>
      </c>
      <c r="F8" s="21">
        <v>1200</v>
      </c>
      <c r="G8" s="179">
        <f t="shared" ref="G8:G17" si="0" xml:space="preserve"> (D8*E8)+F8</f>
        <v>11200</v>
      </c>
    </row>
    <row r="9" spans="1:7" s="5" customFormat="1" ht="27.6" customHeight="1">
      <c r="A9" s="294" t="s">
        <v>363</v>
      </c>
      <c r="B9" s="291" t="s">
        <v>1026</v>
      </c>
      <c r="C9" s="281" t="s">
        <v>754</v>
      </c>
      <c r="D9" s="294">
        <v>1</v>
      </c>
      <c r="E9" s="21">
        <v>20000</v>
      </c>
      <c r="F9" s="21">
        <v>2400</v>
      </c>
      <c r="G9" s="179">
        <f t="shared" si="0"/>
        <v>22400</v>
      </c>
    </row>
    <row r="10" spans="1:7" s="5" customFormat="1" ht="27.6" customHeight="1">
      <c r="A10" s="294" t="s">
        <v>768</v>
      </c>
      <c r="B10" s="291" t="s">
        <v>1027</v>
      </c>
      <c r="C10" s="281" t="s">
        <v>754</v>
      </c>
      <c r="D10" s="294">
        <v>1</v>
      </c>
      <c r="E10" s="21">
        <v>20000</v>
      </c>
      <c r="F10" s="21">
        <v>2400</v>
      </c>
      <c r="G10" s="179">
        <f t="shared" si="0"/>
        <v>22400</v>
      </c>
    </row>
    <row r="11" spans="1:7" s="5" customFormat="1" ht="27.6" customHeight="1">
      <c r="A11" s="294" t="s">
        <v>364</v>
      </c>
      <c r="B11" s="291" t="s">
        <v>1028</v>
      </c>
      <c r="C11" s="281" t="s">
        <v>754</v>
      </c>
      <c r="D11" s="294">
        <v>1</v>
      </c>
      <c r="E11" s="21">
        <v>30000</v>
      </c>
      <c r="F11" s="21">
        <v>3600</v>
      </c>
      <c r="G11" s="179">
        <f t="shared" si="0"/>
        <v>33600</v>
      </c>
    </row>
    <row r="12" spans="1:7" s="5" customFormat="1" ht="27.6" customHeight="1">
      <c r="A12" s="294" t="s">
        <v>769</v>
      </c>
      <c r="B12" s="291" t="s">
        <v>1131</v>
      </c>
      <c r="C12" s="281" t="s">
        <v>754</v>
      </c>
      <c r="D12" s="294">
        <v>1</v>
      </c>
      <c r="E12" s="21">
        <v>7500</v>
      </c>
      <c r="F12" s="21">
        <v>900</v>
      </c>
      <c r="G12" s="179">
        <f t="shared" si="0"/>
        <v>8400</v>
      </c>
    </row>
    <row r="13" spans="1:7" s="5" customFormat="1" ht="28.5" customHeight="1">
      <c r="A13" s="294" t="s">
        <v>365</v>
      </c>
      <c r="B13" s="291" t="s">
        <v>1029</v>
      </c>
      <c r="C13" s="281" t="s">
        <v>754</v>
      </c>
      <c r="D13" s="294">
        <v>1</v>
      </c>
      <c r="E13" s="21">
        <v>8000</v>
      </c>
      <c r="F13" s="21">
        <v>960</v>
      </c>
      <c r="G13" s="179">
        <f t="shared" si="0"/>
        <v>8960</v>
      </c>
    </row>
    <row r="14" spans="1:7" s="5" customFormat="1" ht="110.25" customHeight="1">
      <c r="A14" s="294" t="s">
        <v>770</v>
      </c>
      <c r="B14" s="225" t="s">
        <v>1032</v>
      </c>
      <c r="C14" s="281" t="s">
        <v>1100</v>
      </c>
      <c r="D14" s="294">
        <v>1</v>
      </c>
      <c r="E14" s="21">
        <v>100000</v>
      </c>
      <c r="F14" s="21">
        <v>12000</v>
      </c>
      <c r="G14" s="179">
        <f t="shared" si="0"/>
        <v>112000</v>
      </c>
    </row>
    <row r="15" spans="1:7" s="5" customFormat="1" ht="27.6" customHeight="1">
      <c r="A15" s="294" t="s">
        <v>771</v>
      </c>
      <c r="B15" s="291" t="s">
        <v>1266</v>
      </c>
      <c r="C15" s="281" t="s">
        <v>754</v>
      </c>
      <c r="D15" s="294">
        <v>1</v>
      </c>
      <c r="E15" s="21">
        <v>8000</v>
      </c>
      <c r="F15" s="21">
        <v>960</v>
      </c>
      <c r="G15" s="179">
        <f t="shared" si="0"/>
        <v>8960</v>
      </c>
    </row>
    <row r="16" spans="1:7" s="5" customFormat="1" ht="55.5" customHeight="1">
      <c r="A16" s="294" t="s">
        <v>772</v>
      </c>
      <c r="B16" s="291" t="s">
        <v>1030</v>
      </c>
      <c r="C16" s="281" t="s">
        <v>754</v>
      </c>
      <c r="D16" s="294">
        <v>1</v>
      </c>
      <c r="E16" s="21">
        <v>12000</v>
      </c>
      <c r="F16" s="21">
        <v>1440</v>
      </c>
      <c r="G16" s="179">
        <f t="shared" si="0"/>
        <v>13440</v>
      </c>
    </row>
    <row r="17" spans="1:7" s="134" customFormat="1" ht="55.5" customHeight="1" thickBot="1">
      <c r="A17" s="294" t="s">
        <v>773</v>
      </c>
      <c r="B17" s="291" t="s">
        <v>1031</v>
      </c>
      <c r="C17" s="281" t="s">
        <v>1101</v>
      </c>
      <c r="D17" s="226">
        <v>1</v>
      </c>
      <c r="E17" s="227">
        <v>35000</v>
      </c>
      <c r="F17" s="227">
        <v>4200</v>
      </c>
      <c r="G17" s="179">
        <f t="shared" si="0"/>
        <v>39200</v>
      </c>
    </row>
    <row r="18" spans="1:7" s="9" customFormat="1" ht="55.5" customHeight="1">
      <c r="A18" s="323" t="s">
        <v>1340</v>
      </c>
      <c r="B18" s="361"/>
      <c r="C18" s="281"/>
      <c r="D18" s="53"/>
      <c r="E18" s="31"/>
      <c r="F18" s="31">
        <f>SUM(F7:F17)</f>
        <v>36060</v>
      </c>
      <c r="G18" s="31">
        <f>SUM(G7:G17)</f>
        <v>336560</v>
      </c>
    </row>
    <row r="19" spans="1:7" s="9" customFormat="1" ht="22.5" customHeight="1">
      <c r="A19" s="110"/>
      <c r="B19" s="109"/>
      <c r="C19" s="110"/>
      <c r="D19" s="110"/>
      <c r="E19" s="110"/>
      <c r="F19" s="110"/>
      <c r="G19" s="210"/>
    </row>
    <row r="20" spans="1:7" s="9" customFormat="1" ht="20.25" customHeight="1">
      <c r="A20" s="126"/>
      <c r="B20" s="126" t="s">
        <v>1003</v>
      </c>
      <c r="C20" s="110"/>
      <c r="D20" s="110"/>
      <c r="E20" s="110"/>
      <c r="F20" s="110"/>
      <c r="G20" s="210"/>
    </row>
    <row r="21" spans="1:7" s="5" customFormat="1" ht="21" customHeight="1">
      <c r="A21" s="110"/>
      <c r="B21" s="110"/>
      <c r="C21" s="110"/>
      <c r="D21" s="110"/>
      <c r="E21" s="110"/>
      <c r="F21" s="110"/>
      <c r="G21" s="210"/>
    </row>
    <row r="22" spans="1:7" s="5" customFormat="1" ht="23.25" customHeight="1">
      <c r="A22" s="110"/>
      <c r="B22" s="109" t="s">
        <v>278</v>
      </c>
      <c r="C22" s="108"/>
      <c r="D22" s="108"/>
      <c r="E22" s="110"/>
      <c r="F22" s="110"/>
      <c r="G22" s="210"/>
    </row>
    <row r="23" spans="1:7" s="5" customFormat="1" ht="15.75" customHeight="1">
      <c r="A23" s="110"/>
      <c r="B23" s="109" t="s">
        <v>279</v>
      </c>
      <c r="C23" s="108"/>
      <c r="D23" s="108"/>
      <c r="E23" s="110"/>
      <c r="F23" s="110"/>
      <c r="G23" s="210"/>
    </row>
    <row r="24" spans="1:7" s="5" customFormat="1" ht="20.25" customHeight="1">
      <c r="A24" s="110"/>
      <c r="B24" s="109" t="s">
        <v>280</v>
      </c>
      <c r="C24" s="108"/>
      <c r="D24" s="108"/>
      <c r="E24" s="110"/>
      <c r="F24" s="110"/>
      <c r="G24" s="210"/>
    </row>
    <row r="25" spans="1:7" s="5" customFormat="1" ht="15">
      <c r="A25" s="286"/>
      <c r="B25" s="9"/>
      <c r="C25" s="9"/>
      <c r="D25" s="9"/>
      <c r="E25" s="9"/>
      <c r="F25" s="9"/>
      <c r="G25" s="228"/>
    </row>
  </sheetData>
  <mergeCells count="3">
    <mergeCell ref="C2:G2"/>
    <mergeCell ref="A1:G1"/>
    <mergeCell ref="A18:B18"/>
  </mergeCells>
  <printOptions horizontalCentered="1"/>
  <pageMargins left="0.3" right="0.3" top="1.1499999999999999" bottom="1.1499999999999999" header="0.8" footer="0.8"/>
  <pageSetup paperSize="9" scale="47" orientation="landscape" r:id="rId1"/>
  <headerFooter>
    <oddHeader>&amp;L&amp;"Times New Roman,Regular"&amp;9Bengaluru Water Supply and Sewerage Project (III)&amp;R&amp;"Times New Roman,Regular"&amp;9Volume-3-Price Proposal</oddHeader>
    <oddFooter>&amp;L&amp;"Times New Roman,Regular"&amp;9Contract No CP-25-BILISHIVALLI STP&amp;R&amp;"Times New Roman,Regular"&amp;9&amp;P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75"/>
  <sheetViews>
    <sheetView view="pageBreakPreview" topLeftCell="A48" zoomScale="80" zoomScaleSheetLayoutView="80" workbookViewId="0">
      <selection activeCell="F6" sqref="F6:F66"/>
    </sheetView>
  </sheetViews>
  <sheetFormatPr defaultColWidth="8.7109375" defaultRowHeight="12.75"/>
  <cols>
    <col min="1" max="1" width="8.7109375" style="147"/>
    <col min="2" max="2" width="71.7109375" style="147" customWidth="1"/>
    <col min="3" max="3" width="12.7109375" style="147" customWidth="1"/>
    <col min="4" max="4" width="22" style="147" customWidth="1"/>
    <col min="5" max="5" width="17.140625" style="147" customWidth="1"/>
    <col min="6" max="6" width="18.5703125" style="147" customWidth="1"/>
    <col min="7" max="7" width="32.28515625" style="147" customWidth="1"/>
    <col min="8" max="16384" width="8.7109375" style="147"/>
  </cols>
  <sheetData>
    <row r="1" spans="1:7" s="5" customFormat="1" ht="20.100000000000001" customHeight="1">
      <c r="A1" s="339" t="s">
        <v>750</v>
      </c>
      <c r="B1" s="339"/>
      <c r="C1" s="339"/>
      <c r="D1" s="339"/>
      <c r="E1" s="339"/>
      <c r="F1" s="339"/>
      <c r="G1" s="339"/>
    </row>
    <row r="2" spans="1:7" s="3" customFormat="1" ht="20.100000000000001" customHeight="1">
      <c r="A2" s="279"/>
      <c r="B2" s="279" t="s">
        <v>705</v>
      </c>
      <c r="C2" s="334" t="s">
        <v>1341</v>
      </c>
      <c r="D2" s="334"/>
      <c r="E2" s="334"/>
      <c r="F2" s="334"/>
      <c r="G2" s="334"/>
    </row>
    <row r="3" spans="1:7" s="5" customFormat="1" ht="30" customHeight="1">
      <c r="A3" s="10" t="s">
        <v>428</v>
      </c>
      <c r="B3" s="10" t="s">
        <v>751</v>
      </c>
      <c r="C3" s="280" t="s">
        <v>44</v>
      </c>
      <c r="D3" s="3" t="s">
        <v>245</v>
      </c>
      <c r="E3" s="280" t="s">
        <v>752</v>
      </c>
      <c r="F3" s="10" t="s">
        <v>731</v>
      </c>
      <c r="G3" s="280" t="s">
        <v>744</v>
      </c>
    </row>
    <row r="4" spans="1:7" s="5" customFormat="1" ht="20.100000000000001" customHeight="1">
      <c r="A4" s="45"/>
      <c r="B4" s="45"/>
      <c r="C4" s="11" t="s">
        <v>430</v>
      </c>
      <c r="D4" s="11" t="s">
        <v>467</v>
      </c>
      <c r="E4" s="11" t="s">
        <v>642</v>
      </c>
      <c r="F4" s="11" t="s">
        <v>468</v>
      </c>
      <c r="G4" s="11" t="s">
        <v>753</v>
      </c>
    </row>
    <row r="5" spans="1:7" s="5" customFormat="1" ht="37.5" customHeight="1">
      <c r="A5" s="280">
        <v>5.0999999999999996</v>
      </c>
      <c r="B5" s="292" t="s">
        <v>1033</v>
      </c>
      <c r="C5" s="11"/>
      <c r="D5" s="11"/>
      <c r="E5" s="11"/>
      <c r="F5" s="11"/>
      <c r="G5" s="11"/>
    </row>
    <row r="6" spans="1:7" s="5" customFormat="1" ht="20.100000000000001" customHeight="1">
      <c r="A6" s="294" t="s">
        <v>650</v>
      </c>
      <c r="B6" s="291" t="s">
        <v>651</v>
      </c>
      <c r="C6" s="71" t="s">
        <v>754</v>
      </c>
      <c r="D6" s="71" t="s">
        <v>778</v>
      </c>
      <c r="E6" s="20" t="s">
        <v>1355</v>
      </c>
      <c r="F6" s="320">
        <v>1254</v>
      </c>
      <c r="G6" s="14">
        <f xml:space="preserve"> (D6*E6)+F6</f>
        <v>11702</v>
      </c>
    </row>
    <row r="7" spans="1:7" s="5" customFormat="1" ht="20.100000000000001" customHeight="1">
      <c r="A7" s="294" t="s">
        <v>652</v>
      </c>
      <c r="B7" s="291" t="s">
        <v>1142</v>
      </c>
      <c r="C7" s="71" t="s">
        <v>754</v>
      </c>
      <c r="D7" s="71" t="s">
        <v>778</v>
      </c>
      <c r="E7" s="20" t="s">
        <v>1356</v>
      </c>
      <c r="F7" s="320">
        <v>7133</v>
      </c>
      <c r="G7" s="45">
        <f t="shared" ref="G7:G40" si="0" xml:space="preserve"> (D7*E7)+F7</f>
        <v>66574</v>
      </c>
    </row>
    <row r="8" spans="1:7" s="5" customFormat="1" ht="31.5" customHeight="1">
      <c r="A8" s="294" t="s">
        <v>653</v>
      </c>
      <c r="B8" s="291" t="s">
        <v>654</v>
      </c>
      <c r="C8" s="71" t="s">
        <v>754</v>
      </c>
      <c r="D8" s="71" t="s">
        <v>778</v>
      </c>
      <c r="E8" s="20" t="s">
        <v>1357</v>
      </c>
      <c r="F8" s="320">
        <v>5102</v>
      </c>
      <c r="G8" s="45">
        <f t="shared" si="0"/>
        <v>47612</v>
      </c>
    </row>
    <row r="9" spans="1:7" s="5" customFormat="1" ht="20.100000000000001" customHeight="1">
      <c r="A9" s="294" t="s">
        <v>655</v>
      </c>
      <c r="B9" s="291" t="s">
        <v>454</v>
      </c>
      <c r="C9" s="71" t="s">
        <v>754</v>
      </c>
      <c r="D9" s="71" t="s">
        <v>778</v>
      </c>
      <c r="E9" s="20" t="s">
        <v>1358</v>
      </c>
      <c r="F9" s="320">
        <v>18849</v>
      </c>
      <c r="G9" s="45">
        <f t="shared" si="0"/>
        <v>175919</v>
      </c>
    </row>
    <row r="10" spans="1:7" s="5" customFormat="1" ht="20.100000000000001" customHeight="1">
      <c r="A10" s="294" t="s">
        <v>656</v>
      </c>
      <c r="B10" s="291" t="s">
        <v>657</v>
      </c>
      <c r="C10" s="71" t="s">
        <v>754</v>
      </c>
      <c r="D10" s="71" t="s">
        <v>778</v>
      </c>
      <c r="E10" s="20" t="s">
        <v>1359</v>
      </c>
      <c r="F10" s="320">
        <v>7574</v>
      </c>
      <c r="G10" s="45">
        <f t="shared" si="0"/>
        <v>70690</v>
      </c>
    </row>
    <row r="11" spans="1:7" s="5" customFormat="1" ht="20.100000000000001" customHeight="1">
      <c r="A11" s="294" t="s">
        <v>658</v>
      </c>
      <c r="B11" s="291" t="s">
        <v>1143</v>
      </c>
      <c r="C11" s="71" t="s">
        <v>754</v>
      </c>
      <c r="D11" s="71" t="s">
        <v>778</v>
      </c>
      <c r="E11" s="20" t="s">
        <v>1360</v>
      </c>
      <c r="F11" s="320">
        <v>11119</v>
      </c>
      <c r="G11" s="45">
        <f t="shared" si="0"/>
        <v>103776</v>
      </c>
    </row>
    <row r="12" spans="1:7" s="5" customFormat="1" ht="20.100000000000001" customHeight="1">
      <c r="A12" s="294" t="s">
        <v>659</v>
      </c>
      <c r="B12" s="291" t="s">
        <v>660</v>
      </c>
      <c r="C12" s="71" t="s">
        <v>754</v>
      </c>
      <c r="D12" s="71" t="s">
        <v>778</v>
      </c>
      <c r="E12" s="20" t="s">
        <v>1361</v>
      </c>
      <c r="F12" s="320">
        <v>2825</v>
      </c>
      <c r="G12" s="45">
        <f t="shared" si="0"/>
        <v>26364</v>
      </c>
    </row>
    <row r="13" spans="1:7" s="5" customFormat="1" ht="20.100000000000001" customHeight="1">
      <c r="A13" s="294" t="s">
        <v>661</v>
      </c>
      <c r="B13" s="291" t="s">
        <v>662</v>
      </c>
      <c r="C13" s="71" t="s">
        <v>754</v>
      </c>
      <c r="D13" s="71" t="s">
        <v>778</v>
      </c>
      <c r="E13" s="20" t="s">
        <v>1362</v>
      </c>
      <c r="F13" s="320">
        <v>3104</v>
      </c>
      <c r="G13" s="45">
        <f t="shared" si="0"/>
        <v>28970</v>
      </c>
    </row>
    <row r="14" spans="1:7" s="5" customFormat="1" ht="20.100000000000001" customHeight="1">
      <c r="A14" s="294" t="s">
        <v>663</v>
      </c>
      <c r="B14" s="291" t="s">
        <v>664</v>
      </c>
      <c r="C14" s="71" t="s">
        <v>754</v>
      </c>
      <c r="D14" s="71" t="s">
        <v>778</v>
      </c>
      <c r="E14" s="20" t="s">
        <v>1363</v>
      </c>
      <c r="F14" s="320">
        <v>12762</v>
      </c>
      <c r="G14" s="45">
        <f t="shared" si="0"/>
        <v>119108</v>
      </c>
    </row>
    <row r="15" spans="1:7" s="5" customFormat="1" ht="20.100000000000001" customHeight="1">
      <c r="A15" s="294" t="s">
        <v>665</v>
      </c>
      <c r="B15" s="291" t="s">
        <v>666</v>
      </c>
      <c r="C15" s="71" t="s">
        <v>754</v>
      </c>
      <c r="D15" s="71" t="s">
        <v>775</v>
      </c>
      <c r="E15" s="20" t="s">
        <v>1364</v>
      </c>
      <c r="F15" s="320">
        <v>27235</v>
      </c>
      <c r="G15" s="45">
        <f t="shared" si="0"/>
        <v>2296815</v>
      </c>
    </row>
    <row r="16" spans="1:7" s="5" customFormat="1" ht="20.100000000000001" customHeight="1">
      <c r="A16" s="294" t="s">
        <v>667</v>
      </c>
      <c r="B16" s="291" t="s">
        <v>668</v>
      </c>
      <c r="C16" s="71" t="s">
        <v>754</v>
      </c>
      <c r="D16" s="71" t="s">
        <v>778</v>
      </c>
      <c r="E16" s="20" t="s">
        <v>1366</v>
      </c>
      <c r="F16" s="320">
        <v>1894</v>
      </c>
      <c r="G16" s="45">
        <f t="shared" si="0"/>
        <v>17673</v>
      </c>
    </row>
    <row r="17" spans="1:7" s="5" customFormat="1" ht="20.100000000000001" customHeight="1">
      <c r="A17" s="294" t="s">
        <v>669</v>
      </c>
      <c r="B17" s="291" t="s">
        <v>670</v>
      </c>
      <c r="C17" s="71" t="s">
        <v>754</v>
      </c>
      <c r="D17" s="71" t="s">
        <v>778</v>
      </c>
      <c r="E17" s="20" t="s">
        <v>1367</v>
      </c>
      <c r="F17" s="320">
        <v>3027</v>
      </c>
      <c r="G17" s="45">
        <f t="shared" si="0"/>
        <v>28245</v>
      </c>
    </row>
    <row r="18" spans="1:7" s="5" customFormat="1" ht="20.100000000000001" customHeight="1">
      <c r="A18" s="294" t="s">
        <v>671</v>
      </c>
      <c r="B18" s="291" t="s">
        <v>1144</v>
      </c>
      <c r="C18" s="71" t="s">
        <v>754</v>
      </c>
      <c r="D18" s="71" t="s">
        <v>778</v>
      </c>
      <c r="E18" s="20" t="s">
        <v>1368</v>
      </c>
      <c r="F18" s="320">
        <v>3934</v>
      </c>
      <c r="G18" s="45">
        <f t="shared" si="0"/>
        <v>36717</v>
      </c>
    </row>
    <row r="19" spans="1:7" s="5" customFormat="1" ht="20.100000000000001" customHeight="1">
      <c r="A19" s="294" t="s">
        <v>672</v>
      </c>
      <c r="B19" s="291" t="s">
        <v>673</v>
      </c>
      <c r="C19" s="71" t="s">
        <v>754</v>
      </c>
      <c r="D19" s="71" t="s">
        <v>778</v>
      </c>
      <c r="E19" s="20" t="s">
        <v>1369</v>
      </c>
      <c r="F19" s="320">
        <v>9072</v>
      </c>
      <c r="G19" s="45">
        <f t="shared" si="0"/>
        <v>84671</v>
      </c>
    </row>
    <row r="20" spans="1:7" s="5" customFormat="1" ht="20.100000000000001" customHeight="1">
      <c r="A20" s="294" t="s">
        <v>674</v>
      </c>
      <c r="B20" s="291" t="s">
        <v>675</v>
      </c>
      <c r="C20" s="71" t="s">
        <v>754</v>
      </c>
      <c r="D20" s="71" t="s">
        <v>778</v>
      </c>
      <c r="E20" s="20" t="s">
        <v>1370</v>
      </c>
      <c r="F20" s="320">
        <v>5953</v>
      </c>
      <c r="G20" s="45">
        <f t="shared" si="0"/>
        <v>55560</v>
      </c>
    </row>
    <row r="21" spans="1:7" s="5" customFormat="1" ht="20.100000000000001" customHeight="1">
      <c r="A21" s="294" t="s">
        <v>676</v>
      </c>
      <c r="B21" s="291" t="s">
        <v>677</v>
      </c>
      <c r="C21" s="71" t="s">
        <v>754</v>
      </c>
      <c r="D21" s="71" t="s">
        <v>778</v>
      </c>
      <c r="E21" s="20" t="s">
        <v>1371</v>
      </c>
      <c r="F21" s="320">
        <v>4194</v>
      </c>
      <c r="G21" s="45">
        <f t="shared" si="0"/>
        <v>39139</v>
      </c>
    </row>
    <row r="22" spans="1:7" s="5" customFormat="1" ht="20.100000000000001" customHeight="1">
      <c r="A22" s="294" t="s">
        <v>678</v>
      </c>
      <c r="B22" s="291" t="s">
        <v>679</v>
      </c>
      <c r="C22" s="71" t="s">
        <v>754</v>
      </c>
      <c r="D22" s="71" t="s">
        <v>778</v>
      </c>
      <c r="E22" s="20" t="s">
        <v>1372</v>
      </c>
      <c r="F22" s="320">
        <v>722</v>
      </c>
      <c r="G22" s="45">
        <f t="shared" si="0"/>
        <v>6739</v>
      </c>
    </row>
    <row r="23" spans="1:7" s="5" customFormat="1" ht="20.100000000000001" customHeight="1">
      <c r="A23" s="294" t="s">
        <v>680</v>
      </c>
      <c r="B23" s="291" t="s">
        <v>455</v>
      </c>
      <c r="C23" s="71" t="s">
        <v>754</v>
      </c>
      <c r="D23" s="71" t="s">
        <v>778</v>
      </c>
      <c r="E23" s="20" t="s">
        <v>1373</v>
      </c>
      <c r="F23" s="320">
        <v>3917</v>
      </c>
      <c r="G23" s="45">
        <f t="shared" si="0"/>
        <v>36556</v>
      </c>
    </row>
    <row r="24" spans="1:7" s="5" customFormat="1" ht="32.25" customHeight="1">
      <c r="A24" s="294" t="s">
        <v>681</v>
      </c>
      <c r="B24" s="291" t="s">
        <v>459</v>
      </c>
      <c r="C24" s="71" t="s">
        <v>754</v>
      </c>
      <c r="D24" s="71" t="s">
        <v>778</v>
      </c>
      <c r="E24" s="20" t="s">
        <v>1374</v>
      </c>
      <c r="F24" s="320">
        <v>5525</v>
      </c>
      <c r="G24" s="45">
        <f t="shared" si="0"/>
        <v>51566</v>
      </c>
    </row>
    <row r="25" spans="1:7" s="5" customFormat="1" ht="20.100000000000001" customHeight="1">
      <c r="A25" s="294" t="s">
        <v>682</v>
      </c>
      <c r="B25" s="291" t="s">
        <v>683</v>
      </c>
      <c r="C25" s="71" t="s">
        <v>754</v>
      </c>
      <c r="D25" s="71" t="s">
        <v>778</v>
      </c>
      <c r="E25" s="20" t="s">
        <v>1375</v>
      </c>
      <c r="F25" s="320">
        <v>1331</v>
      </c>
      <c r="G25" s="45">
        <f t="shared" si="0"/>
        <v>12420</v>
      </c>
    </row>
    <row r="26" spans="1:7" s="5" customFormat="1" ht="20.100000000000001" customHeight="1">
      <c r="A26" s="294" t="s">
        <v>684</v>
      </c>
      <c r="B26" s="291" t="s">
        <v>685</v>
      </c>
      <c r="C26" s="71" t="s">
        <v>754</v>
      </c>
      <c r="D26" s="71" t="s">
        <v>778</v>
      </c>
      <c r="E26" s="20" t="s">
        <v>1376</v>
      </c>
      <c r="F26" s="320">
        <v>2162</v>
      </c>
      <c r="G26" s="45">
        <f t="shared" si="0"/>
        <v>20175</v>
      </c>
    </row>
    <row r="27" spans="1:7" s="5" customFormat="1" ht="20.100000000000001" customHeight="1">
      <c r="A27" s="294" t="s">
        <v>686</v>
      </c>
      <c r="B27" s="291" t="s">
        <v>687</v>
      </c>
      <c r="C27" s="71" t="s">
        <v>754</v>
      </c>
      <c r="D27" s="71" t="s">
        <v>777</v>
      </c>
      <c r="E27" s="20" t="s">
        <v>1377</v>
      </c>
      <c r="F27" s="320">
        <v>20232</v>
      </c>
      <c r="G27" s="45">
        <f t="shared" si="0"/>
        <v>357426</v>
      </c>
    </row>
    <row r="28" spans="1:7" s="5" customFormat="1" ht="20.100000000000001" customHeight="1">
      <c r="A28" s="294" t="s">
        <v>688</v>
      </c>
      <c r="B28" s="291" t="s">
        <v>689</v>
      </c>
      <c r="C28" s="71" t="s">
        <v>754</v>
      </c>
      <c r="D28" s="71" t="s">
        <v>777</v>
      </c>
      <c r="E28" s="20" t="s">
        <v>1378</v>
      </c>
      <c r="F28" s="320">
        <v>23345</v>
      </c>
      <c r="G28" s="45">
        <f t="shared" si="0"/>
        <v>412415</v>
      </c>
    </row>
    <row r="29" spans="1:7" s="5" customFormat="1" ht="20.100000000000001" customHeight="1">
      <c r="A29" s="294" t="s">
        <v>690</v>
      </c>
      <c r="B29" s="291" t="s">
        <v>691</v>
      </c>
      <c r="C29" s="71" t="s">
        <v>754</v>
      </c>
      <c r="D29" s="71" t="s">
        <v>777</v>
      </c>
      <c r="E29" s="20" t="s">
        <v>1365</v>
      </c>
      <c r="F29" s="320">
        <v>3269</v>
      </c>
      <c r="G29" s="45">
        <f t="shared" si="0"/>
        <v>57739</v>
      </c>
    </row>
    <row r="30" spans="1:7" s="5" customFormat="1" ht="33" customHeight="1">
      <c r="A30" s="294" t="s">
        <v>692</v>
      </c>
      <c r="B30" s="291" t="s">
        <v>1145</v>
      </c>
      <c r="C30" s="71" t="s">
        <v>754</v>
      </c>
      <c r="D30" s="71" t="s">
        <v>778</v>
      </c>
      <c r="E30" s="20" t="s">
        <v>1379</v>
      </c>
      <c r="F30" s="320">
        <v>6044</v>
      </c>
      <c r="G30" s="45">
        <f t="shared" si="0"/>
        <v>56407</v>
      </c>
    </row>
    <row r="31" spans="1:7" s="5" customFormat="1" ht="28.5">
      <c r="A31" s="294" t="s">
        <v>693</v>
      </c>
      <c r="B31" s="291" t="s">
        <v>4</v>
      </c>
      <c r="C31" s="71" t="s">
        <v>754</v>
      </c>
      <c r="D31" s="71" t="s">
        <v>778</v>
      </c>
      <c r="E31" s="20" t="s">
        <v>1380</v>
      </c>
      <c r="F31" s="320">
        <v>5681</v>
      </c>
      <c r="G31" s="45">
        <f t="shared" si="0"/>
        <v>53018</v>
      </c>
    </row>
    <row r="32" spans="1:7" s="5" customFormat="1" ht="20.100000000000001" customHeight="1">
      <c r="A32" s="294" t="s">
        <v>694</v>
      </c>
      <c r="B32" s="291" t="s">
        <v>695</v>
      </c>
      <c r="C32" s="71" t="s">
        <v>754</v>
      </c>
      <c r="D32" s="71" t="s">
        <v>778</v>
      </c>
      <c r="E32" s="20" t="s">
        <v>1381</v>
      </c>
      <c r="F32" s="320">
        <v>2845</v>
      </c>
      <c r="G32" s="45">
        <f t="shared" si="0"/>
        <v>26550</v>
      </c>
    </row>
    <row r="33" spans="1:7" s="5" customFormat="1" ht="20.100000000000001" customHeight="1">
      <c r="A33" s="294" t="s">
        <v>456</v>
      </c>
      <c r="B33" s="291" t="s">
        <v>460</v>
      </c>
      <c r="C33" s="71" t="s">
        <v>754</v>
      </c>
      <c r="D33" s="71" t="s">
        <v>778</v>
      </c>
      <c r="E33" s="20" t="s">
        <v>1382</v>
      </c>
      <c r="F33" s="320">
        <v>1202</v>
      </c>
      <c r="G33" s="45">
        <f t="shared" si="0"/>
        <v>11217</v>
      </c>
    </row>
    <row r="34" spans="1:7" s="5" customFormat="1" ht="20.100000000000001" customHeight="1">
      <c r="A34" s="294" t="s">
        <v>457</v>
      </c>
      <c r="B34" s="291" t="s">
        <v>458</v>
      </c>
      <c r="C34" s="71" t="s">
        <v>754</v>
      </c>
      <c r="D34" s="71" t="s">
        <v>778</v>
      </c>
      <c r="E34" s="20" t="s">
        <v>1383</v>
      </c>
      <c r="F34" s="320">
        <v>6900</v>
      </c>
      <c r="G34" s="45">
        <f t="shared" si="0"/>
        <v>64397</v>
      </c>
    </row>
    <row r="35" spans="1:7" s="5" customFormat="1" ht="20.100000000000001" customHeight="1">
      <c r="A35" s="294" t="s">
        <v>1146</v>
      </c>
      <c r="B35" s="291" t="s">
        <v>1149</v>
      </c>
      <c r="C35" s="71" t="s">
        <v>754</v>
      </c>
      <c r="D35" s="71" t="s">
        <v>778</v>
      </c>
      <c r="E35" s="20" t="s">
        <v>1384</v>
      </c>
      <c r="F35" s="320">
        <v>14400</v>
      </c>
      <c r="G35" s="45">
        <f t="shared" si="0"/>
        <v>134400</v>
      </c>
    </row>
    <row r="36" spans="1:7" s="5" customFormat="1" ht="20.100000000000001" customHeight="1">
      <c r="A36" s="294" t="s">
        <v>1147</v>
      </c>
      <c r="B36" s="291" t="s">
        <v>1150</v>
      </c>
      <c r="C36" s="71" t="s">
        <v>754</v>
      </c>
      <c r="D36" s="71" t="s">
        <v>778</v>
      </c>
      <c r="E36" s="20" t="s">
        <v>1385</v>
      </c>
      <c r="F36" s="320">
        <v>10800</v>
      </c>
      <c r="G36" s="45">
        <f t="shared" si="0"/>
        <v>100800</v>
      </c>
    </row>
    <row r="37" spans="1:7" s="5" customFormat="1" ht="20.100000000000001" customHeight="1">
      <c r="A37" s="294" t="s">
        <v>1148</v>
      </c>
      <c r="B37" s="291" t="s">
        <v>1151</v>
      </c>
      <c r="C37" s="71" t="s">
        <v>1152</v>
      </c>
      <c r="D37" s="71" t="s">
        <v>778</v>
      </c>
      <c r="E37" s="20" t="s">
        <v>1386</v>
      </c>
      <c r="F37" s="320">
        <v>25200</v>
      </c>
      <c r="G37" s="45">
        <f t="shared" si="0"/>
        <v>235200</v>
      </c>
    </row>
    <row r="38" spans="1:7" s="5" customFormat="1" ht="20.100000000000001" customHeight="1">
      <c r="A38" s="281">
        <v>5.2</v>
      </c>
      <c r="B38" s="290" t="s">
        <v>696</v>
      </c>
      <c r="C38" s="71"/>
      <c r="D38" s="71"/>
      <c r="E38" s="11"/>
      <c r="F38" s="11"/>
      <c r="G38" s="45"/>
    </row>
    <row r="39" spans="1:7" s="5" customFormat="1" ht="20.100000000000001" customHeight="1">
      <c r="A39" s="294" t="s">
        <v>697</v>
      </c>
      <c r="B39" s="291" t="s">
        <v>698</v>
      </c>
      <c r="C39" s="71" t="s">
        <v>754</v>
      </c>
      <c r="D39" s="71" t="s">
        <v>778</v>
      </c>
      <c r="E39" s="20" t="s">
        <v>1371</v>
      </c>
      <c r="F39" s="320">
        <v>4194</v>
      </c>
      <c r="G39" s="45">
        <f t="shared" si="0"/>
        <v>39139</v>
      </c>
    </row>
    <row r="40" spans="1:7" s="5" customFormat="1" ht="20.100000000000001" customHeight="1">
      <c r="A40" s="294" t="s">
        <v>699</v>
      </c>
      <c r="B40" s="291" t="s">
        <v>700</v>
      </c>
      <c r="C40" s="71" t="s">
        <v>754</v>
      </c>
      <c r="D40" s="71" t="s">
        <v>778</v>
      </c>
      <c r="E40" s="20" t="s">
        <v>1387</v>
      </c>
      <c r="F40" s="320">
        <v>3969</v>
      </c>
      <c r="G40" s="45">
        <f t="shared" si="0"/>
        <v>37040</v>
      </c>
    </row>
    <row r="41" spans="1:7" s="5" customFormat="1" ht="20.100000000000001" customHeight="1">
      <c r="A41" s="294" t="s">
        <v>701</v>
      </c>
      <c r="B41" s="291" t="s">
        <v>702</v>
      </c>
      <c r="C41" s="71" t="s">
        <v>754</v>
      </c>
      <c r="D41" s="71" t="s">
        <v>778</v>
      </c>
      <c r="E41" s="20" t="s">
        <v>1369</v>
      </c>
      <c r="F41" s="320">
        <v>9072</v>
      </c>
      <c r="G41" s="45">
        <f t="shared" ref="G41:G66" si="1" xml:space="preserve"> (D41*E41)+F41</f>
        <v>84671</v>
      </c>
    </row>
    <row r="42" spans="1:7" s="5" customFormat="1" ht="20.100000000000001" customHeight="1">
      <c r="A42" s="294" t="s">
        <v>703</v>
      </c>
      <c r="B42" s="291" t="s">
        <v>8</v>
      </c>
      <c r="C42" s="71" t="s">
        <v>754</v>
      </c>
      <c r="D42" s="71" t="s">
        <v>778</v>
      </c>
      <c r="E42" s="20" t="s">
        <v>1388</v>
      </c>
      <c r="F42" s="320">
        <v>2378</v>
      </c>
      <c r="G42" s="45">
        <f t="shared" si="1"/>
        <v>22192</v>
      </c>
    </row>
    <row r="43" spans="1:7" s="5" customFormat="1" ht="20.100000000000001" customHeight="1">
      <c r="A43" s="294" t="s">
        <v>9</v>
      </c>
      <c r="B43" s="291" t="s">
        <v>1153</v>
      </c>
      <c r="C43" s="71" t="s">
        <v>754</v>
      </c>
      <c r="D43" s="71" t="s">
        <v>778</v>
      </c>
      <c r="E43" s="20" t="s">
        <v>1389</v>
      </c>
      <c r="F43" s="320">
        <v>5404</v>
      </c>
      <c r="G43" s="45">
        <f t="shared" si="1"/>
        <v>50436</v>
      </c>
    </row>
    <row r="44" spans="1:7" s="5" customFormat="1" ht="20.100000000000001" customHeight="1">
      <c r="A44" s="294" t="s">
        <v>10</v>
      </c>
      <c r="B44" s="291" t="s">
        <v>11</v>
      </c>
      <c r="C44" s="71" t="s">
        <v>754</v>
      </c>
      <c r="D44" s="71" t="s">
        <v>775</v>
      </c>
      <c r="E44" s="20" t="s">
        <v>1390</v>
      </c>
      <c r="F44" s="320">
        <v>1773</v>
      </c>
      <c r="G44" s="45">
        <f t="shared" si="1"/>
        <v>149483</v>
      </c>
    </row>
    <row r="45" spans="1:7" s="5" customFormat="1" ht="20.100000000000001" customHeight="1">
      <c r="A45" s="294" t="s">
        <v>12</v>
      </c>
      <c r="B45" s="291" t="s">
        <v>434</v>
      </c>
      <c r="C45" s="71" t="s">
        <v>754</v>
      </c>
      <c r="D45" s="71" t="s">
        <v>779</v>
      </c>
      <c r="E45" s="20" t="s">
        <v>1391</v>
      </c>
      <c r="F45" s="320">
        <v>6744</v>
      </c>
      <c r="G45" s="45">
        <f t="shared" si="1"/>
        <v>287739</v>
      </c>
    </row>
    <row r="46" spans="1:7" s="5" customFormat="1" ht="20.100000000000001" customHeight="1">
      <c r="A46" s="294" t="s">
        <v>13</v>
      </c>
      <c r="B46" s="291" t="s">
        <v>14</v>
      </c>
      <c r="C46" s="71" t="s">
        <v>754</v>
      </c>
      <c r="D46" s="71" t="s">
        <v>775</v>
      </c>
      <c r="E46" s="20" t="s">
        <v>1392</v>
      </c>
      <c r="F46" s="320">
        <v>390</v>
      </c>
      <c r="G46" s="45">
        <f t="shared" si="1"/>
        <v>32820</v>
      </c>
    </row>
    <row r="47" spans="1:7" s="5" customFormat="1" ht="20.100000000000001" customHeight="1">
      <c r="A47" s="294" t="s">
        <v>15</v>
      </c>
      <c r="B47" s="291" t="s">
        <v>16</v>
      </c>
      <c r="C47" s="71" t="s">
        <v>754</v>
      </c>
      <c r="D47" s="71" t="s">
        <v>775</v>
      </c>
      <c r="E47" s="20" t="s">
        <v>1393</v>
      </c>
      <c r="F47" s="320">
        <v>519</v>
      </c>
      <c r="G47" s="45">
        <f t="shared" si="1"/>
        <v>43749</v>
      </c>
    </row>
    <row r="48" spans="1:7" s="5" customFormat="1" ht="20.100000000000001" customHeight="1">
      <c r="A48" s="294" t="s">
        <v>17</v>
      </c>
      <c r="B48" s="291" t="s">
        <v>18</v>
      </c>
      <c r="C48" s="71" t="s">
        <v>754</v>
      </c>
      <c r="D48" s="71" t="s">
        <v>776</v>
      </c>
      <c r="E48" s="20" t="s">
        <v>1394</v>
      </c>
      <c r="F48" s="320">
        <v>462</v>
      </c>
      <c r="G48" s="45">
        <f t="shared" si="1"/>
        <v>12006</v>
      </c>
    </row>
    <row r="49" spans="1:7" s="5" customFormat="1" ht="20.100000000000001" customHeight="1">
      <c r="A49" s="294" t="s">
        <v>19</v>
      </c>
      <c r="B49" s="291" t="s">
        <v>20</v>
      </c>
      <c r="C49" s="71" t="s">
        <v>754</v>
      </c>
      <c r="D49" s="71" t="s">
        <v>777</v>
      </c>
      <c r="E49" s="20" t="s">
        <v>1395</v>
      </c>
      <c r="F49" s="320">
        <v>623</v>
      </c>
      <c r="G49" s="45">
        <f t="shared" si="1"/>
        <v>11001</v>
      </c>
    </row>
    <row r="50" spans="1:7" s="5" customFormat="1" ht="20.100000000000001" customHeight="1">
      <c r="A50" s="294" t="s">
        <v>21</v>
      </c>
      <c r="B50" s="291" t="s">
        <v>22</v>
      </c>
      <c r="C50" s="71" t="s">
        <v>754</v>
      </c>
      <c r="D50" s="71" t="s">
        <v>778</v>
      </c>
      <c r="E50" s="20" t="s">
        <v>1396</v>
      </c>
      <c r="F50" s="320">
        <v>882</v>
      </c>
      <c r="G50" s="45">
        <f t="shared" si="1"/>
        <v>8232</v>
      </c>
    </row>
    <row r="51" spans="1:7" s="5" customFormat="1" ht="20.100000000000001" customHeight="1">
      <c r="A51" s="294" t="s">
        <v>23</v>
      </c>
      <c r="B51" s="291" t="s">
        <v>24</v>
      </c>
      <c r="C51" s="71" t="s">
        <v>754</v>
      </c>
      <c r="D51" s="71" t="s">
        <v>775</v>
      </c>
      <c r="E51" s="20" t="s">
        <v>1397</v>
      </c>
      <c r="F51" s="320">
        <v>532</v>
      </c>
      <c r="G51" s="45">
        <f t="shared" si="1"/>
        <v>44842</v>
      </c>
    </row>
    <row r="52" spans="1:7" s="5" customFormat="1" ht="20.100000000000001" customHeight="1">
      <c r="A52" s="294" t="s">
        <v>25</v>
      </c>
      <c r="B52" s="291" t="s">
        <v>26</v>
      </c>
      <c r="C52" s="71" t="s">
        <v>754</v>
      </c>
      <c r="D52" s="71" t="s">
        <v>776</v>
      </c>
      <c r="E52" s="20" t="s">
        <v>1398</v>
      </c>
      <c r="F52" s="320">
        <v>1427</v>
      </c>
      <c r="G52" s="45">
        <f t="shared" si="1"/>
        <v>37094</v>
      </c>
    </row>
    <row r="53" spans="1:7" s="5" customFormat="1" ht="20.100000000000001" customHeight="1">
      <c r="A53" s="294" t="s">
        <v>27</v>
      </c>
      <c r="B53" s="291" t="s">
        <v>1014</v>
      </c>
      <c r="C53" s="71" t="s">
        <v>754</v>
      </c>
      <c r="D53" s="71" t="s">
        <v>778</v>
      </c>
      <c r="E53" s="20" t="s">
        <v>1399</v>
      </c>
      <c r="F53" s="320">
        <v>2508</v>
      </c>
      <c r="G53" s="45">
        <f t="shared" si="1"/>
        <v>23403</v>
      </c>
    </row>
    <row r="54" spans="1:7" s="5" customFormat="1" ht="20.100000000000001" customHeight="1">
      <c r="A54" s="281">
        <v>5.3</v>
      </c>
      <c r="B54" s="290" t="s">
        <v>28</v>
      </c>
      <c r="C54" s="71"/>
      <c r="D54" s="71"/>
      <c r="E54" s="11"/>
      <c r="F54" s="11"/>
      <c r="G54" s="45"/>
    </row>
    <row r="55" spans="1:7" s="5" customFormat="1" ht="20.100000000000001" customHeight="1">
      <c r="A55" s="294" t="s">
        <v>29</v>
      </c>
      <c r="B55" s="291" t="s">
        <v>30</v>
      </c>
      <c r="C55" s="71" t="s">
        <v>754</v>
      </c>
      <c r="D55" s="71" t="s">
        <v>778</v>
      </c>
      <c r="E55" s="20" t="s">
        <v>1400</v>
      </c>
      <c r="F55" s="320">
        <v>212</v>
      </c>
      <c r="G55" s="45">
        <f t="shared" si="1"/>
        <v>1973</v>
      </c>
    </row>
    <row r="56" spans="1:7" s="5" customFormat="1" ht="20.100000000000001" customHeight="1">
      <c r="A56" s="294" t="s">
        <v>31</v>
      </c>
      <c r="B56" s="291" t="s">
        <v>32</v>
      </c>
      <c r="C56" s="71" t="s">
        <v>754</v>
      </c>
      <c r="D56" s="71" t="s">
        <v>778</v>
      </c>
      <c r="E56" s="20" t="s">
        <v>1401</v>
      </c>
      <c r="F56" s="320">
        <v>471</v>
      </c>
      <c r="G56" s="45">
        <f t="shared" si="1"/>
        <v>4391</v>
      </c>
    </row>
    <row r="57" spans="1:7" s="5" customFormat="1" ht="20.100000000000001" customHeight="1">
      <c r="A57" s="294" t="s">
        <v>33</v>
      </c>
      <c r="B57" s="291" t="s">
        <v>34</v>
      </c>
      <c r="C57" s="71" t="s">
        <v>754</v>
      </c>
      <c r="D57" s="71" t="s">
        <v>778</v>
      </c>
      <c r="E57" s="20" t="s">
        <v>1402</v>
      </c>
      <c r="F57" s="320">
        <v>392</v>
      </c>
      <c r="G57" s="45">
        <f t="shared" si="1"/>
        <v>3659</v>
      </c>
    </row>
    <row r="58" spans="1:7" s="5" customFormat="1" ht="20.100000000000001" customHeight="1">
      <c r="A58" s="294" t="s">
        <v>35</v>
      </c>
      <c r="B58" s="291" t="s">
        <v>36</v>
      </c>
      <c r="C58" s="71" t="s">
        <v>754</v>
      </c>
      <c r="D58" s="71" t="s">
        <v>778</v>
      </c>
      <c r="E58" s="20" t="s">
        <v>1403</v>
      </c>
      <c r="F58" s="320">
        <v>200</v>
      </c>
      <c r="G58" s="45">
        <f t="shared" si="1"/>
        <v>1865</v>
      </c>
    </row>
    <row r="59" spans="1:7" s="5" customFormat="1" ht="20.100000000000001" customHeight="1">
      <c r="A59" s="294" t="s">
        <v>37</v>
      </c>
      <c r="B59" s="291" t="s">
        <v>38</v>
      </c>
      <c r="C59" s="71" t="s">
        <v>754</v>
      </c>
      <c r="D59" s="71" t="s">
        <v>778</v>
      </c>
      <c r="E59" s="20" t="s">
        <v>1404</v>
      </c>
      <c r="F59" s="320">
        <v>165</v>
      </c>
      <c r="G59" s="45">
        <f t="shared" si="1"/>
        <v>1538</v>
      </c>
    </row>
    <row r="60" spans="1:7" s="5" customFormat="1" ht="20.100000000000001" customHeight="1">
      <c r="A60" s="294" t="s">
        <v>39</v>
      </c>
      <c r="B60" s="291" t="s">
        <v>40</v>
      </c>
      <c r="C60" s="71" t="s">
        <v>754</v>
      </c>
      <c r="D60" s="71" t="s">
        <v>778</v>
      </c>
      <c r="E60" s="20" t="s">
        <v>1405</v>
      </c>
      <c r="F60" s="320">
        <v>706</v>
      </c>
      <c r="G60" s="45">
        <f t="shared" si="1"/>
        <v>6586</v>
      </c>
    </row>
    <row r="61" spans="1:7" s="5" customFormat="1" ht="20.100000000000001" customHeight="1">
      <c r="A61" s="294" t="s">
        <v>41</v>
      </c>
      <c r="B61" s="291" t="s">
        <v>42</v>
      </c>
      <c r="C61" s="71" t="s">
        <v>754</v>
      </c>
      <c r="D61" s="71" t="s">
        <v>778</v>
      </c>
      <c r="E61" s="20" t="s">
        <v>1406</v>
      </c>
      <c r="F61" s="320">
        <v>2813</v>
      </c>
      <c r="G61" s="45">
        <f t="shared" si="1"/>
        <v>26254</v>
      </c>
    </row>
    <row r="62" spans="1:7" s="5" customFormat="1" ht="29.25" customHeight="1">
      <c r="A62" s="323" t="s">
        <v>43</v>
      </c>
      <c r="B62" s="323"/>
      <c r="C62" s="71" t="s">
        <v>754</v>
      </c>
      <c r="D62" s="81"/>
      <c r="E62" s="6"/>
      <c r="F62" s="6"/>
      <c r="G62" s="45"/>
    </row>
    <row r="63" spans="1:7" s="5" customFormat="1" ht="20.100000000000001" customHeight="1">
      <c r="A63" s="136" t="s">
        <v>1310</v>
      </c>
      <c r="B63" s="20"/>
      <c r="C63" s="71" t="s">
        <v>754</v>
      </c>
      <c r="D63" s="71" t="s">
        <v>778</v>
      </c>
      <c r="E63" s="20" t="s">
        <v>1407</v>
      </c>
      <c r="F63" s="20"/>
      <c r="G63" s="45">
        <f t="shared" si="1"/>
        <v>0</v>
      </c>
    </row>
    <row r="64" spans="1:7" s="5" customFormat="1" ht="20.100000000000001" customHeight="1">
      <c r="A64" s="136" t="s">
        <v>1311</v>
      </c>
      <c r="B64" s="20"/>
      <c r="C64" s="71" t="s">
        <v>754</v>
      </c>
      <c r="D64" s="71" t="s">
        <v>778</v>
      </c>
      <c r="E64" s="20" t="s">
        <v>1407</v>
      </c>
      <c r="F64" s="20"/>
      <c r="G64" s="45">
        <f t="shared" si="1"/>
        <v>0</v>
      </c>
    </row>
    <row r="65" spans="1:7" s="5" customFormat="1" ht="20.100000000000001" customHeight="1">
      <c r="A65" s="136" t="s">
        <v>1312</v>
      </c>
      <c r="B65" s="20"/>
      <c r="C65" s="71" t="s">
        <v>754</v>
      </c>
      <c r="D65" s="71" t="s">
        <v>778</v>
      </c>
      <c r="E65" s="20" t="s">
        <v>1407</v>
      </c>
      <c r="F65" s="20"/>
      <c r="G65" s="45">
        <f t="shared" si="1"/>
        <v>0</v>
      </c>
    </row>
    <row r="66" spans="1:7" s="5" customFormat="1" ht="20.100000000000001" customHeight="1">
      <c r="A66" s="136" t="s">
        <v>1313</v>
      </c>
      <c r="B66" s="20"/>
      <c r="C66" s="71" t="s">
        <v>754</v>
      </c>
      <c r="D66" s="71" t="s">
        <v>778</v>
      </c>
      <c r="E66" s="20" t="s">
        <v>1407</v>
      </c>
      <c r="F66" s="20"/>
      <c r="G66" s="45">
        <f t="shared" si="1"/>
        <v>0</v>
      </c>
    </row>
    <row r="67" spans="1:7" s="5" customFormat="1" ht="20.100000000000001" customHeight="1">
      <c r="A67" s="71"/>
      <c r="B67" s="71" t="s">
        <v>910</v>
      </c>
      <c r="C67" s="71"/>
      <c r="D67" s="71"/>
      <c r="E67" s="11"/>
      <c r="F67" s="11"/>
      <c r="G67" s="45"/>
    </row>
    <row r="68" spans="1:7" s="104" customFormat="1" ht="20.100000000000001" customHeight="1">
      <c r="A68" s="103"/>
      <c r="B68" s="103"/>
      <c r="C68" s="103"/>
      <c r="D68" s="103"/>
      <c r="E68" s="11"/>
      <c r="F68" s="11"/>
      <c r="G68" s="45"/>
    </row>
    <row r="69" spans="1:7" s="106" customFormat="1" ht="30" customHeight="1">
      <c r="A69" s="288"/>
      <c r="B69" s="105" t="s">
        <v>1342</v>
      </c>
      <c r="C69" s="77"/>
      <c r="D69" s="77"/>
      <c r="E69" s="183">
        <f>SUM(E6:E66)</f>
        <v>0</v>
      </c>
      <c r="F69" s="183">
        <f>SUM(F6:F66)</f>
        <v>304442</v>
      </c>
      <c r="G69" s="315">
        <f>SUM(G6:G66)</f>
        <v>5776673</v>
      </c>
    </row>
    <row r="70" spans="1:7" s="106" customFormat="1" ht="21" customHeight="1">
      <c r="A70" s="110"/>
      <c r="B70" s="126" t="s">
        <v>1003</v>
      </c>
      <c r="C70" s="110"/>
      <c r="D70" s="110"/>
      <c r="E70" s="110"/>
      <c r="F70" s="110"/>
      <c r="G70" s="110"/>
    </row>
    <row r="71" spans="1:7" s="5" customFormat="1" ht="21" customHeight="1">
      <c r="A71" s="9"/>
      <c r="B71" s="27"/>
      <c r="C71" s="9"/>
      <c r="D71" s="9"/>
      <c r="E71" s="9"/>
      <c r="F71" s="9"/>
      <c r="G71" s="9"/>
    </row>
    <row r="72" spans="1:7" s="5" customFormat="1" ht="18" customHeight="1">
      <c r="A72" s="9"/>
      <c r="B72" s="296" t="s">
        <v>278</v>
      </c>
      <c r="C72" s="9"/>
      <c r="D72" s="9"/>
      <c r="E72" s="9"/>
      <c r="F72" s="9"/>
      <c r="G72" s="314">
        <f>5718936+57737</f>
        <v>5776673</v>
      </c>
    </row>
    <row r="73" spans="1:7" s="5" customFormat="1" ht="23.25" customHeight="1">
      <c r="A73" s="9"/>
      <c r="B73" s="296" t="s">
        <v>279</v>
      </c>
      <c r="C73" s="9"/>
      <c r="D73" s="9"/>
      <c r="E73" s="9"/>
      <c r="F73" s="9"/>
      <c r="G73" s="9"/>
    </row>
    <row r="74" spans="1:7" s="5" customFormat="1" ht="20.25" customHeight="1">
      <c r="A74" s="9"/>
      <c r="B74" s="296" t="s">
        <v>280</v>
      </c>
      <c r="C74" s="9"/>
      <c r="D74" s="9"/>
      <c r="E74" s="9"/>
      <c r="F74" s="9"/>
      <c r="G74" s="9"/>
    </row>
    <row r="75" spans="1:7" s="5" customFormat="1" ht="48" customHeight="1">
      <c r="A75" s="9"/>
      <c r="B75" s="9"/>
      <c r="C75" s="9"/>
      <c r="D75" s="9"/>
      <c r="E75" s="9"/>
      <c r="F75" s="9"/>
      <c r="G75" s="9"/>
    </row>
  </sheetData>
  <mergeCells count="3">
    <mergeCell ref="C2:G2"/>
    <mergeCell ref="A1:G1"/>
    <mergeCell ref="A62:B62"/>
  </mergeCells>
  <printOptions horizontalCentered="1"/>
  <pageMargins left="0.3" right="0.3" top="1.1499999999999999" bottom="1.1499999999999999" header="0.8" footer="0.8"/>
  <pageSetup paperSize="9" scale="65" fitToHeight="0" orientation="landscape" r:id="rId1"/>
  <headerFooter>
    <oddHeader>&amp;L&amp;"Times New Roman,Regular"&amp;9Bengaluru Water Supply and Sewerage Project (III)&amp;R&amp;"Times New Roman,Regular"&amp;9Volume-3-Price Proposal</oddHeader>
    <oddFooter>&amp;L&amp;"Times New Roman,Regular"&amp;9Contract No CP-25-BILISHIVALLI STP&amp;R&amp;"Times New Roman,Regular"&amp;9&amp;P of &amp;N</oddFooter>
  </headerFooter>
  <rowBreaks count="2" manualBreakCount="2">
    <brk id="30" max="6" man="1"/>
    <brk id="59" max="6"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G38"/>
  <sheetViews>
    <sheetView view="pageBreakPreview" topLeftCell="A11" zoomScale="80" zoomScaleSheetLayoutView="80" workbookViewId="0">
      <selection activeCell="F23" sqref="F23"/>
    </sheetView>
  </sheetViews>
  <sheetFormatPr defaultColWidth="8.7109375" defaultRowHeight="20.100000000000001" customHeight="1"/>
  <cols>
    <col min="1" max="1" width="8.7109375" style="147"/>
    <col min="2" max="2" width="110.7109375" style="147" customWidth="1"/>
    <col min="3" max="3" width="19.7109375" style="147" customWidth="1"/>
    <col min="4" max="4" width="17.5703125" style="147" customWidth="1"/>
    <col min="5" max="5" width="17.42578125" style="147" customWidth="1"/>
    <col min="6" max="6" width="12.5703125" style="147" customWidth="1"/>
    <col min="7" max="7" width="31.7109375" style="229" customWidth="1"/>
    <col min="8" max="16384" width="8.7109375" style="147"/>
  </cols>
  <sheetData>
    <row r="1" spans="1:7" s="3" customFormat="1" ht="19.899999999999999" customHeight="1">
      <c r="A1" s="339" t="s">
        <v>1057</v>
      </c>
      <c r="B1" s="339"/>
      <c r="C1" s="339"/>
      <c r="D1" s="339"/>
      <c r="E1" s="339"/>
      <c r="F1" s="339"/>
      <c r="G1" s="339"/>
    </row>
    <row r="2" spans="1:7" s="3" customFormat="1" ht="19.899999999999999" customHeight="1">
      <c r="A2" s="279"/>
      <c r="B2" s="279" t="s">
        <v>705</v>
      </c>
      <c r="C2" s="334" t="s">
        <v>1341</v>
      </c>
      <c r="D2" s="334"/>
      <c r="E2" s="334"/>
      <c r="F2" s="334"/>
      <c r="G2" s="334"/>
    </row>
    <row r="3" spans="1:7" s="5" customFormat="1" ht="36.75" customHeight="1">
      <c r="A3" s="280" t="s">
        <v>428</v>
      </c>
      <c r="B3" s="280" t="s">
        <v>429</v>
      </c>
      <c r="C3" s="280" t="s">
        <v>44</v>
      </c>
      <c r="D3" s="280" t="s">
        <v>245</v>
      </c>
      <c r="E3" s="280" t="s">
        <v>743</v>
      </c>
      <c r="F3" s="280" t="s">
        <v>704</v>
      </c>
      <c r="G3" s="31" t="s">
        <v>744</v>
      </c>
    </row>
    <row r="4" spans="1:7" s="5" customFormat="1" ht="19.899999999999999" customHeight="1">
      <c r="A4" s="280"/>
      <c r="B4" s="11" t="s">
        <v>467</v>
      </c>
      <c r="C4" s="11" t="s">
        <v>746</v>
      </c>
      <c r="D4" s="11" t="s">
        <v>747</v>
      </c>
      <c r="E4" s="11" t="s">
        <v>748</v>
      </c>
      <c r="F4" s="11" t="s">
        <v>745</v>
      </c>
      <c r="G4" s="31" t="s">
        <v>749</v>
      </c>
    </row>
    <row r="5" spans="1:7" s="5" customFormat="1" ht="19.899999999999999" customHeight="1">
      <c r="A5" s="281">
        <v>6.1</v>
      </c>
      <c r="B5" s="290" t="s">
        <v>45</v>
      </c>
      <c r="C5" s="294"/>
      <c r="D5" s="294"/>
      <c r="E5" s="45"/>
      <c r="F5" s="45"/>
      <c r="G5" s="179"/>
    </row>
    <row r="6" spans="1:7" s="5" customFormat="1" ht="19.899999999999999" customHeight="1">
      <c r="A6" s="281" t="s">
        <v>46</v>
      </c>
      <c r="B6" s="290" t="s">
        <v>47</v>
      </c>
      <c r="C6" s="294" t="s">
        <v>48</v>
      </c>
      <c r="D6" s="294">
        <v>1</v>
      </c>
      <c r="E6" s="21">
        <v>2873108</v>
      </c>
      <c r="F6" s="21">
        <v>344773</v>
      </c>
      <c r="G6" s="179">
        <f xml:space="preserve"> (D6*E6)+F6</f>
        <v>3217881</v>
      </c>
    </row>
    <row r="7" spans="1:7" s="5" customFormat="1" ht="19.899999999999999" customHeight="1">
      <c r="A7" s="281" t="s">
        <v>49</v>
      </c>
      <c r="B7" s="290" t="s">
        <v>2</v>
      </c>
      <c r="C7" s="291"/>
      <c r="D7" s="81"/>
      <c r="E7" s="45"/>
      <c r="F7" s="45"/>
      <c r="G7" s="179"/>
    </row>
    <row r="8" spans="1:7" s="5" customFormat="1" ht="42.75" customHeight="1">
      <c r="A8" s="294" t="s">
        <v>50</v>
      </c>
      <c r="B8" s="102" t="s">
        <v>1126</v>
      </c>
      <c r="C8" s="294" t="s">
        <v>1347</v>
      </c>
      <c r="D8" s="230">
        <v>22</v>
      </c>
      <c r="E8" s="21">
        <v>11000</v>
      </c>
      <c r="F8" s="21">
        <v>29040</v>
      </c>
      <c r="G8" s="179">
        <f xml:space="preserve"> (D8*E8)+F8</f>
        <v>271040</v>
      </c>
    </row>
    <row r="9" spans="1:7" s="5" customFormat="1" ht="46.5" customHeight="1">
      <c r="A9" s="294" t="s">
        <v>51</v>
      </c>
      <c r="B9" s="102" t="s">
        <v>452</v>
      </c>
      <c r="C9" s="294" t="s">
        <v>1347</v>
      </c>
      <c r="D9" s="230">
        <v>2.64</v>
      </c>
      <c r="E9" s="21">
        <v>270000</v>
      </c>
      <c r="F9" s="21">
        <v>85536</v>
      </c>
      <c r="G9" s="179">
        <f t="shared" ref="G9:G20" si="0" xml:space="preserve"> (D9*E9)+F9</f>
        <v>798336</v>
      </c>
    </row>
    <row r="10" spans="1:7" s="5" customFormat="1" ht="39.75" customHeight="1">
      <c r="A10" s="294" t="s">
        <v>52</v>
      </c>
      <c r="B10" s="102" t="s">
        <v>453</v>
      </c>
      <c r="C10" s="294" t="s">
        <v>1347</v>
      </c>
      <c r="D10" s="230">
        <v>0</v>
      </c>
      <c r="E10" s="21">
        <v>12000</v>
      </c>
      <c r="F10" s="21"/>
      <c r="G10" s="179">
        <f t="shared" si="0"/>
        <v>0</v>
      </c>
    </row>
    <row r="11" spans="1:7" s="5" customFormat="1" ht="34.5" customHeight="1">
      <c r="A11" s="294" t="s">
        <v>53</v>
      </c>
      <c r="B11" s="291" t="s">
        <v>54</v>
      </c>
      <c r="C11" s="294" t="s">
        <v>1099</v>
      </c>
      <c r="D11" s="294">
        <v>1</v>
      </c>
      <c r="E11" s="21">
        <v>405794</v>
      </c>
      <c r="F11" s="21">
        <v>48696</v>
      </c>
      <c r="G11" s="179">
        <f t="shared" si="0"/>
        <v>454490</v>
      </c>
    </row>
    <row r="12" spans="1:7" s="5" customFormat="1" ht="27.75" customHeight="1">
      <c r="A12" s="294" t="s">
        <v>55</v>
      </c>
      <c r="B12" s="291" t="s">
        <v>56</v>
      </c>
      <c r="C12" s="294" t="s">
        <v>1099</v>
      </c>
      <c r="D12" s="294">
        <v>1</v>
      </c>
      <c r="E12" s="21">
        <v>270529</v>
      </c>
      <c r="F12" s="21">
        <v>32464</v>
      </c>
      <c r="G12" s="179">
        <f t="shared" si="0"/>
        <v>302993</v>
      </c>
    </row>
    <row r="13" spans="1:7" s="5" customFormat="1" ht="39" customHeight="1">
      <c r="A13" s="294" t="s">
        <v>57</v>
      </c>
      <c r="B13" s="291" t="s">
        <v>58</v>
      </c>
      <c r="C13" s="294" t="s">
        <v>1099</v>
      </c>
      <c r="D13" s="294">
        <v>1</v>
      </c>
      <c r="E13" s="21">
        <v>985597</v>
      </c>
      <c r="F13" s="21">
        <v>118272</v>
      </c>
      <c r="G13" s="179">
        <f t="shared" si="0"/>
        <v>1103869</v>
      </c>
    </row>
    <row r="14" spans="1:7" s="5" customFormat="1" ht="161.25" customHeight="1">
      <c r="A14" s="281" t="s">
        <v>59</v>
      </c>
      <c r="B14" s="285" t="s">
        <v>1353</v>
      </c>
      <c r="C14" s="294" t="s">
        <v>1099</v>
      </c>
      <c r="D14" s="294">
        <v>1</v>
      </c>
      <c r="E14" s="21">
        <v>456763</v>
      </c>
      <c r="F14" s="21">
        <v>54812</v>
      </c>
      <c r="G14" s="179">
        <f t="shared" si="0"/>
        <v>511575</v>
      </c>
    </row>
    <row r="15" spans="1:7" s="5" customFormat="1" ht="29.25" customHeight="1">
      <c r="A15" s="281" t="s">
        <v>60</v>
      </c>
      <c r="B15" s="290" t="s">
        <v>61</v>
      </c>
      <c r="C15" s="294" t="s">
        <v>1099</v>
      </c>
      <c r="D15" s="294">
        <v>1</v>
      </c>
      <c r="E15" s="21">
        <v>1210111</v>
      </c>
      <c r="F15" s="21">
        <v>145214</v>
      </c>
      <c r="G15" s="179">
        <f t="shared" si="0"/>
        <v>1355325</v>
      </c>
    </row>
    <row r="16" spans="1:7" s="5" customFormat="1" ht="27.75" customHeight="1">
      <c r="A16" s="281" t="s">
        <v>62</v>
      </c>
      <c r="B16" s="290" t="s">
        <v>63</v>
      </c>
      <c r="C16" s="294" t="s">
        <v>1099</v>
      </c>
      <c r="D16" s="294">
        <v>1</v>
      </c>
      <c r="E16" s="21">
        <v>208375</v>
      </c>
      <c r="F16" s="21">
        <v>25005</v>
      </c>
      <c r="G16" s="179">
        <f t="shared" si="0"/>
        <v>233380</v>
      </c>
    </row>
    <row r="17" spans="1:7" s="5" customFormat="1" ht="27.75" customHeight="1">
      <c r="A17" s="281" t="s">
        <v>64</v>
      </c>
      <c r="B17" s="290" t="s">
        <v>983</v>
      </c>
      <c r="C17" s="294" t="s">
        <v>1099</v>
      </c>
      <c r="D17" s="294">
        <v>1</v>
      </c>
      <c r="E17" s="21">
        <v>0</v>
      </c>
      <c r="F17" s="21"/>
      <c r="G17" s="179">
        <f t="shared" si="0"/>
        <v>0</v>
      </c>
    </row>
    <row r="18" spans="1:7" s="5" customFormat="1" ht="19.899999999999999" customHeight="1">
      <c r="A18" s="294" t="s">
        <v>1314</v>
      </c>
      <c r="B18" s="231"/>
      <c r="C18" s="294" t="s">
        <v>1099</v>
      </c>
      <c r="D18" s="294">
        <v>1</v>
      </c>
      <c r="E18" s="21">
        <v>0</v>
      </c>
      <c r="F18" s="21"/>
      <c r="G18" s="179">
        <f t="shared" si="0"/>
        <v>0</v>
      </c>
    </row>
    <row r="19" spans="1:7" s="5" customFormat="1" ht="19.899999999999999" customHeight="1">
      <c r="A19" s="294" t="s">
        <v>1315</v>
      </c>
      <c r="B19" s="231"/>
      <c r="C19" s="294" t="s">
        <v>1099</v>
      </c>
      <c r="D19" s="294">
        <v>1</v>
      </c>
      <c r="E19" s="21">
        <v>0</v>
      </c>
      <c r="F19" s="21"/>
      <c r="G19" s="179">
        <f t="shared" si="0"/>
        <v>0</v>
      </c>
    </row>
    <row r="20" spans="1:7" s="5" customFormat="1" ht="19.899999999999999" customHeight="1">
      <c r="A20" s="294" t="s">
        <v>1316</v>
      </c>
      <c r="B20" s="232"/>
      <c r="C20" s="294" t="s">
        <v>1099</v>
      </c>
      <c r="D20" s="294">
        <v>1</v>
      </c>
      <c r="E20" s="233">
        <v>0</v>
      </c>
      <c r="F20" s="233"/>
      <c r="G20" s="179">
        <f t="shared" si="0"/>
        <v>0</v>
      </c>
    </row>
    <row r="21" spans="1:7" s="235" customFormat="1" ht="19.899999999999999" customHeight="1" thickBot="1">
      <c r="A21" s="90">
        <v>6.2</v>
      </c>
      <c r="B21" s="90" t="s">
        <v>1294</v>
      </c>
      <c r="C21" s="234"/>
      <c r="D21" s="91"/>
      <c r="E21" s="196"/>
      <c r="F21" s="196">
        <f>SUM(F6:F19)</f>
        <v>883812</v>
      </c>
      <c r="G21" s="196">
        <f>SUM(G6:G20)</f>
        <v>8248889</v>
      </c>
    </row>
    <row r="22" spans="1:7" s="208" customFormat="1" ht="19.899999999999999" customHeight="1" thickBot="1">
      <c r="A22" s="236">
        <v>6.3</v>
      </c>
      <c r="B22" s="237" t="s">
        <v>1329</v>
      </c>
      <c r="C22" s="238" t="s">
        <v>65</v>
      </c>
      <c r="D22" s="239">
        <v>7</v>
      </c>
      <c r="E22" s="240"/>
      <c r="F22" s="240">
        <f>F21*7</f>
        <v>6186684</v>
      </c>
      <c r="G22" s="240">
        <f>G21*7</f>
        <v>57742223</v>
      </c>
    </row>
    <row r="23" spans="1:7" s="5" customFormat="1" ht="36" customHeight="1">
      <c r="A23" s="287">
        <v>6.4</v>
      </c>
      <c r="B23" s="89" t="s">
        <v>1295</v>
      </c>
      <c r="C23" s="288" t="s">
        <v>1101</v>
      </c>
      <c r="D23" s="288">
        <v>1</v>
      </c>
      <c r="E23" s="186"/>
      <c r="F23" s="186"/>
      <c r="G23" s="187">
        <f xml:space="preserve"> (D23*E23)+F23</f>
        <v>0</v>
      </c>
    </row>
    <row r="24" spans="1:7" s="106" customFormat="1" ht="54" customHeight="1">
      <c r="A24" s="287">
        <v>6.5</v>
      </c>
      <c r="B24" s="287" t="s">
        <v>1343</v>
      </c>
      <c r="C24" s="287"/>
      <c r="D24" s="288"/>
      <c r="E24" s="184"/>
      <c r="F24" s="184"/>
      <c r="G24" s="184">
        <f>G23+G22</f>
        <v>57742223</v>
      </c>
    </row>
    <row r="25" spans="1:7" s="106" customFormat="1" ht="20.100000000000001" customHeight="1">
      <c r="A25" s="207"/>
      <c r="B25" s="207"/>
      <c r="C25" s="207"/>
      <c r="D25" s="208"/>
      <c r="E25" s="208"/>
      <c r="F25" s="208"/>
      <c r="G25" s="209"/>
    </row>
    <row r="26" spans="1:7" s="106" customFormat="1" ht="20.100000000000001" customHeight="1">
      <c r="A26" s="208"/>
      <c r="B26" s="241" t="s">
        <v>803</v>
      </c>
      <c r="C26" s="208"/>
      <c r="D26" s="208"/>
      <c r="E26" s="208"/>
      <c r="F26" s="208"/>
      <c r="G26" s="209"/>
    </row>
    <row r="27" spans="1:7" s="106" customFormat="1" ht="20.100000000000001" customHeight="1">
      <c r="A27" s="208"/>
      <c r="B27" s="362" t="s">
        <v>774</v>
      </c>
      <c r="C27" s="362"/>
      <c r="D27" s="362"/>
      <c r="E27" s="208"/>
      <c r="F27" s="208"/>
      <c r="G27" s="209"/>
    </row>
    <row r="28" spans="1:7" s="106" customFormat="1" ht="20.100000000000001" customHeight="1">
      <c r="A28" s="208"/>
      <c r="B28" s="362" t="s">
        <v>1350</v>
      </c>
      <c r="C28" s="362"/>
      <c r="D28" s="362"/>
      <c r="E28" s="208"/>
      <c r="F28" s="208"/>
      <c r="G28" s="209"/>
    </row>
    <row r="29" spans="1:7" s="106" customFormat="1" ht="20.100000000000001" customHeight="1">
      <c r="A29" s="208"/>
      <c r="B29" s="362" t="s">
        <v>758</v>
      </c>
      <c r="C29" s="362"/>
      <c r="D29" s="362"/>
      <c r="E29" s="208"/>
      <c r="F29" s="208"/>
      <c r="G29" s="209"/>
    </row>
    <row r="30" spans="1:7" s="5" customFormat="1" ht="38.25" customHeight="1">
      <c r="A30" s="9"/>
      <c r="B30" s="363" t="s">
        <v>1351</v>
      </c>
      <c r="C30" s="363"/>
      <c r="D30" s="363"/>
      <c r="E30" s="9"/>
      <c r="F30" s="9"/>
      <c r="G30" s="228"/>
    </row>
    <row r="31" spans="1:7" s="5" customFormat="1" ht="20.100000000000001" customHeight="1">
      <c r="A31" s="9"/>
      <c r="B31" s="296"/>
      <c r="C31" s="9"/>
      <c r="D31" s="9"/>
      <c r="E31" s="9"/>
      <c r="F31" s="9"/>
      <c r="G31" s="228"/>
    </row>
    <row r="32" spans="1:7" s="5" customFormat="1" ht="20.100000000000001" customHeight="1">
      <c r="A32" s="9"/>
      <c r="B32" s="363"/>
      <c r="C32" s="363"/>
      <c r="D32" s="363"/>
      <c r="E32" s="9"/>
      <c r="F32" s="9"/>
      <c r="G32" s="228"/>
    </row>
    <row r="33" spans="1:7" s="5" customFormat="1" ht="20.100000000000001" customHeight="1">
      <c r="A33" s="110"/>
      <c r="B33" s="109" t="s">
        <v>278</v>
      </c>
      <c r="C33" s="110"/>
      <c r="D33" s="110"/>
      <c r="E33" s="110"/>
      <c r="F33" s="110"/>
      <c r="G33" s="210"/>
    </row>
    <row r="34" spans="1:7" s="5" customFormat="1" ht="20.100000000000001" customHeight="1">
      <c r="A34" s="110"/>
      <c r="B34" s="109" t="s">
        <v>279</v>
      </c>
      <c r="C34" s="110"/>
      <c r="D34" s="110"/>
      <c r="E34" s="110"/>
      <c r="F34" s="110"/>
      <c r="G34" s="210"/>
    </row>
    <row r="35" spans="1:7" s="5" customFormat="1" ht="20.100000000000001" customHeight="1">
      <c r="A35" s="110"/>
      <c r="B35" s="109" t="s">
        <v>280</v>
      </c>
      <c r="C35" s="110"/>
      <c r="D35" s="110"/>
      <c r="E35" s="110"/>
      <c r="F35" s="110"/>
      <c r="G35" s="210"/>
    </row>
    <row r="36" spans="1:7" s="5" customFormat="1" ht="20.100000000000001" customHeight="1">
      <c r="A36" s="110"/>
      <c r="B36" s="157"/>
      <c r="C36" s="110"/>
      <c r="D36" s="110"/>
      <c r="E36" s="110"/>
      <c r="F36" s="110"/>
      <c r="G36" s="210"/>
    </row>
    <row r="37" spans="1:7" s="5" customFormat="1" ht="20.100000000000001" customHeight="1">
      <c r="A37" s="9"/>
      <c r="C37" s="9"/>
      <c r="D37" s="9"/>
      <c r="E37" s="9"/>
      <c r="F37" s="9"/>
      <c r="G37" s="228"/>
    </row>
    <row r="38" spans="1:7" s="5" customFormat="1" ht="20.100000000000001" customHeight="1">
      <c r="A38" s="9"/>
      <c r="C38" s="9"/>
      <c r="D38" s="9"/>
      <c r="E38" s="9"/>
      <c r="F38" s="9"/>
      <c r="G38" s="228"/>
    </row>
  </sheetData>
  <mergeCells count="7">
    <mergeCell ref="A1:G1"/>
    <mergeCell ref="C2:G2"/>
    <mergeCell ref="B28:D28"/>
    <mergeCell ref="B29:D29"/>
    <mergeCell ref="B32:D32"/>
    <mergeCell ref="B27:D27"/>
    <mergeCell ref="B30:D30"/>
  </mergeCells>
  <printOptions horizontalCentered="1"/>
  <pageMargins left="0.3" right="0.3" top="1.1499999999999999" bottom="1.1499999999999999" header="0.8" footer="0.8"/>
  <pageSetup paperSize="9" scale="66" fitToHeight="0" orientation="landscape" r:id="rId1"/>
  <headerFooter>
    <oddHeader>&amp;L&amp;"Times New Roman,Regular"&amp;9Bengaluru Water Supply and Sewerage Project (III)&amp;R&amp;"Times New Roman,Regular"&amp;9Volume-3-Price Proposal</oddHeader>
    <oddFooter>&amp;L&amp;"Times New Roman,Regular"&amp;9Contract No CP-25-BILISHIVALLI STP&amp;R&amp;"Times New Roman,Regular"&amp;9&amp;P of &amp;N</oddFooter>
  </headerFooter>
  <rowBreaks count="1" manualBreakCount="1">
    <brk id="18" max="6"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H19"/>
  <sheetViews>
    <sheetView tabSelected="1" view="pageBreakPreview" topLeftCell="C4" zoomScale="85" zoomScaleNormal="25" zoomScaleSheetLayoutView="85" workbookViewId="0">
      <selection activeCell="C2" sqref="C2:E2"/>
    </sheetView>
  </sheetViews>
  <sheetFormatPr defaultColWidth="8.7109375" defaultRowHeight="12.75"/>
  <cols>
    <col min="1" max="1" width="15.7109375" style="178" customWidth="1"/>
    <col min="2" max="2" width="91.42578125" style="178" customWidth="1"/>
    <col min="3" max="3" width="38.5703125" style="178" customWidth="1"/>
    <col min="4" max="4" width="23.28515625" style="178" customWidth="1"/>
    <col min="5" max="5" width="49.7109375" style="178" customWidth="1"/>
    <col min="6" max="6" width="16.28515625" style="178" bestFit="1" customWidth="1"/>
    <col min="7" max="7" width="24.28515625" style="178" customWidth="1"/>
    <col min="8" max="8" width="18.42578125" style="178" customWidth="1"/>
    <col min="9" max="16384" width="8.7109375" style="178"/>
  </cols>
  <sheetData>
    <row r="1" spans="1:8" s="1" customFormat="1" ht="34.9" customHeight="1">
      <c r="A1" s="364" t="s">
        <v>1344</v>
      </c>
      <c r="B1" s="365"/>
      <c r="C1" s="365"/>
      <c r="D1" s="365"/>
      <c r="E1" s="366"/>
      <c r="F1" s="2"/>
      <c r="G1" s="2"/>
      <c r="H1" s="2"/>
    </row>
    <row r="2" spans="1:8" s="1" customFormat="1" ht="34.9" customHeight="1">
      <c r="A2" s="137"/>
      <c r="B2" s="137" t="s">
        <v>705</v>
      </c>
      <c r="C2" s="334" t="s">
        <v>1348</v>
      </c>
      <c r="D2" s="334"/>
      <c r="E2" s="334"/>
      <c r="F2" s="2"/>
      <c r="G2" s="2"/>
      <c r="H2" s="2"/>
    </row>
    <row r="3" spans="1:8" s="175" customFormat="1" ht="34.9" customHeight="1">
      <c r="A3" s="330"/>
      <c r="B3" s="330"/>
      <c r="C3" s="330" t="s">
        <v>357</v>
      </c>
      <c r="D3" s="330"/>
      <c r="E3" s="330"/>
      <c r="F3" s="174"/>
      <c r="G3" s="174"/>
      <c r="H3" s="174"/>
    </row>
    <row r="4" spans="1:8" s="175" customFormat="1" ht="34.9" customHeight="1">
      <c r="A4" s="138"/>
      <c r="B4" s="138"/>
      <c r="C4" s="323" t="s">
        <v>707</v>
      </c>
      <c r="D4" s="323"/>
      <c r="E4" s="138" t="s">
        <v>708</v>
      </c>
      <c r="F4" s="176"/>
      <c r="G4" s="174"/>
      <c r="H4" s="174"/>
    </row>
    <row r="5" spans="1:8" s="175" customFormat="1" ht="34.9" customHeight="1">
      <c r="A5" s="138" t="s">
        <v>66</v>
      </c>
      <c r="B5" s="138" t="s">
        <v>429</v>
      </c>
      <c r="C5" s="138" t="s">
        <v>739</v>
      </c>
      <c r="D5" s="138" t="s">
        <v>714</v>
      </c>
      <c r="E5" s="138" t="s">
        <v>740</v>
      </c>
      <c r="F5" s="174"/>
      <c r="G5" s="174" t="s">
        <v>715</v>
      </c>
      <c r="H5" s="174" t="s">
        <v>1408</v>
      </c>
    </row>
    <row r="6" spans="1:8" s="175" customFormat="1" ht="31.5" customHeight="1">
      <c r="A6" s="143">
        <v>1</v>
      </c>
      <c r="B6" s="142" t="s">
        <v>741</v>
      </c>
      <c r="C6" s="139">
        <f>'Schedule 1'!E135</f>
        <v>0</v>
      </c>
      <c r="D6" s="139">
        <f>'Schedule 1'!F135</f>
        <v>0</v>
      </c>
      <c r="E6" s="139">
        <f>'Schedule 1'!H135</f>
        <v>32141476</v>
      </c>
      <c r="G6" s="319">
        <f>'Schedule 1'!G135</f>
        <v>3950516</v>
      </c>
      <c r="H6" s="380">
        <f>E6-G6</f>
        <v>28190960</v>
      </c>
    </row>
    <row r="7" spans="1:8" s="175" customFormat="1" ht="21" customHeight="1">
      <c r="A7" s="143">
        <v>2</v>
      </c>
      <c r="B7" s="142" t="s">
        <v>759</v>
      </c>
      <c r="C7" s="139"/>
      <c r="D7" s="139"/>
      <c r="E7" s="139">
        <f>'Schedule 2'!F173</f>
        <v>279105135</v>
      </c>
      <c r="G7" s="319">
        <f>'Schedule 2'!E173</f>
        <v>29904158</v>
      </c>
      <c r="H7" s="380">
        <f t="shared" ref="H7:H13" si="0">E7-G7</f>
        <v>249200977</v>
      </c>
    </row>
    <row r="8" spans="1:8" s="175" customFormat="1" ht="20.25" customHeight="1">
      <c r="A8" s="143" t="s">
        <v>760</v>
      </c>
      <c r="B8" s="142" t="s">
        <v>761</v>
      </c>
      <c r="C8" s="139">
        <f>'Schedule 3A'!L165</f>
        <v>0</v>
      </c>
      <c r="D8" s="139">
        <f>'Schedule 3A'!M165</f>
        <v>0</v>
      </c>
      <c r="E8" s="139">
        <f>'Schedule 3A'!N165</f>
        <v>0</v>
      </c>
      <c r="H8" s="380">
        <f t="shared" si="0"/>
        <v>0</v>
      </c>
    </row>
    <row r="9" spans="1:8" s="175" customFormat="1" ht="21.75" customHeight="1">
      <c r="A9" s="316" t="s">
        <v>763</v>
      </c>
      <c r="B9" s="317" t="s">
        <v>762</v>
      </c>
      <c r="C9" s="313"/>
      <c r="D9" s="313"/>
      <c r="E9" s="313">
        <f>'Schedule 3B'!G166</f>
        <v>298758597</v>
      </c>
      <c r="F9" s="318">
        <f>298401929+356668</f>
        <v>298758597</v>
      </c>
      <c r="G9" s="319">
        <f>'Schedule 3B'!E166</f>
        <v>30930323</v>
      </c>
      <c r="H9" s="380">
        <f t="shared" si="0"/>
        <v>267828274</v>
      </c>
    </row>
    <row r="10" spans="1:8" s="175" customFormat="1" ht="27.75" customHeight="1">
      <c r="A10" s="143">
        <v>4</v>
      </c>
      <c r="B10" s="142" t="s">
        <v>742</v>
      </c>
      <c r="C10" s="139"/>
      <c r="D10" s="139"/>
      <c r="E10" s="139">
        <f>'Schedule 4'!G18</f>
        <v>336560</v>
      </c>
      <c r="G10" s="321">
        <f>'Schedule 4'!F18</f>
        <v>36060</v>
      </c>
      <c r="H10" s="380">
        <f t="shared" si="0"/>
        <v>300500</v>
      </c>
    </row>
    <row r="11" spans="1:8" s="175" customFormat="1" ht="22.5" customHeight="1">
      <c r="A11" s="143">
        <v>5</v>
      </c>
      <c r="B11" s="142" t="s">
        <v>985</v>
      </c>
      <c r="C11" s="139"/>
      <c r="D11" s="139"/>
      <c r="E11" s="139">
        <f>'Schedule 5'!G69</f>
        <v>5776673</v>
      </c>
      <c r="G11" s="319">
        <f>'Schedule 5'!F69</f>
        <v>304442</v>
      </c>
      <c r="H11" s="380">
        <f t="shared" si="0"/>
        <v>5472231</v>
      </c>
    </row>
    <row r="12" spans="1:8" s="175" customFormat="1" ht="22.5" customHeight="1">
      <c r="A12" s="143">
        <v>6</v>
      </c>
      <c r="B12" s="142" t="s">
        <v>984</v>
      </c>
      <c r="C12" s="139"/>
      <c r="D12" s="139"/>
      <c r="E12" s="139">
        <f>'Schedule 6'!G24</f>
        <v>57742223</v>
      </c>
      <c r="G12" s="321">
        <f>'Schedule 6'!F22</f>
        <v>6186684</v>
      </c>
      <c r="H12" s="380">
        <f t="shared" si="0"/>
        <v>51555539</v>
      </c>
    </row>
    <row r="13" spans="1:8" s="175" customFormat="1" ht="54.75" customHeight="1">
      <c r="A13" s="143">
        <v>7</v>
      </c>
      <c r="B13" s="56" t="s">
        <v>1352</v>
      </c>
      <c r="C13" s="139">
        <f>SUM(C6:C12)</f>
        <v>0</v>
      </c>
      <c r="D13" s="139">
        <f>SUM(D6:D12)</f>
        <v>0</v>
      </c>
      <c r="E13" s="139">
        <f>SUM(E6:E12)</f>
        <v>673860664</v>
      </c>
      <c r="F13" s="175">
        <f>((298401929-298758597)/298758597)*100</f>
        <v>-0.1193833427996718</v>
      </c>
      <c r="G13" s="319">
        <f>SUM(G6:G12)</f>
        <v>71312183</v>
      </c>
      <c r="H13" s="380">
        <f t="shared" si="0"/>
        <v>602548481</v>
      </c>
    </row>
    <row r="14" spans="1:8" s="175" customFormat="1" ht="22.5" customHeight="1">
      <c r="A14" s="8"/>
      <c r="B14" s="8"/>
      <c r="C14" s="177"/>
      <c r="D14" s="177"/>
      <c r="E14" s="8"/>
    </row>
    <row r="15" spans="1:8" s="175" customFormat="1" ht="24" customHeight="1">
      <c r="A15" s="8"/>
      <c r="B15" s="145"/>
      <c r="C15" s="177"/>
      <c r="D15" s="177"/>
      <c r="E15" s="8"/>
    </row>
    <row r="16" spans="1:8" s="175" customFormat="1" ht="24.75" customHeight="1">
      <c r="A16" s="110"/>
      <c r="B16" s="110"/>
      <c r="C16" s="110"/>
      <c r="D16" s="110"/>
      <c r="E16" s="110"/>
    </row>
    <row r="17" spans="1:5" s="175" customFormat="1" ht="21.75" customHeight="1">
      <c r="A17" s="110"/>
      <c r="B17" s="109" t="s">
        <v>278</v>
      </c>
      <c r="C17" s="110"/>
      <c r="D17" s="110"/>
      <c r="E17" s="110"/>
    </row>
    <row r="18" spans="1:5" s="175" customFormat="1" ht="24.75" customHeight="1">
      <c r="A18" s="110"/>
      <c r="B18" s="109" t="s">
        <v>279</v>
      </c>
      <c r="C18" s="110"/>
      <c r="D18" s="110"/>
      <c r="E18" s="110"/>
    </row>
    <row r="19" spans="1:5" s="175" customFormat="1" ht="26.25" customHeight="1">
      <c r="A19" s="110"/>
      <c r="B19" s="109" t="s">
        <v>280</v>
      </c>
      <c r="C19" s="110"/>
      <c r="D19" s="110"/>
      <c r="E19" s="110"/>
    </row>
  </sheetData>
  <mergeCells count="5">
    <mergeCell ref="A1:E1"/>
    <mergeCell ref="A3:B3"/>
    <mergeCell ref="C3:E3"/>
    <mergeCell ref="C4:D4"/>
    <mergeCell ref="C2:E2"/>
  </mergeCells>
  <printOptions horizontalCentered="1"/>
  <pageMargins left="0.3" right="0.3" top="1.1499999999999999" bottom="1.1499999999999999" header="0.8" footer="0.8"/>
  <pageSetup paperSize="9" scale="60" fitToHeight="0" orientation="landscape" r:id="rId1"/>
  <headerFooter>
    <oddHeader>&amp;L&amp;"Times New Roman,Regular"&amp;9Bengaluru Water Supply and Sewerage Project (III)&amp;R&amp;"Times New Roman,Regular"&amp;9Volume-3-Price Proposal</oddHeader>
    <oddFooter>&amp;L&amp;"Times New Roman,Regular"&amp;9Contract No CP-25-BILISHIVALLI STP&amp;R&amp;"Times New Roman,Regular"&amp;9&amp;P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N303"/>
  <sheetViews>
    <sheetView view="pageBreakPreview" topLeftCell="A124" zoomScale="60" workbookViewId="0">
      <selection activeCell="B1" sqref="B1:N1"/>
    </sheetView>
  </sheetViews>
  <sheetFormatPr defaultColWidth="8.7109375" defaultRowHeight="20.100000000000001" customHeight="1"/>
  <cols>
    <col min="1" max="1" width="17.28515625" style="147" customWidth="1"/>
    <col min="2" max="2" width="68.5703125" style="147" customWidth="1"/>
    <col min="3" max="3" width="17.28515625" style="147" bestFit="1" customWidth="1"/>
    <col min="4" max="4" width="15.7109375" style="147" customWidth="1"/>
    <col min="5" max="5" width="12.42578125" style="147" customWidth="1"/>
    <col min="6" max="6" width="14.28515625" style="147" customWidth="1"/>
    <col min="7" max="7" width="19.28515625" style="147" customWidth="1"/>
    <col min="8" max="8" width="19.7109375" style="147" customWidth="1"/>
    <col min="9" max="9" width="9.85546875" style="147" customWidth="1"/>
    <col min="10" max="10" width="8.42578125" style="147" customWidth="1"/>
    <col min="11" max="11" width="20.5703125" style="147" customWidth="1"/>
    <col min="12" max="12" width="12.42578125" style="147" customWidth="1"/>
    <col min="13" max="13" width="12.5703125" style="147" customWidth="1"/>
    <col min="14" max="14" width="27.7109375" style="147" customWidth="1"/>
    <col min="15" max="16384" width="8.7109375" style="147"/>
  </cols>
  <sheetData>
    <row r="1" spans="1:14" s="5" customFormat="1" ht="20.100000000000001" customHeight="1">
      <c r="A1" s="144"/>
      <c r="B1" s="367" t="s">
        <v>1008</v>
      </c>
      <c r="C1" s="367"/>
      <c r="D1" s="367"/>
      <c r="E1" s="367"/>
      <c r="F1" s="367"/>
      <c r="G1" s="367"/>
      <c r="H1" s="367"/>
      <c r="I1" s="367"/>
      <c r="J1" s="367"/>
      <c r="K1" s="367"/>
      <c r="L1" s="367"/>
      <c r="M1" s="367"/>
      <c r="N1" s="367"/>
    </row>
    <row r="2" spans="1:14" s="12" customFormat="1" ht="20.100000000000001" customHeight="1">
      <c r="A2" s="141"/>
      <c r="B2" s="137"/>
      <c r="C2" s="354" t="s">
        <v>1345</v>
      </c>
      <c r="D2" s="355"/>
      <c r="E2" s="355"/>
      <c r="F2" s="355"/>
      <c r="G2" s="355"/>
      <c r="H2" s="355"/>
      <c r="I2" s="355"/>
      <c r="J2" s="355"/>
      <c r="K2" s="355"/>
      <c r="L2" s="355"/>
      <c r="M2" s="355"/>
      <c r="N2" s="356"/>
    </row>
    <row r="3" spans="1:14" s="12" customFormat="1" ht="20.100000000000001" customHeight="1">
      <c r="A3" s="141"/>
      <c r="B3" s="141"/>
      <c r="C3" s="13"/>
      <c r="D3" s="13"/>
      <c r="E3" s="368" t="s">
        <v>936</v>
      </c>
      <c r="F3" s="369"/>
      <c r="G3" s="351" t="s">
        <v>714</v>
      </c>
      <c r="H3" s="351"/>
      <c r="I3" s="13"/>
      <c r="J3" s="13"/>
      <c r="K3" s="13"/>
      <c r="L3" s="13"/>
      <c r="M3" s="351" t="s">
        <v>357</v>
      </c>
      <c r="N3" s="351"/>
    </row>
    <row r="4" spans="1:14" s="12" customFormat="1" ht="63" customHeight="1">
      <c r="A4" s="141" t="s">
        <v>428</v>
      </c>
      <c r="B4" s="144" t="s">
        <v>429</v>
      </c>
      <c r="C4" s="144" t="s">
        <v>638</v>
      </c>
      <c r="D4" s="144" t="s">
        <v>245</v>
      </c>
      <c r="E4" s="144" t="s">
        <v>712</v>
      </c>
      <c r="F4" s="144" t="s">
        <v>713</v>
      </c>
      <c r="G4" s="144" t="s">
        <v>712</v>
      </c>
      <c r="H4" s="144" t="s">
        <v>713</v>
      </c>
      <c r="I4" s="330" t="s">
        <v>366</v>
      </c>
      <c r="J4" s="330"/>
      <c r="K4" s="330"/>
      <c r="L4" s="11" t="s">
        <v>716</v>
      </c>
      <c r="M4" s="14"/>
      <c r="N4" s="10" t="s">
        <v>708</v>
      </c>
    </row>
    <row r="5" spans="1:14" s="15" customFormat="1" ht="43.5" customHeight="1">
      <c r="A5" s="141"/>
      <c r="B5" s="144"/>
      <c r="C5" s="144"/>
      <c r="D5" s="144"/>
      <c r="E5" s="144"/>
      <c r="F5" s="144"/>
      <c r="G5" s="144"/>
      <c r="H5" s="144"/>
      <c r="I5" s="144" t="s">
        <v>639</v>
      </c>
      <c r="J5" s="144" t="s">
        <v>715</v>
      </c>
      <c r="K5" s="144" t="s">
        <v>640</v>
      </c>
      <c r="L5" s="144" t="s">
        <v>717</v>
      </c>
      <c r="M5" s="144" t="s">
        <v>714</v>
      </c>
      <c r="N5" s="144" t="s">
        <v>641</v>
      </c>
    </row>
    <row r="6" spans="1:14" s="12" customFormat="1" ht="20.100000000000001" customHeight="1">
      <c r="A6" s="16"/>
      <c r="B6" s="11"/>
      <c r="C6" s="11" t="s">
        <v>642</v>
      </c>
      <c r="D6" s="11" t="s">
        <v>468</v>
      </c>
      <c r="E6" s="11" t="s">
        <v>649</v>
      </c>
      <c r="F6" s="11" t="s">
        <v>718</v>
      </c>
      <c r="G6" s="11" t="s">
        <v>719</v>
      </c>
      <c r="H6" s="11" t="s">
        <v>720</v>
      </c>
      <c r="I6" s="11" t="s">
        <v>721</v>
      </c>
      <c r="J6" s="11" t="s">
        <v>722</v>
      </c>
      <c r="K6" s="11" t="s">
        <v>723</v>
      </c>
      <c r="L6" s="11" t="s">
        <v>724</v>
      </c>
      <c r="M6" s="11" t="s">
        <v>725</v>
      </c>
      <c r="N6" s="11" t="s">
        <v>726</v>
      </c>
    </row>
    <row r="7" spans="1:14" s="5" customFormat="1" ht="20.100000000000001" customHeight="1">
      <c r="A7" s="148">
        <v>8.1</v>
      </c>
      <c r="B7" s="254" t="s">
        <v>67</v>
      </c>
      <c r="C7" s="45"/>
      <c r="D7" s="255"/>
      <c r="E7" s="45"/>
      <c r="F7" s="45"/>
      <c r="G7" s="45"/>
      <c r="H7" s="45"/>
      <c r="I7" s="45"/>
      <c r="J7" s="45"/>
      <c r="K7" s="45"/>
      <c r="L7" s="45"/>
      <c r="M7" s="45"/>
      <c r="N7" s="45"/>
    </row>
    <row r="8" spans="1:14" s="5" customFormat="1" ht="20.100000000000001" customHeight="1">
      <c r="A8" s="251" t="s">
        <v>68</v>
      </c>
      <c r="B8" s="254" t="s">
        <v>911</v>
      </c>
      <c r="C8" s="6"/>
      <c r="D8" s="81"/>
      <c r="E8" s="6"/>
      <c r="F8" s="6"/>
      <c r="G8" s="6"/>
      <c r="H8" s="6"/>
      <c r="I8" s="6"/>
      <c r="J8" s="6"/>
      <c r="K8" s="45"/>
      <c r="L8" s="6"/>
      <c r="M8" s="6"/>
      <c r="N8" s="6"/>
    </row>
    <row r="9" spans="1:14" s="5" customFormat="1" ht="20.100000000000001" customHeight="1">
      <c r="A9" s="143" t="s">
        <v>69</v>
      </c>
      <c r="B9" s="44"/>
      <c r="C9" s="44"/>
      <c r="D9" s="81" t="s">
        <v>1099</v>
      </c>
      <c r="E9" s="44"/>
      <c r="F9" s="44"/>
      <c r="G9" s="44"/>
      <c r="H9" s="44"/>
      <c r="I9" s="44"/>
      <c r="J9" s="44"/>
      <c r="K9" s="21"/>
      <c r="L9" s="6">
        <f>E9+F9</f>
        <v>0</v>
      </c>
      <c r="M9" s="6">
        <f t="shared" ref="M9:M71" si="0">G9+H9</f>
        <v>0</v>
      </c>
      <c r="N9" s="6">
        <f t="shared" ref="N9:N71" si="1">I9+J9+K9</f>
        <v>0</v>
      </c>
    </row>
    <row r="10" spans="1:14" s="5" customFormat="1" ht="20.100000000000001" customHeight="1">
      <c r="A10" s="143" t="s">
        <v>70</v>
      </c>
      <c r="B10" s="44"/>
      <c r="C10" s="44"/>
      <c r="D10" s="81" t="s">
        <v>1099</v>
      </c>
      <c r="E10" s="44"/>
      <c r="F10" s="44"/>
      <c r="G10" s="44"/>
      <c r="H10" s="44"/>
      <c r="I10" s="44"/>
      <c r="J10" s="44"/>
      <c r="K10" s="21"/>
      <c r="L10" s="6">
        <f>E10+F10</f>
        <v>0</v>
      </c>
      <c r="M10" s="6">
        <f t="shared" si="0"/>
        <v>0</v>
      </c>
      <c r="N10" s="6">
        <f t="shared" si="1"/>
        <v>0</v>
      </c>
    </row>
    <row r="11" spans="1:14" s="5" customFormat="1" ht="20.100000000000001" customHeight="1">
      <c r="A11" s="143" t="s">
        <v>71</v>
      </c>
      <c r="B11" s="44"/>
      <c r="C11" s="44"/>
      <c r="D11" s="81" t="s">
        <v>1099</v>
      </c>
      <c r="E11" s="44"/>
      <c r="F11" s="44"/>
      <c r="G11" s="44"/>
      <c r="H11" s="44"/>
      <c r="I11" s="44"/>
      <c r="J11" s="44"/>
      <c r="K11" s="21"/>
      <c r="L11" s="6">
        <f t="shared" ref="L11:L71" si="2">E11+F11</f>
        <v>0</v>
      </c>
      <c r="M11" s="6">
        <f t="shared" si="0"/>
        <v>0</v>
      </c>
      <c r="N11" s="6">
        <f t="shared" si="1"/>
        <v>0</v>
      </c>
    </row>
    <row r="12" spans="1:14" s="5" customFormat="1" ht="20.100000000000001" customHeight="1">
      <c r="A12" s="143" t="s">
        <v>72</v>
      </c>
      <c r="B12" s="44"/>
      <c r="C12" s="44"/>
      <c r="D12" s="81" t="s">
        <v>1099</v>
      </c>
      <c r="E12" s="44"/>
      <c r="F12" s="44"/>
      <c r="G12" s="44"/>
      <c r="H12" s="44"/>
      <c r="I12" s="44"/>
      <c r="J12" s="44"/>
      <c r="K12" s="21"/>
      <c r="L12" s="6">
        <f t="shared" si="2"/>
        <v>0</v>
      </c>
      <c r="M12" s="6">
        <f t="shared" si="0"/>
        <v>0</v>
      </c>
      <c r="N12" s="6">
        <f t="shared" si="1"/>
        <v>0</v>
      </c>
    </row>
    <row r="13" spans="1:14" s="5" customFormat="1" ht="20.100000000000001" customHeight="1">
      <c r="A13" s="143" t="s">
        <v>73</v>
      </c>
      <c r="B13" s="44"/>
      <c r="C13" s="44"/>
      <c r="D13" s="81" t="s">
        <v>1099</v>
      </c>
      <c r="E13" s="44"/>
      <c r="F13" s="44"/>
      <c r="G13" s="44"/>
      <c r="H13" s="44"/>
      <c r="I13" s="44"/>
      <c r="J13" s="44"/>
      <c r="K13" s="21"/>
      <c r="L13" s="6">
        <f t="shared" si="2"/>
        <v>0</v>
      </c>
      <c r="M13" s="6">
        <f t="shared" si="0"/>
        <v>0</v>
      </c>
      <c r="N13" s="6">
        <f t="shared" si="1"/>
        <v>0</v>
      </c>
    </row>
    <row r="14" spans="1:14" s="5" customFormat="1" ht="20.100000000000001" customHeight="1">
      <c r="A14" s="251" t="s">
        <v>74</v>
      </c>
      <c r="B14" s="254" t="s">
        <v>912</v>
      </c>
      <c r="C14" s="6"/>
      <c r="D14" s="81"/>
      <c r="E14" s="6"/>
      <c r="F14" s="6"/>
      <c r="G14" s="6"/>
      <c r="H14" s="252"/>
      <c r="I14" s="252"/>
      <c r="J14" s="252"/>
      <c r="K14" s="45"/>
      <c r="L14" s="6"/>
      <c r="M14" s="6"/>
      <c r="N14" s="6"/>
    </row>
    <row r="15" spans="1:14" s="5" customFormat="1" ht="20.100000000000001" customHeight="1">
      <c r="A15" s="143" t="s">
        <v>75</v>
      </c>
      <c r="B15" s="44"/>
      <c r="C15" s="44"/>
      <c r="D15" s="81" t="s">
        <v>1099</v>
      </c>
      <c r="E15" s="44"/>
      <c r="F15" s="44"/>
      <c r="G15" s="44"/>
      <c r="H15" s="44"/>
      <c r="I15" s="44"/>
      <c r="J15" s="44"/>
      <c r="K15" s="44"/>
      <c r="L15" s="6">
        <f t="shared" si="2"/>
        <v>0</v>
      </c>
      <c r="M15" s="6">
        <f t="shared" si="0"/>
        <v>0</v>
      </c>
      <c r="N15" s="6">
        <f t="shared" si="1"/>
        <v>0</v>
      </c>
    </row>
    <row r="16" spans="1:14" s="5" customFormat="1" ht="20.100000000000001" customHeight="1">
      <c r="A16" s="143" t="s">
        <v>76</v>
      </c>
      <c r="B16" s="44"/>
      <c r="C16" s="44"/>
      <c r="D16" s="81" t="s">
        <v>1099</v>
      </c>
      <c r="E16" s="44"/>
      <c r="F16" s="44"/>
      <c r="G16" s="44"/>
      <c r="H16" s="44"/>
      <c r="I16" s="44"/>
      <c r="J16" s="44"/>
      <c r="K16" s="44"/>
      <c r="L16" s="6">
        <f t="shared" si="2"/>
        <v>0</v>
      </c>
      <c r="M16" s="6">
        <f t="shared" si="0"/>
        <v>0</v>
      </c>
      <c r="N16" s="6">
        <f t="shared" si="1"/>
        <v>0</v>
      </c>
    </row>
    <row r="17" spans="1:14" s="5" customFormat="1" ht="20.100000000000001" customHeight="1">
      <c r="A17" s="143" t="s">
        <v>77</v>
      </c>
      <c r="B17" s="44"/>
      <c r="C17" s="44"/>
      <c r="D17" s="81" t="s">
        <v>1099</v>
      </c>
      <c r="E17" s="44"/>
      <c r="F17" s="44"/>
      <c r="G17" s="44"/>
      <c r="H17" s="44"/>
      <c r="I17" s="44"/>
      <c r="J17" s="44"/>
      <c r="K17" s="44"/>
      <c r="L17" s="6">
        <f t="shared" si="2"/>
        <v>0</v>
      </c>
      <c r="M17" s="6">
        <f t="shared" si="0"/>
        <v>0</v>
      </c>
      <c r="N17" s="6">
        <f t="shared" si="1"/>
        <v>0</v>
      </c>
    </row>
    <row r="18" spans="1:14" s="5" customFormat="1" ht="20.100000000000001" customHeight="1">
      <c r="A18" s="143" t="s">
        <v>78</v>
      </c>
      <c r="B18" s="44"/>
      <c r="C18" s="44"/>
      <c r="D18" s="81" t="s">
        <v>1099</v>
      </c>
      <c r="E18" s="44"/>
      <c r="F18" s="44"/>
      <c r="G18" s="44"/>
      <c r="H18" s="44"/>
      <c r="I18" s="44"/>
      <c r="J18" s="44"/>
      <c r="K18" s="44"/>
      <c r="L18" s="6">
        <f t="shared" si="2"/>
        <v>0</v>
      </c>
      <c r="M18" s="6">
        <f t="shared" si="0"/>
        <v>0</v>
      </c>
      <c r="N18" s="6">
        <f t="shared" si="1"/>
        <v>0</v>
      </c>
    </row>
    <row r="19" spans="1:14" s="5" customFormat="1" ht="20.100000000000001" customHeight="1">
      <c r="A19" s="143" t="s">
        <v>474</v>
      </c>
      <c r="B19" s="44"/>
      <c r="C19" s="44"/>
      <c r="D19" s="81" t="s">
        <v>1099</v>
      </c>
      <c r="E19" s="44"/>
      <c r="F19" s="44"/>
      <c r="G19" s="44"/>
      <c r="H19" s="44"/>
      <c r="I19" s="44"/>
      <c r="J19" s="44"/>
      <c r="K19" s="44"/>
      <c r="L19" s="6">
        <f t="shared" si="2"/>
        <v>0</v>
      </c>
      <c r="M19" s="6">
        <f t="shared" si="0"/>
        <v>0</v>
      </c>
      <c r="N19" s="6">
        <f t="shared" si="1"/>
        <v>0</v>
      </c>
    </row>
    <row r="20" spans="1:14" s="5" customFormat="1" ht="20.100000000000001" customHeight="1">
      <c r="A20" s="251" t="s">
        <v>79</v>
      </c>
      <c r="B20" s="117" t="s">
        <v>244</v>
      </c>
      <c r="C20" s="252"/>
      <c r="D20" s="53"/>
      <c r="E20" s="252"/>
      <c r="F20" s="252"/>
      <c r="G20" s="252"/>
      <c r="H20" s="252"/>
      <c r="I20" s="252"/>
      <c r="J20" s="252"/>
      <c r="K20" s="252"/>
      <c r="L20" s="6"/>
      <c r="M20" s="6"/>
      <c r="N20" s="6"/>
    </row>
    <row r="21" spans="1:14" s="5" customFormat="1" ht="20.100000000000001" customHeight="1">
      <c r="A21" s="143" t="s">
        <v>81</v>
      </c>
      <c r="B21" s="44"/>
      <c r="C21" s="44"/>
      <c r="D21" s="81" t="s">
        <v>1099</v>
      </c>
      <c r="E21" s="44"/>
      <c r="F21" s="44"/>
      <c r="G21" s="44"/>
      <c r="H21" s="44"/>
      <c r="I21" s="44"/>
      <c r="J21" s="44"/>
      <c r="K21" s="21"/>
      <c r="L21" s="6">
        <f t="shared" si="2"/>
        <v>0</v>
      </c>
      <c r="M21" s="6">
        <f t="shared" si="0"/>
        <v>0</v>
      </c>
      <c r="N21" s="6">
        <f t="shared" si="1"/>
        <v>0</v>
      </c>
    </row>
    <row r="22" spans="1:14" s="5" customFormat="1" ht="20.100000000000001" customHeight="1">
      <c r="A22" s="143" t="s">
        <v>82</v>
      </c>
      <c r="B22" s="44"/>
      <c r="C22" s="44"/>
      <c r="D22" s="81" t="s">
        <v>1099</v>
      </c>
      <c r="E22" s="44"/>
      <c r="F22" s="44"/>
      <c r="G22" s="44"/>
      <c r="H22" s="44"/>
      <c r="I22" s="44"/>
      <c r="J22" s="44"/>
      <c r="K22" s="21"/>
      <c r="L22" s="6">
        <f t="shared" si="2"/>
        <v>0</v>
      </c>
      <c r="M22" s="6">
        <f t="shared" si="0"/>
        <v>0</v>
      </c>
      <c r="N22" s="6">
        <f t="shared" si="1"/>
        <v>0</v>
      </c>
    </row>
    <row r="23" spans="1:14" s="5" customFormat="1" ht="20.100000000000001" customHeight="1">
      <c r="A23" s="143" t="s">
        <v>83</v>
      </c>
      <c r="B23" s="44"/>
      <c r="C23" s="44"/>
      <c r="D23" s="81" t="s">
        <v>1099</v>
      </c>
      <c r="E23" s="44"/>
      <c r="F23" s="44"/>
      <c r="G23" s="44"/>
      <c r="H23" s="44"/>
      <c r="I23" s="44"/>
      <c r="J23" s="44"/>
      <c r="K23" s="21"/>
      <c r="L23" s="6">
        <f t="shared" si="2"/>
        <v>0</v>
      </c>
      <c r="M23" s="6">
        <f t="shared" si="0"/>
        <v>0</v>
      </c>
      <c r="N23" s="6">
        <f t="shared" si="1"/>
        <v>0</v>
      </c>
    </row>
    <row r="24" spans="1:14" s="5" customFormat="1" ht="20.100000000000001" customHeight="1">
      <c r="A24" s="143" t="s">
        <v>84</v>
      </c>
      <c r="B24" s="44"/>
      <c r="C24" s="44"/>
      <c r="D24" s="81" t="s">
        <v>1099</v>
      </c>
      <c r="E24" s="44"/>
      <c r="F24" s="44"/>
      <c r="G24" s="44"/>
      <c r="H24" s="44"/>
      <c r="I24" s="44"/>
      <c r="J24" s="44"/>
      <c r="K24" s="21"/>
      <c r="L24" s="6">
        <f t="shared" si="2"/>
        <v>0</v>
      </c>
      <c r="M24" s="6">
        <f t="shared" si="0"/>
        <v>0</v>
      </c>
      <c r="N24" s="6">
        <f t="shared" si="1"/>
        <v>0</v>
      </c>
    </row>
    <row r="25" spans="1:14" s="5" customFormat="1" ht="20.100000000000001" customHeight="1">
      <c r="A25" s="143" t="s">
        <v>1120</v>
      </c>
      <c r="B25" s="149"/>
      <c r="C25" s="25"/>
      <c r="D25" s="81" t="s">
        <v>1099</v>
      </c>
      <c r="E25" s="25"/>
      <c r="F25" s="25"/>
      <c r="G25" s="25"/>
      <c r="H25" s="44"/>
      <c r="I25" s="44"/>
      <c r="J25" s="44"/>
      <c r="K25" s="21"/>
      <c r="L25" s="6">
        <f t="shared" si="2"/>
        <v>0</v>
      </c>
      <c r="M25" s="6">
        <f t="shared" si="0"/>
        <v>0</v>
      </c>
      <c r="N25" s="6">
        <f t="shared" si="1"/>
        <v>0</v>
      </c>
    </row>
    <row r="26" spans="1:14" s="5" customFormat="1" ht="20.100000000000001" customHeight="1">
      <c r="A26" s="251" t="s">
        <v>85</v>
      </c>
      <c r="B26" s="254" t="s">
        <v>472</v>
      </c>
      <c r="C26" s="6"/>
      <c r="D26" s="81"/>
      <c r="E26" s="6"/>
      <c r="F26" s="6"/>
      <c r="G26" s="6"/>
      <c r="H26" s="252"/>
      <c r="I26" s="252"/>
      <c r="J26" s="252"/>
      <c r="K26" s="45"/>
      <c r="L26" s="6"/>
      <c r="M26" s="6"/>
      <c r="N26" s="6"/>
    </row>
    <row r="27" spans="1:14" s="5" customFormat="1" ht="20.100000000000001" customHeight="1">
      <c r="A27" s="143" t="s">
        <v>87</v>
      </c>
      <c r="B27" s="44"/>
      <c r="C27" s="44"/>
      <c r="D27" s="81" t="s">
        <v>1099</v>
      </c>
      <c r="E27" s="44"/>
      <c r="F27" s="44"/>
      <c r="G27" s="44"/>
      <c r="H27" s="44"/>
      <c r="I27" s="44"/>
      <c r="J27" s="44"/>
      <c r="K27" s="21"/>
      <c r="L27" s="6">
        <f t="shared" si="2"/>
        <v>0</v>
      </c>
      <c r="M27" s="6">
        <f t="shared" si="0"/>
        <v>0</v>
      </c>
      <c r="N27" s="6">
        <f t="shared" si="1"/>
        <v>0</v>
      </c>
    </row>
    <row r="28" spans="1:14" s="5" customFormat="1" ht="20.100000000000001" customHeight="1">
      <c r="A28" s="143" t="s">
        <v>88</v>
      </c>
      <c r="B28" s="44"/>
      <c r="C28" s="44"/>
      <c r="D28" s="81" t="s">
        <v>1099</v>
      </c>
      <c r="E28" s="44"/>
      <c r="F28" s="44"/>
      <c r="G28" s="44"/>
      <c r="H28" s="44"/>
      <c r="I28" s="44"/>
      <c r="J28" s="44"/>
      <c r="K28" s="21"/>
      <c r="L28" s="6">
        <f t="shared" si="2"/>
        <v>0</v>
      </c>
      <c r="M28" s="6">
        <f t="shared" si="0"/>
        <v>0</v>
      </c>
      <c r="N28" s="6">
        <f t="shared" si="1"/>
        <v>0</v>
      </c>
    </row>
    <row r="29" spans="1:14" s="5" customFormat="1" ht="20.100000000000001" customHeight="1">
      <c r="A29" s="143" t="s">
        <v>89</v>
      </c>
      <c r="B29" s="44"/>
      <c r="C29" s="44"/>
      <c r="D29" s="81" t="s">
        <v>1099</v>
      </c>
      <c r="E29" s="44"/>
      <c r="F29" s="44"/>
      <c r="G29" s="44"/>
      <c r="H29" s="44"/>
      <c r="I29" s="44"/>
      <c r="J29" s="44"/>
      <c r="K29" s="21"/>
      <c r="L29" s="6">
        <f t="shared" si="2"/>
        <v>0</v>
      </c>
      <c r="M29" s="6">
        <f t="shared" si="0"/>
        <v>0</v>
      </c>
      <c r="N29" s="6">
        <f t="shared" si="1"/>
        <v>0</v>
      </c>
    </row>
    <row r="30" spans="1:14" s="5" customFormat="1" ht="20.100000000000001" customHeight="1">
      <c r="A30" s="143" t="s">
        <v>90</v>
      </c>
      <c r="B30" s="44"/>
      <c r="C30" s="44"/>
      <c r="D30" s="81" t="s">
        <v>1099</v>
      </c>
      <c r="E30" s="44"/>
      <c r="F30" s="44"/>
      <c r="G30" s="44"/>
      <c r="H30" s="44"/>
      <c r="I30" s="44"/>
      <c r="J30" s="44"/>
      <c r="K30" s="21"/>
      <c r="L30" s="6">
        <f t="shared" si="2"/>
        <v>0</v>
      </c>
      <c r="M30" s="6">
        <f t="shared" si="0"/>
        <v>0</v>
      </c>
      <c r="N30" s="6">
        <f t="shared" si="1"/>
        <v>0</v>
      </c>
    </row>
    <row r="31" spans="1:14" s="5" customFormat="1" ht="20.100000000000001" customHeight="1">
      <c r="A31" s="143" t="s">
        <v>91</v>
      </c>
      <c r="B31" s="44"/>
      <c r="C31" s="44"/>
      <c r="D31" s="81" t="s">
        <v>1099</v>
      </c>
      <c r="E31" s="44"/>
      <c r="F31" s="44"/>
      <c r="G31" s="44"/>
      <c r="H31" s="44"/>
      <c r="I31" s="44"/>
      <c r="J31" s="44"/>
      <c r="K31" s="21"/>
      <c r="L31" s="6">
        <f t="shared" si="2"/>
        <v>0</v>
      </c>
      <c r="M31" s="6">
        <f t="shared" si="0"/>
        <v>0</v>
      </c>
      <c r="N31" s="6">
        <f t="shared" si="1"/>
        <v>0</v>
      </c>
    </row>
    <row r="32" spans="1:14" s="5" customFormat="1" ht="20.100000000000001" customHeight="1">
      <c r="A32" s="143" t="s">
        <v>92</v>
      </c>
      <c r="B32" s="44"/>
      <c r="C32" s="44"/>
      <c r="D32" s="81" t="s">
        <v>1099</v>
      </c>
      <c r="E32" s="44"/>
      <c r="F32" s="44"/>
      <c r="G32" s="44"/>
      <c r="H32" s="44"/>
      <c r="I32" s="44"/>
      <c r="J32" s="44"/>
      <c r="K32" s="21"/>
      <c r="L32" s="6">
        <f t="shared" si="2"/>
        <v>0</v>
      </c>
      <c r="M32" s="6">
        <f t="shared" si="0"/>
        <v>0</v>
      </c>
      <c r="N32" s="6">
        <f t="shared" si="1"/>
        <v>0</v>
      </c>
    </row>
    <row r="33" spans="1:14" s="5" customFormat="1" ht="20.100000000000001" customHeight="1">
      <c r="A33" s="143" t="s">
        <v>475</v>
      </c>
      <c r="B33" s="44"/>
      <c r="C33" s="44"/>
      <c r="D33" s="81" t="s">
        <v>1099</v>
      </c>
      <c r="E33" s="44"/>
      <c r="F33" s="44"/>
      <c r="G33" s="44"/>
      <c r="H33" s="44"/>
      <c r="I33" s="44"/>
      <c r="J33" s="44"/>
      <c r="K33" s="21"/>
      <c r="L33" s="6">
        <f t="shared" si="2"/>
        <v>0</v>
      </c>
      <c r="M33" s="6">
        <f t="shared" si="0"/>
        <v>0</v>
      </c>
      <c r="N33" s="6">
        <f t="shared" si="1"/>
        <v>0</v>
      </c>
    </row>
    <row r="34" spans="1:14" s="5" customFormat="1" ht="20.100000000000001" customHeight="1">
      <c r="A34" s="251" t="s">
        <v>93</v>
      </c>
      <c r="B34" s="254" t="s">
        <v>498</v>
      </c>
      <c r="C34" s="6"/>
      <c r="D34" s="81"/>
      <c r="E34" s="6"/>
      <c r="F34" s="6"/>
      <c r="G34" s="6"/>
      <c r="H34" s="252"/>
      <c r="I34" s="252"/>
      <c r="J34" s="252"/>
      <c r="K34" s="45"/>
      <c r="L34" s="6"/>
      <c r="M34" s="6"/>
      <c r="N34" s="6"/>
    </row>
    <row r="35" spans="1:14" s="5" customFormat="1" ht="20.100000000000001" customHeight="1">
      <c r="A35" s="143" t="s">
        <v>94</v>
      </c>
      <c r="B35" s="44"/>
      <c r="C35" s="44"/>
      <c r="D35" s="81" t="s">
        <v>1099</v>
      </c>
      <c r="E35" s="44"/>
      <c r="F35" s="44"/>
      <c r="G35" s="44"/>
      <c r="H35" s="44"/>
      <c r="I35" s="44"/>
      <c r="J35" s="44"/>
      <c r="K35" s="21"/>
      <c r="L35" s="6">
        <f t="shared" si="2"/>
        <v>0</v>
      </c>
      <c r="M35" s="6">
        <f t="shared" si="0"/>
        <v>0</v>
      </c>
      <c r="N35" s="6">
        <f t="shared" si="1"/>
        <v>0</v>
      </c>
    </row>
    <row r="36" spans="1:14" s="5" customFormat="1" ht="20.100000000000001" customHeight="1">
      <c r="A36" s="143" t="s">
        <v>95</v>
      </c>
      <c r="B36" s="44"/>
      <c r="C36" s="44"/>
      <c r="D36" s="81" t="s">
        <v>1099</v>
      </c>
      <c r="E36" s="44"/>
      <c r="F36" s="44"/>
      <c r="G36" s="44"/>
      <c r="H36" s="44"/>
      <c r="I36" s="44"/>
      <c r="J36" s="44"/>
      <c r="K36" s="21"/>
      <c r="L36" s="6">
        <f t="shared" si="2"/>
        <v>0</v>
      </c>
      <c r="M36" s="6">
        <f t="shared" si="0"/>
        <v>0</v>
      </c>
      <c r="N36" s="6">
        <f t="shared" si="1"/>
        <v>0</v>
      </c>
    </row>
    <row r="37" spans="1:14" s="5" customFormat="1" ht="20.100000000000001" customHeight="1">
      <c r="A37" s="143" t="s">
        <v>96</v>
      </c>
      <c r="B37" s="44"/>
      <c r="C37" s="44"/>
      <c r="D37" s="81" t="s">
        <v>1099</v>
      </c>
      <c r="E37" s="44"/>
      <c r="F37" s="44"/>
      <c r="G37" s="44"/>
      <c r="H37" s="44"/>
      <c r="I37" s="44"/>
      <c r="J37" s="44"/>
      <c r="K37" s="21"/>
      <c r="L37" s="6">
        <f t="shared" si="2"/>
        <v>0</v>
      </c>
      <c r="M37" s="6">
        <f t="shared" si="0"/>
        <v>0</v>
      </c>
      <c r="N37" s="6">
        <f t="shared" si="1"/>
        <v>0</v>
      </c>
    </row>
    <row r="38" spans="1:14" s="5" customFormat="1" ht="20.100000000000001" customHeight="1">
      <c r="A38" s="143" t="s">
        <v>97</v>
      </c>
      <c r="B38" s="44"/>
      <c r="C38" s="44"/>
      <c r="D38" s="81" t="s">
        <v>1099</v>
      </c>
      <c r="E38" s="44"/>
      <c r="F38" s="44"/>
      <c r="G38" s="44"/>
      <c r="H38" s="44"/>
      <c r="I38" s="44"/>
      <c r="J38" s="44"/>
      <c r="K38" s="21"/>
      <c r="L38" s="6">
        <f t="shared" si="2"/>
        <v>0</v>
      </c>
      <c r="M38" s="6">
        <f t="shared" si="0"/>
        <v>0</v>
      </c>
      <c r="N38" s="6">
        <f t="shared" si="1"/>
        <v>0</v>
      </c>
    </row>
    <row r="39" spans="1:14" s="5" customFormat="1" ht="20.100000000000001" customHeight="1">
      <c r="A39" s="143" t="s">
        <v>98</v>
      </c>
      <c r="B39" s="44"/>
      <c r="C39" s="44"/>
      <c r="D39" s="81" t="s">
        <v>1099</v>
      </c>
      <c r="E39" s="44"/>
      <c r="F39" s="44"/>
      <c r="G39" s="44"/>
      <c r="H39" s="44"/>
      <c r="I39" s="44"/>
      <c r="J39" s="44"/>
      <c r="K39" s="21"/>
      <c r="L39" s="6">
        <f t="shared" si="2"/>
        <v>0</v>
      </c>
      <c r="M39" s="6">
        <f t="shared" si="0"/>
        <v>0</v>
      </c>
      <c r="N39" s="6">
        <f t="shared" si="1"/>
        <v>0</v>
      </c>
    </row>
    <row r="40" spans="1:14" s="5" customFormat="1" ht="20.100000000000001" customHeight="1">
      <c r="A40" s="143" t="s">
        <v>1119</v>
      </c>
      <c r="B40" s="149"/>
      <c r="C40" s="25"/>
      <c r="D40" s="81" t="s">
        <v>1099</v>
      </c>
      <c r="E40" s="25"/>
      <c r="F40" s="25"/>
      <c r="G40" s="25"/>
      <c r="H40" s="44"/>
      <c r="I40" s="44"/>
      <c r="J40" s="44"/>
      <c r="K40" s="21"/>
      <c r="L40" s="6">
        <f t="shared" si="2"/>
        <v>0</v>
      </c>
      <c r="M40" s="6">
        <f t="shared" si="0"/>
        <v>0</v>
      </c>
      <c r="N40" s="6">
        <f t="shared" si="1"/>
        <v>0</v>
      </c>
    </row>
    <row r="41" spans="1:14" s="5" customFormat="1" ht="20.100000000000001" customHeight="1">
      <c r="A41" s="251" t="s">
        <v>99</v>
      </c>
      <c r="B41" s="254" t="s">
        <v>913</v>
      </c>
      <c r="C41" s="6"/>
      <c r="D41" s="81"/>
      <c r="E41" s="6"/>
      <c r="F41" s="6"/>
      <c r="G41" s="6"/>
      <c r="H41" s="252"/>
      <c r="I41" s="252"/>
      <c r="J41" s="252"/>
      <c r="K41" s="45"/>
      <c r="L41" s="6"/>
      <c r="M41" s="6"/>
      <c r="N41" s="6"/>
    </row>
    <row r="42" spans="1:14" s="5" customFormat="1" ht="20.100000000000001" customHeight="1">
      <c r="A42" s="143" t="s">
        <v>100</v>
      </c>
      <c r="B42" s="44"/>
      <c r="C42" s="44"/>
      <c r="D42" s="81" t="s">
        <v>1099</v>
      </c>
      <c r="E42" s="44"/>
      <c r="F42" s="44"/>
      <c r="G42" s="44"/>
      <c r="H42" s="44"/>
      <c r="I42" s="44"/>
      <c r="J42" s="44"/>
      <c r="K42" s="21"/>
      <c r="L42" s="6">
        <f t="shared" si="2"/>
        <v>0</v>
      </c>
      <c r="M42" s="6">
        <f t="shared" si="0"/>
        <v>0</v>
      </c>
      <c r="N42" s="6">
        <f t="shared" si="1"/>
        <v>0</v>
      </c>
    </row>
    <row r="43" spans="1:14" s="5" customFormat="1" ht="20.100000000000001" customHeight="1">
      <c r="A43" s="143" t="s">
        <v>101</v>
      </c>
      <c r="B43" s="44"/>
      <c r="C43" s="44"/>
      <c r="D43" s="81" t="s">
        <v>1099</v>
      </c>
      <c r="E43" s="44"/>
      <c r="F43" s="44"/>
      <c r="G43" s="44"/>
      <c r="H43" s="44"/>
      <c r="I43" s="44"/>
      <c r="J43" s="44"/>
      <c r="K43" s="21"/>
      <c r="L43" s="6">
        <f t="shared" si="2"/>
        <v>0</v>
      </c>
      <c r="M43" s="6">
        <f t="shared" si="0"/>
        <v>0</v>
      </c>
      <c r="N43" s="6">
        <f t="shared" si="1"/>
        <v>0</v>
      </c>
    </row>
    <row r="44" spans="1:14" s="5" customFormat="1" ht="20.100000000000001" customHeight="1">
      <c r="A44" s="143" t="s">
        <v>102</v>
      </c>
      <c r="B44" s="44"/>
      <c r="C44" s="44"/>
      <c r="D44" s="81" t="s">
        <v>1099</v>
      </c>
      <c r="E44" s="44"/>
      <c r="F44" s="44"/>
      <c r="G44" s="44"/>
      <c r="H44" s="44"/>
      <c r="I44" s="44"/>
      <c r="J44" s="44"/>
      <c r="K44" s="21"/>
      <c r="L44" s="6">
        <f t="shared" si="2"/>
        <v>0</v>
      </c>
      <c r="M44" s="6">
        <f t="shared" si="0"/>
        <v>0</v>
      </c>
      <c r="N44" s="6">
        <f t="shared" si="1"/>
        <v>0</v>
      </c>
    </row>
    <row r="45" spans="1:14" s="5" customFormat="1" ht="20.100000000000001" customHeight="1">
      <c r="A45" s="143" t="s">
        <v>103</v>
      </c>
      <c r="B45" s="44"/>
      <c r="C45" s="44"/>
      <c r="D45" s="81" t="s">
        <v>1099</v>
      </c>
      <c r="E45" s="44"/>
      <c r="F45" s="44"/>
      <c r="G45" s="44"/>
      <c r="H45" s="44"/>
      <c r="I45" s="44"/>
      <c r="J45" s="44"/>
      <c r="K45" s="21"/>
      <c r="L45" s="6">
        <f t="shared" si="2"/>
        <v>0</v>
      </c>
      <c r="M45" s="6">
        <f t="shared" si="0"/>
        <v>0</v>
      </c>
      <c r="N45" s="6">
        <f t="shared" si="1"/>
        <v>0</v>
      </c>
    </row>
    <row r="46" spans="1:14" s="5" customFormat="1" ht="20.100000000000001" customHeight="1">
      <c r="A46" s="143" t="s">
        <v>1118</v>
      </c>
      <c r="B46" s="149"/>
      <c r="C46" s="25"/>
      <c r="D46" s="81" t="s">
        <v>1099</v>
      </c>
      <c r="E46" s="25"/>
      <c r="F46" s="25"/>
      <c r="G46" s="25"/>
      <c r="H46" s="44"/>
      <c r="I46" s="44"/>
      <c r="J46" s="44"/>
      <c r="K46" s="21"/>
      <c r="L46" s="6">
        <f t="shared" si="2"/>
        <v>0</v>
      </c>
      <c r="M46" s="6">
        <f t="shared" si="0"/>
        <v>0</v>
      </c>
      <c r="N46" s="6">
        <f t="shared" si="1"/>
        <v>0</v>
      </c>
    </row>
    <row r="47" spans="1:14" s="5" customFormat="1" ht="20.100000000000001" customHeight="1">
      <c r="A47" s="251" t="s">
        <v>104</v>
      </c>
      <c r="B47" s="254" t="s">
        <v>80</v>
      </c>
      <c r="C47" s="6"/>
      <c r="D47" s="81"/>
      <c r="E47" s="6"/>
      <c r="F47" s="6"/>
      <c r="G47" s="6"/>
      <c r="H47" s="252"/>
      <c r="I47" s="252"/>
      <c r="J47" s="252"/>
      <c r="K47" s="45"/>
      <c r="L47" s="6"/>
      <c r="M47" s="6"/>
      <c r="N47" s="6"/>
    </row>
    <row r="48" spans="1:14" s="5" customFormat="1" ht="20.100000000000001" customHeight="1">
      <c r="A48" s="143" t="s">
        <v>105</v>
      </c>
      <c r="B48" s="44"/>
      <c r="C48" s="44"/>
      <c r="D48" s="81" t="s">
        <v>1099</v>
      </c>
      <c r="E48" s="44"/>
      <c r="F48" s="44"/>
      <c r="G48" s="44"/>
      <c r="H48" s="44"/>
      <c r="I48" s="44"/>
      <c r="J48" s="44"/>
      <c r="K48" s="21"/>
      <c r="L48" s="6">
        <f t="shared" si="2"/>
        <v>0</v>
      </c>
      <c r="M48" s="6">
        <f t="shared" si="0"/>
        <v>0</v>
      </c>
      <c r="N48" s="6">
        <f t="shared" si="1"/>
        <v>0</v>
      </c>
    </row>
    <row r="49" spans="1:14" s="5" customFormat="1" ht="20.100000000000001" customHeight="1">
      <c r="A49" s="143" t="s">
        <v>106</v>
      </c>
      <c r="B49" s="44"/>
      <c r="C49" s="44"/>
      <c r="D49" s="81" t="s">
        <v>1099</v>
      </c>
      <c r="E49" s="44"/>
      <c r="F49" s="44"/>
      <c r="G49" s="44"/>
      <c r="H49" s="44"/>
      <c r="I49" s="44"/>
      <c r="J49" s="44"/>
      <c r="K49" s="21"/>
      <c r="L49" s="6">
        <f t="shared" si="2"/>
        <v>0</v>
      </c>
      <c r="M49" s="6">
        <f t="shared" si="0"/>
        <v>0</v>
      </c>
      <c r="N49" s="6">
        <f t="shared" si="1"/>
        <v>0</v>
      </c>
    </row>
    <row r="50" spans="1:14" s="5" customFormat="1" ht="20.100000000000001" customHeight="1">
      <c r="A50" s="143" t="s">
        <v>107</v>
      </c>
      <c r="B50" s="44"/>
      <c r="C50" s="44"/>
      <c r="D50" s="81" t="s">
        <v>1099</v>
      </c>
      <c r="E50" s="44"/>
      <c r="F50" s="44"/>
      <c r="G50" s="44"/>
      <c r="H50" s="44"/>
      <c r="I50" s="44"/>
      <c r="J50" s="44"/>
      <c r="K50" s="21"/>
      <c r="L50" s="6">
        <f t="shared" si="2"/>
        <v>0</v>
      </c>
      <c r="M50" s="6">
        <f t="shared" si="0"/>
        <v>0</v>
      </c>
      <c r="N50" s="6">
        <f t="shared" si="1"/>
        <v>0</v>
      </c>
    </row>
    <row r="51" spans="1:14" s="5" customFormat="1" ht="20.100000000000001" customHeight="1">
      <c r="A51" s="143" t="s">
        <v>108</v>
      </c>
      <c r="B51" s="44"/>
      <c r="C51" s="44"/>
      <c r="D51" s="81" t="s">
        <v>1099</v>
      </c>
      <c r="E51" s="44"/>
      <c r="F51" s="44"/>
      <c r="G51" s="44"/>
      <c r="H51" s="44"/>
      <c r="I51" s="44"/>
      <c r="J51" s="44"/>
      <c r="K51" s="21"/>
      <c r="L51" s="6">
        <f t="shared" si="2"/>
        <v>0</v>
      </c>
      <c r="M51" s="6">
        <f t="shared" si="0"/>
        <v>0</v>
      </c>
      <c r="N51" s="6">
        <f t="shared" si="1"/>
        <v>0</v>
      </c>
    </row>
    <row r="52" spans="1:14" s="5" customFormat="1" ht="20.100000000000001" customHeight="1">
      <c r="A52" s="143" t="s">
        <v>476</v>
      </c>
      <c r="B52" s="44"/>
      <c r="C52" s="44"/>
      <c r="D52" s="81" t="s">
        <v>1099</v>
      </c>
      <c r="E52" s="44"/>
      <c r="F52" s="44"/>
      <c r="G52" s="44"/>
      <c r="H52" s="44"/>
      <c r="I52" s="44"/>
      <c r="J52" s="44"/>
      <c r="K52" s="21"/>
      <c r="L52" s="6">
        <f t="shared" si="2"/>
        <v>0</v>
      </c>
      <c r="M52" s="6">
        <f t="shared" si="0"/>
        <v>0</v>
      </c>
      <c r="N52" s="6">
        <f t="shared" si="1"/>
        <v>0</v>
      </c>
    </row>
    <row r="53" spans="1:14" s="5" customFormat="1" ht="20.100000000000001" customHeight="1">
      <c r="A53" s="143" t="s">
        <v>477</v>
      </c>
      <c r="B53" s="44"/>
      <c r="C53" s="44"/>
      <c r="D53" s="81" t="s">
        <v>1099</v>
      </c>
      <c r="E53" s="44"/>
      <c r="F53" s="44"/>
      <c r="G53" s="44"/>
      <c r="H53" s="44"/>
      <c r="I53" s="44"/>
      <c r="J53" s="44"/>
      <c r="K53" s="21"/>
      <c r="L53" s="6">
        <f t="shared" si="2"/>
        <v>0</v>
      </c>
      <c r="M53" s="6">
        <f t="shared" si="0"/>
        <v>0</v>
      </c>
      <c r="N53" s="6">
        <f t="shared" si="1"/>
        <v>0</v>
      </c>
    </row>
    <row r="54" spans="1:14" s="5" customFormat="1" ht="20.100000000000001" customHeight="1">
      <c r="A54" s="143" t="s">
        <v>478</v>
      </c>
      <c r="B54" s="44"/>
      <c r="C54" s="44"/>
      <c r="D54" s="81" t="s">
        <v>1099</v>
      </c>
      <c r="E54" s="44"/>
      <c r="F54" s="44"/>
      <c r="G54" s="44"/>
      <c r="H54" s="44"/>
      <c r="I54" s="44"/>
      <c r="J54" s="44"/>
      <c r="K54" s="21"/>
      <c r="L54" s="6">
        <f t="shared" si="2"/>
        <v>0</v>
      </c>
      <c r="M54" s="6">
        <f t="shared" si="0"/>
        <v>0</v>
      </c>
      <c r="N54" s="6">
        <f t="shared" si="1"/>
        <v>0</v>
      </c>
    </row>
    <row r="55" spans="1:14" s="5" customFormat="1" ht="20.100000000000001" customHeight="1">
      <c r="A55" s="143" t="s">
        <v>1117</v>
      </c>
      <c r="B55" s="149"/>
      <c r="C55" s="25"/>
      <c r="D55" s="81" t="s">
        <v>1099</v>
      </c>
      <c r="E55" s="25"/>
      <c r="F55" s="25"/>
      <c r="G55" s="25"/>
      <c r="H55" s="44"/>
      <c r="I55" s="44"/>
      <c r="J55" s="44"/>
      <c r="K55" s="21"/>
      <c r="L55" s="6">
        <f t="shared" si="2"/>
        <v>0</v>
      </c>
      <c r="M55" s="6">
        <f t="shared" si="0"/>
        <v>0</v>
      </c>
      <c r="N55" s="6">
        <f t="shared" si="1"/>
        <v>0</v>
      </c>
    </row>
    <row r="56" spans="1:14" s="5" customFormat="1" ht="20.100000000000001" customHeight="1">
      <c r="A56" s="251" t="s">
        <v>109</v>
      </c>
      <c r="B56" s="254" t="s">
        <v>86</v>
      </c>
      <c r="C56" s="6"/>
      <c r="D56" s="81"/>
      <c r="E56" s="6"/>
      <c r="F56" s="6"/>
      <c r="G56" s="6"/>
      <c r="H56" s="252"/>
      <c r="I56" s="252"/>
      <c r="J56" s="252"/>
      <c r="K56" s="45"/>
      <c r="L56" s="6"/>
      <c r="M56" s="6"/>
      <c r="N56" s="6"/>
    </row>
    <row r="57" spans="1:14" s="5" customFormat="1" ht="20.100000000000001" customHeight="1">
      <c r="A57" s="143" t="s">
        <v>111</v>
      </c>
      <c r="B57" s="44"/>
      <c r="C57" s="44"/>
      <c r="D57" s="81" t="s">
        <v>1099</v>
      </c>
      <c r="E57" s="44"/>
      <c r="F57" s="44"/>
      <c r="G57" s="44"/>
      <c r="H57" s="44"/>
      <c r="I57" s="44"/>
      <c r="J57" s="44"/>
      <c r="K57" s="21"/>
      <c r="L57" s="6">
        <f t="shared" si="2"/>
        <v>0</v>
      </c>
      <c r="M57" s="6">
        <f t="shared" si="0"/>
        <v>0</v>
      </c>
      <c r="N57" s="6">
        <f t="shared" si="1"/>
        <v>0</v>
      </c>
    </row>
    <row r="58" spans="1:14" s="5" customFormat="1" ht="20.100000000000001" customHeight="1">
      <c r="A58" s="143" t="s">
        <v>112</v>
      </c>
      <c r="B58" s="44"/>
      <c r="C58" s="44"/>
      <c r="D58" s="81" t="s">
        <v>1099</v>
      </c>
      <c r="E58" s="44"/>
      <c r="F58" s="44"/>
      <c r="G58" s="44"/>
      <c r="H58" s="44"/>
      <c r="I58" s="44"/>
      <c r="J58" s="44"/>
      <c r="K58" s="21"/>
      <c r="L58" s="6">
        <f t="shared" si="2"/>
        <v>0</v>
      </c>
      <c r="M58" s="6">
        <f t="shared" si="0"/>
        <v>0</v>
      </c>
      <c r="N58" s="6">
        <f t="shared" si="1"/>
        <v>0</v>
      </c>
    </row>
    <row r="59" spans="1:14" s="5" customFormat="1" ht="20.100000000000001" customHeight="1">
      <c r="A59" s="143" t="s">
        <v>113</v>
      </c>
      <c r="B59" s="44"/>
      <c r="C59" s="44"/>
      <c r="D59" s="81" t="s">
        <v>1099</v>
      </c>
      <c r="E59" s="44"/>
      <c r="F59" s="44"/>
      <c r="G59" s="44"/>
      <c r="H59" s="44"/>
      <c r="I59" s="44"/>
      <c r="J59" s="44"/>
      <c r="K59" s="21"/>
      <c r="L59" s="6">
        <f t="shared" si="2"/>
        <v>0</v>
      </c>
      <c r="M59" s="6">
        <f t="shared" si="0"/>
        <v>0</v>
      </c>
      <c r="N59" s="6">
        <f t="shared" si="1"/>
        <v>0</v>
      </c>
    </row>
    <row r="60" spans="1:14" s="5" customFormat="1" ht="20.100000000000001" customHeight="1">
      <c r="A60" s="143" t="s">
        <v>114</v>
      </c>
      <c r="B60" s="44"/>
      <c r="C60" s="44"/>
      <c r="D60" s="81" t="s">
        <v>1099</v>
      </c>
      <c r="E60" s="44"/>
      <c r="F60" s="44"/>
      <c r="G60" s="44"/>
      <c r="H60" s="44"/>
      <c r="I60" s="44"/>
      <c r="J60" s="44"/>
      <c r="K60" s="21"/>
      <c r="L60" s="6">
        <f t="shared" si="2"/>
        <v>0</v>
      </c>
      <c r="M60" s="6">
        <f t="shared" si="0"/>
        <v>0</v>
      </c>
      <c r="N60" s="6">
        <f t="shared" si="1"/>
        <v>0</v>
      </c>
    </row>
    <row r="61" spans="1:14" s="5" customFormat="1" ht="20.100000000000001" customHeight="1">
      <c r="A61" s="143" t="s">
        <v>115</v>
      </c>
      <c r="B61" s="44"/>
      <c r="C61" s="44"/>
      <c r="D61" s="81" t="s">
        <v>1099</v>
      </c>
      <c r="E61" s="44"/>
      <c r="F61" s="44"/>
      <c r="G61" s="44"/>
      <c r="H61" s="44"/>
      <c r="I61" s="44"/>
      <c r="J61" s="44"/>
      <c r="K61" s="21"/>
      <c r="L61" s="6">
        <f t="shared" si="2"/>
        <v>0</v>
      </c>
      <c r="M61" s="6">
        <f t="shared" si="0"/>
        <v>0</v>
      </c>
      <c r="N61" s="6">
        <f t="shared" si="1"/>
        <v>0</v>
      </c>
    </row>
    <row r="62" spans="1:14" s="5" customFormat="1" ht="20.100000000000001" customHeight="1">
      <c r="A62" s="143" t="s">
        <v>116</v>
      </c>
      <c r="B62" s="44"/>
      <c r="C62" s="44"/>
      <c r="D62" s="81" t="s">
        <v>1099</v>
      </c>
      <c r="E62" s="44"/>
      <c r="F62" s="44"/>
      <c r="G62" s="44"/>
      <c r="H62" s="44"/>
      <c r="I62" s="44"/>
      <c r="J62" s="44"/>
      <c r="K62" s="21"/>
      <c r="L62" s="6">
        <f t="shared" si="2"/>
        <v>0</v>
      </c>
      <c r="M62" s="6">
        <f t="shared" si="0"/>
        <v>0</v>
      </c>
      <c r="N62" s="6">
        <f t="shared" si="1"/>
        <v>0</v>
      </c>
    </row>
    <row r="63" spans="1:14" s="5" customFormat="1" ht="20.100000000000001" customHeight="1">
      <c r="A63" s="143" t="s">
        <v>1116</v>
      </c>
      <c r="B63" s="149"/>
      <c r="C63" s="25"/>
      <c r="D63" s="81" t="s">
        <v>1099</v>
      </c>
      <c r="E63" s="25"/>
      <c r="F63" s="25"/>
      <c r="G63" s="25"/>
      <c r="H63" s="44"/>
      <c r="I63" s="44"/>
      <c r="J63" s="44"/>
      <c r="K63" s="21"/>
      <c r="L63" s="6">
        <f t="shared" si="2"/>
        <v>0</v>
      </c>
      <c r="M63" s="6">
        <f t="shared" si="0"/>
        <v>0</v>
      </c>
      <c r="N63" s="6">
        <f t="shared" si="1"/>
        <v>0</v>
      </c>
    </row>
    <row r="64" spans="1:14" s="5" customFormat="1" ht="20.100000000000001" customHeight="1">
      <c r="A64" s="251" t="s">
        <v>117</v>
      </c>
      <c r="B64" s="254" t="s">
        <v>5</v>
      </c>
      <c r="C64" s="6"/>
      <c r="D64" s="81"/>
      <c r="E64" s="6"/>
      <c r="F64" s="6"/>
      <c r="G64" s="6"/>
      <c r="H64" s="252"/>
      <c r="I64" s="252"/>
      <c r="J64" s="252"/>
      <c r="K64" s="45"/>
      <c r="L64" s="6"/>
      <c r="M64" s="6"/>
      <c r="N64" s="6"/>
    </row>
    <row r="65" spans="1:14" s="5" customFormat="1" ht="20.100000000000001" customHeight="1">
      <c r="A65" s="143" t="s">
        <v>118</v>
      </c>
      <c r="B65" s="21"/>
      <c r="C65" s="21"/>
      <c r="D65" s="81" t="s">
        <v>1099</v>
      </c>
      <c r="E65" s="21"/>
      <c r="F65" s="21"/>
      <c r="G65" s="21"/>
      <c r="H65" s="21"/>
      <c r="I65" s="44"/>
      <c r="J65" s="44"/>
      <c r="K65" s="21"/>
      <c r="L65" s="6">
        <f t="shared" si="2"/>
        <v>0</v>
      </c>
      <c r="M65" s="6">
        <f t="shared" si="0"/>
        <v>0</v>
      </c>
      <c r="N65" s="6">
        <f t="shared" si="1"/>
        <v>0</v>
      </c>
    </row>
    <row r="66" spans="1:14" s="5" customFormat="1" ht="20.100000000000001" customHeight="1">
      <c r="A66" s="143" t="s">
        <v>119</v>
      </c>
      <c r="B66" s="21"/>
      <c r="C66" s="21"/>
      <c r="D66" s="81" t="s">
        <v>1099</v>
      </c>
      <c r="E66" s="21"/>
      <c r="F66" s="21"/>
      <c r="G66" s="21"/>
      <c r="H66" s="44"/>
      <c r="I66" s="44"/>
      <c r="J66" s="44"/>
      <c r="K66" s="21"/>
      <c r="L66" s="6">
        <f t="shared" si="2"/>
        <v>0</v>
      </c>
      <c r="M66" s="6">
        <f t="shared" si="0"/>
        <v>0</v>
      </c>
      <c r="N66" s="6">
        <f t="shared" si="1"/>
        <v>0</v>
      </c>
    </row>
    <row r="67" spans="1:14" s="5" customFormat="1" ht="20.100000000000001" customHeight="1">
      <c r="A67" s="143" t="s">
        <v>120</v>
      </c>
      <c r="B67" s="21"/>
      <c r="C67" s="21"/>
      <c r="D67" s="81" t="s">
        <v>1099</v>
      </c>
      <c r="E67" s="21"/>
      <c r="F67" s="21"/>
      <c r="G67" s="21"/>
      <c r="H67" s="44"/>
      <c r="I67" s="44"/>
      <c r="J67" s="44"/>
      <c r="K67" s="21"/>
      <c r="L67" s="6">
        <f t="shared" si="2"/>
        <v>0</v>
      </c>
      <c r="M67" s="6">
        <f t="shared" si="0"/>
        <v>0</v>
      </c>
      <c r="N67" s="6">
        <f t="shared" si="1"/>
        <v>0</v>
      </c>
    </row>
    <row r="68" spans="1:14" s="5" customFormat="1" ht="20.100000000000001" customHeight="1">
      <c r="A68" s="143" t="s">
        <v>121</v>
      </c>
      <c r="B68" s="21"/>
      <c r="C68" s="21"/>
      <c r="D68" s="81" t="s">
        <v>1099</v>
      </c>
      <c r="E68" s="21"/>
      <c r="F68" s="21"/>
      <c r="G68" s="21"/>
      <c r="H68" s="44"/>
      <c r="I68" s="44"/>
      <c r="J68" s="44"/>
      <c r="K68" s="21"/>
      <c r="L68" s="6">
        <f t="shared" si="2"/>
        <v>0</v>
      </c>
      <c r="M68" s="6">
        <f t="shared" si="0"/>
        <v>0</v>
      </c>
      <c r="N68" s="6">
        <f t="shared" si="1"/>
        <v>0</v>
      </c>
    </row>
    <row r="69" spans="1:14" s="5" customFormat="1" ht="20.100000000000001" customHeight="1">
      <c r="A69" s="143" t="s">
        <v>479</v>
      </c>
      <c r="B69" s="21"/>
      <c r="C69" s="21"/>
      <c r="D69" s="81" t="s">
        <v>1099</v>
      </c>
      <c r="E69" s="21"/>
      <c r="F69" s="21"/>
      <c r="G69" s="21"/>
      <c r="H69" s="44"/>
      <c r="I69" s="44"/>
      <c r="J69" s="44"/>
      <c r="K69" s="21"/>
      <c r="L69" s="6">
        <f t="shared" si="2"/>
        <v>0</v>
      </c>
      <c r="M69" s="6">
        <f t="shared" si="0"/>
        <v>0</v>
      </c>
      <c r="N69" s="6">
        <f t="shared" si="1"/>
        <v>0</v>
      </c>
    </row>
    <row r="70" spans="1:14" s="5" customFormat="1" ht="20.100000000000001" customHeight="1">
      <c r="A70" s="143" t="s">
        <v>480</v>
      </c>
      <c r="B70" s="21"/>
      <c r="C70" s="21"/>
      <c r="D70" s="81" t="s">
        <v>1099</v>
      </c>
      <c r="E70" s="21"/>
      <c r="F70" s="21"/>
      <c r="G70" s="21"/>
      <c r="H70" s="44"/>
      <c r="I70" s="44"/>
      <c r="J70" s="44"/>
      <c r="K70" s="21"/>
      <c r="L70" s="6">
        <f t="shared" si="2"/>
        <v>0</v>
      </c>
      <c r="M70" s="6">
        <f t="shared" si="0"/>
        <v>0</v>
      </c>
      <c r="N70" s="6">
        <f t="shared" si="1"/>
        <v>0</v>
      </c>
    </row>
    <row r="71" spans="1:14" s="5" customFormat="1" ht="20.100000000000001" customHeight="1">
      <c r="A71" s="143" t="s">
        <v>1115</v>
      </c>
      <c r="B71" s="149"/>
      <c r="C71" s="25"/>
      <c r="D71" s="81" t="s">
        <v>1099</v>
      </c>
      <c r="E71" s="25"/>
      <c r="F71" s="25"/>
      <c r="G71" s="25"/>
      <c r="H71" s="44"/>
      <c r="I71" s="44"/>
      <c r="J71" s="44"/>
      <c r="K71" s="21"/>
      <c r="L71" s="6">
        <f t="shared" si="2"/>
        <v>0</v>
      </c>
      <c r="M71" s="6">
        <f t="shared" si="0"/>
        <v>0</v>
      </c>
      <c r="N71" s="6">
        <f t="shared" si="1"/>
        <v>0</v>
      </c>
    </row>
    <row r="72" spans="1:14" s="5" customFormat="1" ht="20.100000000000001" customHeight="1">
      <c r="A72" s="251" t="s">
        <v>122</v>
      </c>
      <c r="B72" s="254" t="s">
        <v>6</v>
      </c>
      <c r="C72" s="6"/>
      <c r="D72" s="81"/>
      <c r="E72" s="6"/>
      <c r="F72" s="6"/>
      <c r="G72" s="6"/>
      <c r="H72" s="252"/>
      <c r="I72" s="252"/>
      <c r="J72" s="252"/>
      <c r="K72" s="45"/>
      <c r="L72" s="6"/>
      <c r="M72" s="6"/>
      <c r="N72" s="6"/>
    </row>
    <row r="73" spans="1:14" s="5" customFormat="1" ht="20.100000000000001" customHeight="1">
      <c r="A73" s="143" t="s">
        <v>123</v>
      </c>
      <c r="B73" s="21"/>
      <c r="C73" s="21"/>
      <c r="D73" s="81" t="s">
        <v>1099</v>
      </c>
      <c r="E73" s="21"/>
      <c r="F73" s="21"/>
      <c r="G73" s="21"/>
      <c r="H73" s="44"/>
      <c r="I73" s="44"/>
      <c r="J73" s="44"/>
      <c r="K73" s="21"/>
      <c r="L73" s="6">
        <f t="shared" ref="L73:L135" si="3">E73+F73</f>
        <v>0</v>
      </c>
      <c r="M73" s="6">
        <f t="shared" ref="M73:M135" si="4">G73+H73</f>
        <v>0</v>
      </c>
      <c r="N73" s="6">
        <f t="shared" ref="N73:N135" si="5">I73+J73+K73</f>
        <v>0</v>
      </c>
    </row>
    <row r="74" spans="1:14" s="5" customFormat="1" ht="20.100000000000001" customHeight="1">
      <c r="A74" s="143" t="s">
        <v>124</v>
      </c>
      <c r="B74" s="21"/>
      <c r="C74" s="21"/>
      <c r="D74" s="81" t="s">
        <v>1099</v>
      </c>
      <c r="E74" s="21"/>
      <c r="F74" s="21"/>
      <c r="G74" s="21"/>
      <c r="H74" s="44"/>
      <c r="I74" s="44"/>
      <c r="J74" s="44"/>
      <c r="K74" s="21"/>
      <c r="L74" s="6">
        <f t="shared" si="3"/>
        <v>0</v>
      </c>
      <c r="M74" s="6">
        <f t="shared" si="4"/>
        <v>0</v>
      </c>
      <c r="N74" s="6">
        <f t="shared" si="5"/>
        <v>0</v>
      </c>
    </row>
    <row r="75" spans="1:14" s="5" customFormat="1" ht="20.100000000000001" customHeight="1">
      <c r="A75" s="143" t="s">
        <v>125</v>
      </c>
      <c r="B75" s="21"/>
      <c r="C75" s="21"/>
      <c r="D75" s="81" t="s">
        <v>1099</v>
      </c>
      <c r="E75" s="21"/>
      <c r="F75" s="21"/>
      <c r="G75" s="21"/>
      <c r="H75" s="44"/>
      <c r="I75" s="44"/>
      <c r="J75" s="44"/>
      <c r="K75" s="21"/>
      <c r="L75" s="6">
        <f t="shared" si="3"/>
        <v>0</v>
      </c>
      <c r="M75" s="6">
        <f t="shared" si="4"/>
        <v>0</v>
      </c>
      <c r="N75" s="6">
        <f t="shared" si="5"/>
        <v>0</v>
      </c>
    </row>
    <row r="76" spans="1:14" s="5" customFormat="1" ht="20.100000000000001" customHeight="1">
      <c r="A76" s="143" t="s">
        <v>126</v>
      </c>
      <c r="B76" s="21"/>
      <c r="C76" s="21"/>
      <c r="D76" s="81" t="s">
        <v>1099</v>
      </c>
      <c r="E76" s="21"/>
      <c r="F76" s="21"/>
      <c r="G76" s="21"/>
      <c r="H76" s="44"/>
      <c r="I76" s="44"/>
      <c r="J76" s="44"/>
      <c r="K76" s="21"/>
      <c r="L76" s="6">
        <f t="shared" si="3"/>
        <v>0</v>
      </c>
      <c r="M76" s="6">
        <f t="shared" si="4"/>
        <v>0</v>
      </c>
      <c r="N76" s="6">
        <f t="shared" si="5"/>
        <v>0</v>
      </c>
    </row>
    <row r="77" spans="1:14" s="5" customFormat="1" ht="20.100000000000001" customHeight="1">
      <c r="A77" s="143" t="s">
        <v>127</v>
      </c>
      <c r="B77" s="21"/>
      <c r="C77" s="21"/>
      <c r="D77" s="81" t="s">
        <v>1099</v>
      </c>
      <c r="E77" s="21"/>
      <c r="F77" s="21"/>
      <c r="G77" s="21"/>
      <c r="H77" s="44"/>
      <c r="I77" s="44"/>
      <c r="J77" s="44"/>
      <c r="K77" s="21"/>
      <c r="L77" s="6">
        <f t="shared" si="3"/>
        <v>0</v>
      </c>
      <c r="M77" s="6">
        <f t="shared" si="4"/>
        <v>0</v>
      </c>
      <c r="N77" s="6">
        <f t="shared" si="5"/>
        <v>0</v>
      </c>
    </row>
    <row r="78" spans="1:14" s="5" customFormat="1" ht="20.100000000000001" customHeight="1">
      <c r="A78" s="143" t="s">
        <v>1114</v>
      </c>
      <c r="B78" s="149"/>
      <c r="C78" s="25"/>
      <c r="D78" s="81" t="s">
        <v>1099</v>
      </c>
      <c r="E78" s="25"/>
      <c r="F78" s="25"/>
      <c r="G78" s="25"/>
      <c r="H78" s="44"/>
      <c r="I78" s="44"/>
      <c r="J78" s="44"/>
      <c r="K78" s="21"/>
      <c r="L78" s="6">
        <f t="shared" si="3"/>
        <v>0</v>
      </c>
      <c r="M78" s="6">
        <f t="shared" si="4"/>
        <v>0</v>
      </c>
      <c r="N78" s="6">
        <f t="shared" si="5"/>
        <v>0</v>
      </c>
    </row>
    <row r="79" spans="1:14" s="5" customFormat="1" ht="20.100000000000001" customHeight="1">
      <c r="A79" s="251" t="s">
        <v>128</v>
      </c>
      <c r="B79" s="254" t="s">
        <v>473</v>
      </c>
      <c r="C79" s="6"/>
      <c r="D79" s="81"/>
      <c r="E79" s="6"/>
      <c r="F79" s="6"/>
      <c r="G79" s="6"/>
      <c r="H79" s="252"/>
      <c r="I79" s="252"/>
      <c r="J79" s="252"/>
      <c r="K79" s="45"/>
      <c r="L79" s="6"/>
      <c r="M79" s="6"/>
      <c r="N79" s="6"/>
    </row>
    <row r="80" spans="1:14" s="5" customFormat="1" ht="20.100000000000001" customHeight="1">
      <c r="A80" s="143" t="s">
        <v>130</v>
      </c>
      <c r="B80" s="44"/>
      <c r="C80" s="44"/>
      <c r="D80" s="81" t="s">
        <v>1099</v>
      </c>
      <c r="E80" s="44"/>
      <c r="F80" s="44"/>
      <c r="G80" s="44"/>
      <c r="H80" s="44"/>
      <c r="I80" s="44"/>
      <c r="J80" s="44"/>
      <c r="K80" s="21"/>
      <c r="L80" s="6">
        <f t="shared" si="3"/>
        <v>0</v>
      </c>
      <c r="M80" s="6">
        <f t="shared" si="4"/>
        <v>0</v>
      </c>
      <c r="N80" s="6">
        <f t="shared" si="5"/>
        <v>0</v>
      </c>
    </row>
    <row r="81" spans="1:14" s="5" customFormat="1" ht="20.100000000000001" customHeight="1">
      <c r="A81" s="143" t="s">
        <v>131</v>
      </c>
      <c r="B81" s="44"/>
      <c r="C81" s="44"/>
      <c r="D81" s="81" t="s">
        <v>1099</v>
      </c>
      <c r="E81" s="44"/>
      <c r="F81" s="44"/>
      <c r="G81" s="44"/>
      <c r="H81" s="44"/>
      <c r="I81" s="44"/>
      <c r="J81" s="44"/>
      <c r="K81" s="21"/>
      <c r="L81" s="6">
        <f t="shared" si="3"/>
        <v>0</v>
      </c>
      <c r="M81" s="6">
        <f t="shared" si="4"/>
        <v>0</v>
      </c>
      <c r="N81" s="6">
        <f t="shared" si="5"/>
        <v>0</v>
      </c>
    </row>
    <row r="82" spans="1:14" s="5" customFormat="1" ht="20.100000000000001" customHeight="1">
      <c r="A82" s="143" t="s">
        <v>132</v>
      </c>
      <c r="B82" s="44"/>
      <c r="C82" s="44"/>
      <c r="D82" s="81" t="s">
        <v>1099</v>
      </c>
      <c r="E82" s="44"/>
      <c r="F82" s="44"/>
      <c r="G82" s="44"/>
      <c r="H82" s="44"/>
      <c r="I82" s="44"/>
      <c r="J82" s="44"/>
      <c r="K82" s="21"/>
      <c r="L82" s="6">
        <f t="shared" si="3"/>
        <v>0</v>
      </c>
      <c r="M82" s="6">
        <f t="shared" si="4"/>
        <v>0</v>
      </c>
      <c r="N82" s="6">
        <f t="shared" si="5"/>
        <v>0</v>
      </c>
    </row>
    <row r="83" spans="1:14" s="5" customFormat="1" ht="20.100000000000001" customHeight="1">
      <c r="A83" s="143" t="s">
        <v>133</v>
      </c>
      <c r="B83" s="44"/>
      <c r="C83" s="44"/>
      <c r="D83" s="81" t="s">
        <v>1099</v>
      </c>
      <c r="E83" s="44"/>
      <c r="F83" s="44"/>
      <c r="G83" s="44"/>
      <c r="H83" s="44"/>
      <c r="I83" s="44"/>
      <c r="J83" s="44"/>
      <c r="K83" s="21"/>
      <c r="L83" s="6">
        <f t="shared" si="3"/>
        <v>0</v>
      </c>
      <c r="M83" s="6">
        <f t="shared" si="4"/>
        <v>0</v>
      </c>
      <c r="N83" s="6">
        <f t="shared" si="5"/>
        <v>0</v>
      </c>
    </row>
    <row r="84" spans="1:14" s="5" customFormat="1" ht="20.100000000000001" customHeight="1">
      <c r="A84" s="143" t="s">
        <v>1113</v>
      </c>
      <c r="B84" s="149"/>
      <c r="C84" s="25"/>
      <c r="D84" s="81" t="s">
        <v>1099</v>
      </c>
      <c r="E84" s="25"/>
      <c r="F84" s="25"/>
      <c r="G84" s="25"/>
      <c r="H84" s="44"/>
      <c r="I84" s="44"/>
      <c r="J84" s="44"/>
      <c r="K84" s="21"/>
      <c r="L84" s="6">
        <f t="shared" si="3"/>
        <v>0</v>
      </c>
      <c r="M84" s="6">
        <f t="shared" si="4"/>
        <v>0</v>
      </c>
      <c r="N84" s="6">
        <f t="shared" si="5"/>
        <v>0</v>
      </c>
    </row>
    <row r="85" spans="1:14" s="5" customFormat="1" ht="20.100000000000001" customHeight="1">
      <c r="A85" s="251" t="s">
        <v>134</v>
      </c>
      <c r="B85" s="254" t="s">
        <v>110</v>
      </c>
      <c r="C85" s="6"/>
      <c r="D85" s="81"/>
      <c r="E85" s="6"/>
      <c r="F85" s="6"/>
      <c r="G85" s="6"/>
      <c r="H85" s="252"/>
      <c r="I85" s="252"/>
      <c r="J85" s="252"/>
      <c r="K85" s="45"/>
      <c r="L85" s="6"/>
      <c r="M85" s="6"/>
      <c r="N85" s="6"/>
    </row>
    <row r="86" spans="1:14" s="5" customFormat="1" ht="20.100000000000001" customHeight="1">
      <c r="A86" s="143" t="s">
        <v>136</v>
      </c>
      <c r="B86" s="44"/>
      <c r="C86" s="44"/>
      <c r="D86" s="81" t="s">
        <v>1099</v>
      </c>
      <c r="E86" s="44"/>
      <c r="F86" s="44"/>
      <c r="G86" s="44"/>
      <c r="H86" s="44"/>
      <c r="I86" s="44"/>
      <c r="J86" s="44"/>
      <c r="K86" s="21"/>
      <c r="L86" s="6">
        <f t="shared" si="3"/>
        <v>0</v>
      </c>
      <c r="M86" s="6">
        <f t="shared" si="4"/>
        <v>0</v>
      </c>
      <c r="N86" s="6">
        <f t="shared" si="5"/>
        <v>0</v>
      </c>
    </row>
    <row r="87" spans="1:14" s="5" customFormat="1" ht="20.100000000000001" customHeight="1">
      <c r="A87" s="143" t="s">
        <v>137</v>
      </c>
      <c r="B87" s="44"/>
      <c r="C87" s="44"/>
      <c r="D87" s="81" t="s">
        <v>1099</v>
      </c>
      <c r="E87" s="44"/>
      <c r="F87" s="44"/>
      <c r="G87" s="44"/>
      <c r="H87" s="44"/>
      <c r="I87" s="44"/>
      <c r="J87" s="44"/>
      <c r="K87" s="21"/>
      <c r="L87" s="6">
        <f t="shared" si="3"/>
        <v>0</v>
      </c>
      <c r="M87" s="6">
        <f t="shared" si="4"/>
        <v>0</v>
      </c>
      <c r="N87" s="6">
        <f t="shared" si="5"/>
        <v>0</v>
      </c>
    </row>
    <row r="88" spans="1:14" s="5" customFormat="1" ht="20.100000000000001" customHeight="1">
      <c r="A88" s="143" t="s">
        <v>138</v>
      </c>
      <c r="B88" s="44"/>
      <c r="C88" s="44"/>
      <c r="D88" s="81" t="s">
        <v>1099</v>
      </c>
      <c r="E88" s="44"/>
      <c r="F88" s="44"/>
      <c r="G88" s="44"/>
      <c r="H88" s="44"/>
      <c r="I88" s="44"/>
      <c r="J88" s="44"/>
      <c r="K88" s="21"/>
      <c r="L88" s="6">
        <f t="shared" si="3"/>
        <v>0</v>
      </c>
      <c r="M88" s="6">
        <f t="shared" si="4"/>
        <v>0</v>
      </c>
      <c r="N88" s="6">
        <f t="shared" si="5"/>
        <v>0</v>
      </c>
    </row>
    <row r="89" spans="1:14" s="5" customFormat="1" ht="20.100000000000001" customHeight="1">
      <c r="A89" s="143" t="s">
        <v>139</v>
      </c>
      <c r="B89" s="44"/>
      <c r="C89" s="44"/>
      <c r="D89" s="81" t="s">
        <v>1099</v>
      </c>
      <c r="E89" s="44"/>
      <c r="F89" s="44"/>
      <c r="G89" s="44"/>
      <c r="H89" s="44"/>
      <c r="I89" s="44"/>
      <c r="J89" s="44"/>
      <c r="K89" s="21"/>
      <c r="L89" s="6">
        <f t="shared" si="3"/>
        <v>0</v>
      </c>
      <c r="M89" s="6">
        <f t="shared" si="4"/>
        <v>0</v>
      </c>
      <c r="N89" s="6">
        <f t="shared" si="5"/>
        <v>0</v>
      </c>
    </row>
    <row r="90" spans="1:14" s="5" customFormat="1" ht="20.100000000000001" customHeight="1">
      <c r="A90" s="143" t="s">
        <v>140</v>
      </c>
      <c r="B90" s="44"/>
      <c r="C90" s="44"/>
      <c r="D90" s="81" t="s">
        <v>1099</v>
      </c>
      <c r="E90" s="44"/>
      <c r="F90" s="44"/>
      <c r="G90" s="44"/>
      <c r="H90" s="44"/>
      <c r="I90" s="44"/>
      <c r="J90" s="44"/>
      <c r="K90" s="21"/>
      <c r="L90" s="6">
        <f t="shared" si="3"/>
        <v>0</v>
      </c>
      <c r="M90" s="6">
        <f t="shared" si="4"/>
        <v>0</v>
      </c>
      <c r="N90" s="6">
        <f t="shared" si="5"/>
        <v>0</v>
      </c>
    </row>
    <row r="91" spans="1:14" s="5" customFormat="1" ht="20.100000000000001" customHeight="1">
      <c r="A91" s="143" t="s">
        <v>481</v>
      </c>
      <c r="B91" s="44"/>
      <c r="C91" s="44"/>
      <c r="D91" s="81" t="s">
        <v>1099</v>
      </c>
      <c r="E91" s="44"/>
      <c r="F91" s="44"/>
      <c r="G91" s="44"/>
      <c r="H91" s="44"/>
      <c r="I91" s="44"/>
      <c r="J91" s="44"/>
      <c r="K91" s="21"/>
      <c r="L91" s="6">
        <f t="shared" si="3"/>
        <v>0</v>
      </c>
      <c r="M91" s="6">
        <f t="shared" si="4"/>
        <v>0</v>
      </c>
      <c r="N91" s="6">
        <f t="shared" si="5"/>
        <v>0</v>
      </c>
    </row>
    <row r="92" spans="1:14" s="5" customFormat="1" ht="20.100000000000001" customHeight="1">
      <c r="A92" s="143" t="s">
        <v>1112</v>
      </c>
      <c r="B92" s="149"/>
      <c r="C92" s="25"/>
      <c r="D92" s="81" t="s">
        <v>1099</v>
      </c>
      <c r="E92" s="25"/>
      <c r="F92" s="25"/>
      <c r="G92" s="25"/>
      <c r="H92" s="44"/>
      <c r="I92" s="44"/>
      <c r="J92" s="44"/>
      <c r="K92" s="21"/>
      <c r="L92" s="6">
        <f t="shared" si="3"/>
        <v>0</v>
      </c>
      <c r="M92" s="6">
        <f t="shared" si="4"/>
        <v>0</v>
      </c>
      <c r="N92" s="6">
        <f t="shared" si="5"/>
        <v>0</v>
      </c>
    </row>
    <row r="93" spans="1:14" s="5" customFormat="1" ht="20.100000000000001" customHeight="1">
      <c r="A93" s="150" t="s">
        <v>141</v>
      </c>
      <c r="B93" s="254" t="s">
        <v>0</v>
      </c>
      <c r="C93" s="6"/>
      <c r="D93" s="81"/>
      <c r="E93" s="6"/>
      <c r="F93" s="6"/>
      <c r="G93" s="6"/>
      <c r="H93" s="252"/>
      <c r="I93" s="252"/>
      <c r="J93" s="252"/>
      <c r="K93" s="45"/>
      <c r="L93" s="6"/>
      <c r="M93" s="6"/>
      <c r="N93" s="6"/>
    </row>
    <row r="94" spans="1:14" s="5" customFormat="1" ht="20.100000000000001" customHeight="1">
      <c r="A94" s="143" t="s">
        <v>143</v>
      </c>
      <c r="B94" s="44"/>
      <c r="C94" s="44"/>
      <c r="D94" s="81" t="s">
        <v>1099</v>
      </c>
      <c r="E94" s="44"/>
      <c r="F94" s="44"/>
      <c r="G94" s="44"/>
      <c r="H94" s="44"/>
      <c r="I94" s="44"/>
      <c r="J94" s="44"/>
      <c r="K94" s="21"/>
      <c r="L94" s="6">
        <f t="shared" si="3"/>
        <v>0</v>
      </c>
      <c r="M94" s="6">
        <f t="shared" si="4"/>
        <v>0</v>
      </c>
      <c r="N94" s="6">
        <f t="shared" si="5"/>
        <v>0</v>
      </c>
    </row>
    <row r="95" spans="1:14" s="5" customFormat="1" ht="20.100000000000001" customHeight="1">
      <c r="A95" s="143" t="s">
        <v>144</v>
      </c>
      <c r="B95" s="44"/>
      <c r="C95" s="44"/>
      <c r="D95" s="81" t="s">
        <v>1099</v>
      </c>
      <c r="E95" s="44"/>
      <c r="F95" s="44"/>
      <c r="G95" s="44"/>
      <c r="H95" s="44"/>
      <c r="I95" s="44"/>
      <c r="J95" s="44"/>
      <c r="K95" s="21"/>
      <c r="L95" s="6">
        <f t="shared" si="3"/>
        <v>0</v>
      </c>
      <c r="M95" s="6">
        <f t="shared" si="4"/>
        <v>0</v>
      </c>
      <c r="N95" s="6">
        <f t="shared" si="5"/>
        <v>0</v>
      </c>
    </row>
    <row r="96" spans="1:14" s="5" customFormat="1" ht="20.100000000000001" customHeight="1">
      <c r="A96" s="143" t="s">
        <v>145</v>
      </c>
      <c r="B96" s="44"/>
      <c r="C96" s="44"/>
      <c r="D96" s="81" t="s">
        <v>1099</v>
      </c>
      <c r="E96" s="44"/>
      <c r="F96" s="44"/>
      <c r="G96" s="44"/>
      <c r="H96" s="44"/>
      <c r="I96" s="44"/>
      <c r="J96" s="44"/>
      <c r="K96" s="21"/>
      <c r="L96" s="6">
        <f t="shared" si="3"/>
        <v>0</v>
      </c>
      <c r="M96" s="6">
        <f t="shared" si="4"/>
        <v>0</v>
      </c>
      <c r="N96" s="6">
        <f t="shared" si="5"/>
        <v>0</v>
      </c>
    </row>
    <row r="97" spans="1:14" s="5" customFormat="1" ht="20.100000000000001" customHeight="1">
      <c r="A97" s="143" t="s">
        <v>146</v>
      </c>
      <c r="B97" s="44"/>
      <c r="C97" s="44"/>
      <c r="D97" s="81" t="s">
        <v>1099</v>
      </c>
      <c r="E97" s="44"/>
      <c r="F97" s="44"/>
      <c r="G97" s="44"/>
      <c r="H97" s="44"/>
      <c r="I97" s="44"/>
      <c r="J97" s="44"/>
      <c r="K97" s="21"/>
      <c r="L97" s="6">
        <f t="shared" si="3"/>
        <v>0</v>
      </c>
      <c r="M97" s="6">
        <f t="shared" si="4"/>
        <v>0</v>
      </c>
      <c r="N97" s="6">
        <f t="shared" si="5"/>
        <v>0</v>
      </c>
    </row>
    <row r="98" spans="1:14" s="5" customFormat="1" ht="20.100000000000001" customHeight="1">
      <c r="A98" s="143" t="s">
        <v>147</v>
      </c>
      <c r="B98" s="44"/>
      <c r="C98" s="44"/>
      <c r="D98" s="81" t="s">
        <v>1099</v>
      </c>
      <c r="E98" s="44"/>
      <c r="F98" s="44"/>
      <c r="G98" s="44"/>
      <c r="H98" s="44"/>
      <c r="I98" s="44"/>
      <c r="J98" s="44"/>
      <c r="K98" s="21"/>
      <c r="L98" s="6">
        <f t="shared" si="3"/>
        <v>0</v>
      </c>
      <c r="M98" s="6">
        <f t="shared" si="4"/>
        <v>0</v>
      </c>
      <c r="N98" s="6">
        <f t="shared" si="5"/>
        <v>0</v>
      </c>
    </row>
    <row r="99" spans="1:14" s="5" customFormat="1" ht="20.100000000000001" customHeight="1">
      <c r="A99" s="143" t="s">
        <v>1111</v>
      </c>
      <c r="B99" s="149"/>
      <c r="C99" s="25"/>
      <c r="D99" s="81" t="s">
        <v>1099</v>
      </c>
      <c r="E99" s="25"/>
      <c r="F99" s="25"/>
      <c r="G99" s="25"/>
      <c r="H99" s="44"/>
      <c r="I99" s="44"/>
      <c r="J99" s="44"/>
      <c r="K99" s="21"/>
      <c r="L99" s="6">
        <f t="shared" si="3"/>
        <v>0</v>
      </c>
      <c r="M99" s="6">
        <f t="shared" si="4"/>
        <v>0</v>
      </c>
      <c r="N99" s="6">
        <f t="shared" si="5"/>
        <v>0</v>
      </c>
    </row>
    <row r="100" spans="1:14" s="5" customFormat="1" ht="20.100000000000001" customHeight="1">
      <c r="A100" s="251" t="s">
        <v>148</v>
      </c>
      <c r="B100" s="254" t="s">
        <v>129</v>
      </c>
      <c r="C100" s="6"/>
      <c r="D100" s="81"/>
      <c r="E100" s="6"/>
      <c r="F100" s="6"/>
      <c r="G100" s="6"/>
      <c r="H100" s="252"/>
      <c r="I100" s="252"/>
      <c r="J100" s="252"/>
      <c r="K100" s="45"/>
      <c r="L100" s="6"/>
      <c r="M100" s="6"/>
      <c r="N100" s="6"/>
    </row>
    <row r="101" spans="1:14" s="5" customFormat="1" ht="20.100000000000001" customHeight="1">
      <c r="A101" s="143" t="s">
        <v>149</v>
      </c>
      <c r="B101" s="44"/>
      <c r="C101" s="44"/>
      <c r="D101" s="81" t="s">
        <v>1099</v>
      </c>
      <c r="E101" s="44"/>
      <c r="F101" s="44"/>
      <c r="G101" s="44"/>
      <c r="H101" s="44"/>
      <c r="I101" s="44"/>
      <c r="J101" s="44"/>
      <c r="K101" s="21"/>
      <c r="L101" s="6">
        <f t="shared" si="3"/>
        <v>0</v>
      </c>
      <c r="M101" s="6">
        <f t="shared" si="4"/>
        <v>0</v>
      </c>
      <c r="N101" s="6">
        <f t="shared" si="5"/>
        <v>0</v>
      </c>
    </row>
    <row r="102" spans="1:14" s="5" customFormat="1" ht="20.100000000000001" customHeight="1">
      <c r="A102" s="143" t="s">
        <v>150</v>
      </c>
      <c r="B102" s="44"/>
      <c r="C102" s="44"/>
      <c r="D102" s="81" t="s">
        <v>1099</v>
      </c>
      <c r="E102" s="44"/>
      <c r="F102" s="44"/>
      <c r="G102" s="44"/>
      <c r="H102" s="44"/>
      <c r="I102" s="44"/>
      <c r="J102" s="44"/>
      <c r="K102" s="21"/>
      <c r="L102" s="6">
        <f t="shared" si="3"/>
        <v>0</v>
      </c>
      <c r="M102" s="6">
        <f t="shared" si="4"/>
        <v>0</v>
      </c>
      <c r="N102" s="6">
        <f t="shared" si="5"/>
        <v>0</v>
      </c>
    </row>
    <row r="103" spans="1:14" s="5" customFormat="1" ht="20.100000000000001" customHeight="1">
      <c r="A103" s="143" t="s">
        <v>151</v>
      </c>
      <c r="B103" s="44"/>
      <c r="C103" s="44"/>
      <c r="D103" s="81" t="s">
        <v>1099</v>
      </c>
      <c r="E103" s="44"/>
      <c r="F103" s="44"/>
      <c r="G103" s="44"/>
      <c r="H103" s="44"/>
      <c r="I103" s="44"/>
      <c r="J103" s="44"/>
      <c r="K103" s="21"/>
      <c r="L103" s="6">
        <f t="shared" si="3"/>
        <v>0</v>
      </c>
      <c r="M103" s="6">
        <f t="shared" si="4"/>
        <v>0</v>
      </c>
      <c r="N103" s="6">
        <f t="shared" si="5"/>
        <v>0</v>
      </c>
    </row>
    <row r="104" spans="1:14" s="5" customFormat="1" ht="20.100000000000001" customHeight="1">
      <c r="A104" s="143" t="s">
        <v>152</v>
      </c>
      <c r="B104" s="44"/>
      <c r="C104" s="44"/>
      <c r="D104" s="81" t="s">
        <v>1099</v>
      </c>
      <c r="E104" s="44"/>
      <c r="F104" s="44"/>
      <c r="G104" s="44"/>
      <c r="H104" s="44"/>
      <c r="I104" s="44"/>
      <c r="J104" s="44"/>
      <c r="K104" s="21"/>
      <c r="L104" s="6">
        <f t="shared" si="3"/>
        <v>0</v>
      </c>
      <c r="M104" s="6">
        <f t="shared" si="4"/>
        <v>0</v>
      </c>
      <c r="N104" s="6">
        <f t="shared" si="5"/>
        <v>0</v>
      </c>
    </row>
    <row r="105" spans="1:14" s="5" customFormat="1" ht="20.100000000000001" customHeight="1">
      <c r="A105" s="143" t="s">
        <v>153</v>
      </c>
      <c r="B105" s="44"/>
      <c r="C105" s="44"/>
      <c r="D105" s="81" t="s">
        <v>1099</v>
      </c>
      <c r="E105" s="44"/>
      <c r="F105" s="44"/>
      <c r="G105" s="44"/>
      <c r="H105" s="44"/>
      <c r="I105" s="44"/>
      <c r="J105" s="44"/>
      <c r="K105" s="21"/>
      <c r="L105" s="6">
        <f t="shared" si="3"/>
        <v>0</v>
      </c>
      <c r="M105" s="6">
        <f t="shared" si="4"/>
        <v>0</v>
      </c>
      <c r="N105" s="6">
        <f t="shared" si="5"/>
        <v>0</v>
      </c>
    </row>
    <row r="106" spans="1:14" s="5" customFormat="1" ht="20.100000000000001" customHeight="1">
      <c r="A106" s="143" t="s">
        <v>154</v>
      </c>
      <c r="B106" s="44"/>
      <c r="C106" s="44"/>
      <c r="D106" s="81" t="s">
        <v>1099</v>
      </c>
      <c r="E106" s="44"/>
      <c r="F106" s="44"/>
      <c r="G106" s="44"/>
      <c r="H106" s="44"/>
      <c r="I106" s="44"/>
      <c r="J106" s="44"/>
      <c r="K106" s="21"/>
      <c r="L106" s="6">
        <f t="shared" si="3"/>
        <v>0</v>
      </c>
      <c r="M106" s="6">
        <f t="shared" si="4"/>
        <v>0</v>
      </c>
      <c r="N106" s="6">
        <f t="shared" si="5"/>
        <v>0</v>
      </c>
    </row>
    <row r="107" spans="1:14" s="5" customFormat="1" ht="20.100000000000001" customHeight="1">
      <c r="A107" s="143" t="s">
        <v>1110</v>
      </c>
      <c r="B107" s="149"/>
      <c r="C107" s="25"/>
      <c r="D107" s="81" t="s">
        <v>1099</v>
      </c>
      <c r="E107" s="25"/>
      <c r="F107" s="25"/>
      <c r="G107" s="25"/>
      <c r="H107" s="44"/>
      <c r="I107" s="44"/>
      <c r="J107" s="44"/>
      <c r="K107" s="21"/>
      <c r="L107" s="6">
        <f t="shared" si="3"/>
        <v>0</v>
      </c>
      <c r="M107" s="6">
        <f t="shared" si="4"/>
        <v>0</v>
      </c>
      <c r="N107" s="6">
        <f t="shared" si="5"/>
        <v>0</v>
      </c>
    </row>
    <row r="108" spans="1:14" s="5" customFormat="1" ht="20.100000000000001" customHeight="1">
      <c r="A108" s="251" t="s">
        <v>155</v>
      </c>
      <c r="B108" s="254" t="s">
        <v>135</v>
      </c>
      <c r="C108" s="6"/>
      <c r="D108" s="81"/>
      <c r="E108" s="6"/>
      <c r="F108" s="6"/>
      <c r="G108" s="6"/>
      <c r="H108" s="252"/>
      <c r="I108" s="252"/>
      <c r="J108" s="252"/>
      <c r="K108" s="45"/>
      <c r="L108" s="6"/>
      <c r="M108" s="6"/>
      <c r="N108" s="6"/>
    </row>
    <row r="109" spans="1:14" s="5" customFormat="1" ht="20.100000000000001" customHeight="1">
      <c r="A109" s="143" t="s">
        <v>156</v>
      </c>
      <c r="B109" s="44"/>
      <c r="C109" s="44"/>
      <c r="D109" s="81" t="s">
        <v>1099</v>
      </c>
      <c r="E109" s="44"/>
      <c r="F109" s="44"/>
      <c r="G109" s="44"/>
      <c r="H109" s="44"/>
      <c r="I109" s="44"/>
      <c r="J109" s="44"/>
      <c r="K109" s="21"/>
      <c r="L109" s="6">
        <f t="shared" si="3"/>
        <v>0</v>
      </c>
      <c r="M109" s="6">
        <f t="shared" si="4"/>
        <v>0</v>
      </c>
      <c r="N109" s="6">
        <f t="shared" si="5"/>
        <v>0</v>
      </c>
    </row>
    <row r="110" spans="1:14" s="5" customFormat="1" ht="20.100000000000001" customHeight="1">
      <c r="A110" s="143" t="s">
        <v>157</v>
      </c>
      <c r="B110" s="44"/>
      <c r="C110" s="44"/>
      <c r="D110" s="81" t="s">
        <v>1099</v>
      </c>
      <c r="E110" s="44"/>
      <c r="F110" s="44"/>
      <c r="G110" s="44"/>
      <c r="H110" s="44"/>
      <c r="I110" s="44"/>
      <c r="J110" s="44"/>
      <c r="K110" s="21"/>
      <c r="L110" s="6">
        <f t="shared" si="3"/>
        <v>0</v>
      </c>
      <c r="M110" s="6">
        <f t="shared" si="4"/>
        <v>0</v>
      </c>
      <c r="N110" s="6">
        <f t="shared" si="5"/>
        <v>0</v>
      </c>
    </row>
    <row r="111" spans="1:14" s="5" customFormat="1" ht="20.100000000000001" customHeight="1">
      <c r="A111" s="143" t="s">
        <v>158</v>
      </c>
      <c r="B111" s="44"/>
      <c r="C111" s="44"/>
      <c r="D111" s="81" t="s">
        <v>1099</v>
      </c>
      <c r="E111" s="44"/>
      <c r="F111" s="44"/>
      <c r="G111" s="44"/>
      <c r="H111" s="44"/>
      <c r="I111" s="44"/>
      <c r="J111" s="44"/>
      <c r="K111" s="21"/>
      <c r="L111" s="6">
        <f t="shared" si="3"/>
        <v>0</v>
      </c>
      <c r="M111" s="6">
        <f t="shared" si="4"/>
        <v>0</v>
      </c>
      <c r="N111" s="6">
        <f t="shared" si="5"/>
        <v>0</v>
      </c>
    </row>
    <row r="112" spans="1:14" s="5" customFormat="1" ht="20.100000000000001" customHeight="1">
      <c r="A112" s="143" t="s">
        <v>159</v>
      </c>
      <c r="B112" s="44"/>
      <c r="C112" s="44"/>
      <c r="D112" s="81" t="s">
        <v>1099</v>
      </c>
      <c r="E112" s="44"/>
      <c r="F112" s="44"/>
      <c r="G112" s="44"/>
      <c r="H112" s="44"/>
      <c r="I112" s="44"/>
      <c r="J112" s="44"/>
      <c r="K112" s="21"/>
      <c r="L112" s="6">
        <f t="shared" si="3"/>
        <v>0</v>
      </c>
      <c r="M112" s="6">
        <f t="shared" si="4"/>
        <v>0</v>
      </c>
      <c r="N112" s="6">
        <f t="shared" si="5"/>
        <v>0</v>
      </c>
    </row>
    <row r="113" spans="1:14" s="5" customFormat="1" ht="20.100000000000001" customHeight="1">
      <c r="A113" s="143" t="s">
        <v>160</v>
      </c>
      <c r="B113" s="44"/>
      <c r="C113" s="44"/>
      <c r="D113" s="81" t="s">
        <v>1099</v>
      </c>
      <c r="E113" s="44"/>
      <c r="F113" s="44"/>
      <c r="G113" s="44"/>
      <c r="H113" s="44"/>
      <c r="I113" s="44"/>
      <c r="J113" s="44"/>
      <c r="K113" s="21"/>
      <c r="L113" s="6">
        <f t="shared" si="3"/>
        <v>0</v>
      </c>
      <c r="M113" s="6">
        <f t="shared" si="4"/>
        <v>0</v>
      </c>
      <c r="N113" s="6">
        <f t="shared" si="5"/>
        <v>0</v>
      </c>
    </row>
    <row r="114" spans="1:14" s="5" customFormat="1" ht="20.100000000000001" customHeight="1">
      <c r="A114" s="143" t="s">
        <v>1109</v>
      </c>
      <c r="B114" s="149"/>
      <c r="C114" s="25"/>
      <c r="D114" s="81" t="s">
        <v>1099</v>
      </c>
      <c r="E114" s="25"/>
      <c r="F114" s="25"/>
      <c r="G114" s="25"/>
      <c r="H114" s="44"/>
      <c r="I114" s="44"/>
      <c r="J114" s="44"/>
      <c r="K114" s="21"/>
      <c r="L114" s="6">
        <f t="shared" si="3"/>
        <v>0</v>
      </c>
      <c r="M114" s="6">
        <f t="shared" si="4"/>
        <v>0</v>
      </c>
      <c r="N114" s="6">
        <f t="shared" si="5"/>
        <v>0</v>
      </c>
    </row>
    <row r="115" spans="1:14" s="5" customFormat="1" ht="20.100000000000001" customHeight="1">
      <c r="A115" s="251" t="s">
        <v>161</v>
      </c>
      <c r="B115" s="254" t="s">
        <v>142</v>
      </c>
      <c r="C115" s="6"/>
      <c r="D115" s="81"/>
      <c r="E115" s="6"/>
      <c r="F115" s="6"/>
      <c r="G115" s="6"/>
      <c r="H115" s="252"/>
      <c r="I115" s="252"/>
      <c r="J115" s="252"/>
      <c r="K115" s="45"/>
      <c r="L115" s="6"/>
      <c r="M115" s="6"/>
      <c r="N115" s="6"/>
    </row>
    <row r="116" spans="1:14" s="5" customFormat="1" ht="20.100000000000001" customHeight="1">
      <c r="A116" s="143" t="s">
        <v>162</v>
      </c>
      <c r="B116" s="44"/>
      <c r="C116" s="44"/>
      <c r="D116" s="81" t="s">
        <v>1099</v>
      </c>
      <c r="E116" s="44"/>
      <c r="F116" s="44"/>
      <c r="G116" s="44"/>
      <c r="H116" s="44"/>
      <c r="I116" s="44"/>
      <c r="J116" s="44"/>
      <c r="K116" s="21"/>
      <c r="L116" s="6">
        <f t="shared" si="3"/>
        <v>0</v>
      </c>
      <c r="M116" s="6">
        <f t="shared" si="4"/>
        <v>0</v>
      </c>
      <c r="N116" s="6">
        <f t="shared" si="5"/>
        <v>0</v>
      </c>
    </row>
    <row r="117" spans="1:14" s="5" customFormat="1" ht="20.100000000000001" customHeight="1">
      <c r="A117" s="143" t="s">
        <v>163</v>
      </c>
      <c r="B117" s="44"/>
      <c r="C117" s="44"/>
      <c r="D117" s="81" t="s">
        <v>1099</v>
      </c>
      <c r="E117" s="44"/>
      <c r="F117" s="44"/>
      <c r="G117" s="44"/>
      <c r="H117" s="44"/>
      <c r="I117" s="44"/>
      <c r="J117" s="44"/>
      <c r="K117" s="21"/>
      <c r="L117" s="6">
        <f t="shared" si="3"/>
        <v>0</v>
      </c>
      <c r="M117" s="6">
        <f t="shared" si="4"/>
        <v>0</v>
      </c>
      <c r="N117" s="6">
        <f t="shared" si="5"/>
        <v>0</v>
      </c>
    </row>
    <row r="118" spans="1:14" s="5" customFormat="1" ht="20.100000000000001" customHeight="1">
      <c r="A118" s="143" t="s">
        <v>164</v>
      </c>
      <c r="B118" s="44"/>
      <c r="C118" s="44"/>
      <c r="D118" s="81" t="s">
        <v>1099</v>
      </c>
      <c r="E118" s="44"/>
      <c r="F118" s="44"/>
      <c r="G118" s="44"/>
      <c r="H118" s="44"/>
      <c r="I118" s="44"/>
      <c r="J118" s="44"/>
      <c r="K118" s="21"/>
      <c r="L118" s="6">
        <f t="shared" si="3"/>
        <v>0</v>
      </c>
      <c r="M118" s="6">
        <f t="shared" si="4"/>
        <v>0</v>
      </c>
      <c r="N118" s="6">
        <f t="shared" si="5"/>
        <v>0</v>
      </c>
    </row>
    <row r="119" spans="1:14" s="5" customFormat="1" ht="20.100000000000001" customHeight="1">
      <c r="A119" s="143" t="s">
        <v>165</v>
      </c>
      <c r="B119" s="44"/>
      <c r="C119" s="44"/>
      <c r="D119" s="81" t="s">
        <v>1099</v>
      </c>
      <c r="E119" s="44"/>
      <c r="F119" s="44"/>
      <c r="G119" s="44"/>
      <c r="H119" s="44"/>
      <c r="I119" s="44"/>
      <c r="J119" s="44"/>
      <c r="K119" s="21"/>
      <c r="L119" s="6">
        <f t="shared" si="3"/>
        <v>0</v>
      </c>
      <c r="M119" s="6">
        <f t="shared" si="4"/>
        <v>0</v>
      </c>
      <c r="N119" s="6">
        <f t="shared" si="5"/>
        <v>0</v>
      </c>
    </row>
    <row r="120" spans="1:14" s="5" customFormat="1" ht="20.100000000000001" customHeight="1">
      <c r="A120" s="143" t="s">
        <v>482</v>
      </c>
      <c r="B120" s="44"/>
      <c r="C120" s="44"/>
      <c r="D120" s="81" t="s">
        <v>1099</v>
      </c>
      <c r="E120" s="44"/>
      <c r="F120" s="44"/>
      <c r="G120" s="44"/>
      <c r="H120" s="44"/>
      <c r="I120" s="44"/>
      <c r="J120" s="44"/>
      <c r="K120" s="21"/>
      <c r="L120" s="6">
        <f t="shared" si="3"/>
        <v>0</v>
      </c>
      <c r="M120" s="6">
        <f t="shared" si="4"/>
        <v>0</v>
      </c>
      <c r="N120" s="6">
        <f t="shared" si="5"/>
        <v>0</v>
      </c>
    </row>
    <row r="121" spans="1:14" s="5" customFormat="1" ht="20.100000000000001" customHeight="1">
      <c r="A121" s="143" t="s">
        <v>1108</v>
      </c>
      <c r="B121" s="149"/>
      <c r="C121" s="25"/>
      <c r="D121" s="81" t="s">
        <v>1099</v>
      </c>
      <c r="E121" s="25"/>
      <c r="F121" s="25"/>
      <c r="G121" s="25"/>
      <c r="H121" s="44"/>
      <c r="I121" s="44"/>
      <c r="J121" s="44"/>
      <c r="K121" s="21"/>
      <c r="L121" s="6">
        <f t="shared" si="3"/>
        <v>0</v>
      </c>
      <c r="M121" s="6">
        <f t="shared" si="4"/>
        <v>0</v>
      </c>
      <c r="N121" s="6">
        <f t="shared" si="5"/>
        <v>0</v>
      </c>
    </row>
    <row r="122" spans="1:14" s="5" customFormat="1" ht="20.100000000000001" customHeight="1">
      <c r="A122" s="251" t="s">
        <v>166</v>
      </c>
      <c r="B122" s="254" t="s">
        <v>914</v>
      </c>
      <c r="C122" s="6"/>
      <c r="D122" s="81"/>
      <c r="E122" s="6"/>
      <c r="F122" s="6"/>
      <c r="G122" s="6"/>
      <c r="H122" s="252"/>
      <c r="I122" s="252"/>
      <c r="J122" s="252"/>
      <c r="K122" s="45"/>
      <c r="L122" s="6"/>
      <c r="M122" s="6"/>
      <c r="N122" s="6"/>
    </row>
    <row r="123" spans="1:14" s="5" customFormat="1" ht="20.100000000000001" customHeight="1">
      <c r="A123" s="143" t="s">
        <v>167</v>
      </c>
      <c r="B123" s="44"/>
      <c r="C123" s="44"/>
      <c r="D123" s="81" t="s">
        <v>1099</v>
      </c>
      <c r="E123" s="44"/>
      <c r="F123" s="44"/>
      <c r="G123" s="44"/>
      <c r="H123" s="44"/>
      <c r="I123" s="44"/>
      <c r="J123" s="44"/>
      <c r="K123" s="21"/>
      <c r="L123" s="6">
        <f t="shared" si="3"/>
        <v>0</v>
      </c>
      <c r="M123" s="6">
        <f t="shared" si="4"/>
        <v>0</v>
      </c>
      <c r="N123" s="6">
        <f t="shared" si="5"/>
        <v>0</v>
      </c>
    </row>
    <row r="124" spans="1:14" s="5" customFormat="1" ht="20.100000000000001" customHeight="1">
      <c r="A124" s="143" t="s">
        <v>168</v>
      </c>
      <c r="B124" s="44"/>
      <c r="C124" s="44"/>
      <c r="D124" s="81" t="s">
        <v>1099</v>
      </c>
      <c r="E124" s="44"/>
      <c r="F124" s="44"/>
      <c r="G124" s="44"/>
      <c r="H124" s="44"/>
      <c r="I124" s="44"/>
      <c r="J124" s="44"/>
      <c r="K124" s="21"/>
      <c r="L124" s="6">
        <f t="shared" si="3"/>
        <v>0</v>
      </c>
      <c r="M124" s="6">
        <f t="shared" si="4"/>
        <v>0</v>
      </c>
      <c r="N124" s="6">
        <f t="shared" si="5"/>
        <v>0</v>
      </c>
    </row>
    <row r="125" spans="1:14" s="5" customFormat="1" ht="20.100000000000001" customHeight="1">
      <c r="A125" s="143" t="s">
        <v>169</v>
      </c>
      <c r="B125" s="44"/>
      <c r="C125" s="44"/>
      <c r="D125" s="81" t="s">
        <v>1099</v>
      </c>
      <c r="E125" s="44"/>
      <c r="F125" s="44"/>
      <c r="G125" s="44"/>
      <c r="H125" s="44"/>
      <c r="I125" s="44"/>
      <c r="J125" s="44"/>
      <c r="K125" s="21"/>
      <c r="L125" s="6">
        <f t="shared" si="3"/>
        <v>0</v>
      </c>
      <c r="M125" s="6">
        <f t="shared" si="4"/>
        <v>0</v>
      </c>
      <c r="N125" s="6">
        <f t="shared" si="5"/>
        <v>0</v>
      </c>
    </row>
    <row r="126" spans="1:14" s="5" customFormat="1" ht="20.100000000000001" customHeight="1">
      <c r="A126" s="143" t="s">
        <v>170</v>
      </c>
      <c r="B126" s="44"/>
      <c r="C126" s="44"/>
      <c r="D126" s="81" t="s">
        <v>1099</v>
      </c>
      <c r="E126" s="44"/>
      <c r="F126" s="44"/>
      <c r="G126" s="44"/>
      <c r="H126" s="44"/>
      <c r="I126" s="44"/>
      <c r="J126" s="44"/>
      <c r="K126" s="21"/>
      <c r="L126" s="6">
        <f t="shared" si="3"/>
        <v>0</v>
      </c>
      <c r="M126" s="6">
        <f t="shared" si="4"/>
        <v>0</v>
      </c>
      <c r="N126" s="6">
        <f t="shared" si="5"/>
        <v>0</v>
      </c>
    </row>
    <row r="127" spans="1:14" s="5" customFormat="1" ht="20.100000000000001" customHeight="1">
      <c r="A127" s="143" t="s">
        <v>483</v>
      </c>
      <c r="B127" s="44"/>
      <c r="C127" s="44"/>
      <c r="D127" s="81" t="s">
        <v>1099</v>
      </c>
      <c r="E127" s="44"/>
      <c r="F127" s="44"/>
      <c r="G127" s="44"/>
      <c r="H127" s="44"/>
      <c r="I127" s="44"/>
      <c r="J127" s="44"/>
      <c r="K127" s="21"/>
      <c r="L127" s="6">
        <f t="shared" si="3"/>
        <v>0</v>
      </c>
      <c r="M127" s="6">
        <f t="shared" si="4"/>
        <v>0</v>
      </c>
      <c r="N127" s="6">
        <f t="shared" si="5"/>
        <v>0</v>
      </c>
    </row>
    <row r="128" spans="1:14" s="5" customFormat="1" ht="20.100000000000001" customHeight="1">
      <c r="A128" s="143" t="s">
        <v>484</v>
      </c>
      <c r="B128" s="44"/>
      <c r="C128" s="44"/>
      <c r="D128" s="81" t="s">
        <v>1099</v>
      </c>
      <c r="E128" s="44"/>
      <c r="F128" s="44"/>
      <c r="G128" s="44"/>
      <c r="H128" s="44"/>
      <c r="I128" s="44"/>
      <c r="J128" s="44"/>
      <c r="K128" s="21"/>
      <c r="L128" s="6">
        <f t="shared" si="3"/>
        <v>0</v>
      </c>
      <c r="M128" s="6">
        <f t="shared" si="4"/>
        <v>0</v>
      </c>
      <c r="N128" s="6">
        <f t="shared" si="5"/>
        <v>0</v>
      </c>
    </row>
    <row r="129" spans="1:14" s="5" customFormat="1" ht="20.100000000000001" customHeight="1">
      <c r="A129" s="143" t="s">
        <v>1107</v>
      </c>
      <c r="B129" s="149"/>
      <c r="C129" s="25"/>
      <c r="D129" s="81" t="s">
        <v>1099</v>
      </c>
      <c r="E129" s="25"/>
      <c r="F129" s="25"/>
      <c r="G129" s="25"/>
      <c r="H129" s="44"/>
      <c r="I129" s="44"/>
      <c r="J129" s="44"/>
      <c r="K129" s="21"/>
      <c r="L129" s="6">
        <f t="shared" si="3"/>
        <v>0</v>
      </c>
      <c r="M129" s="6">
        <f t="shared" si="4"/>
        <v>0</v>
      </c>
      <c r="N129" s="6">
        <f t="shared" si="5"/>
        <v>0</v>
      </c>
    </row>
    <row r="130" spans="1:14" s="5" customFormat="1" ht="20.100000000000001" customHeight="1">
      <c r="A130" s="251" t="s">
        <v>171</v>
      </c>
      <c r="B130" s="254" t="s">
        <v>804</v>
      </c>
      <c r="C130" s="6"/>
      <c r="D130" s="81"/>
      <c r="E130" s="6"/>
      <c r="F130" s="6"/>
      <c r="G130" s="6"/>
      <c r="H130" s="252"/>
      <c r="I130" s="252"/>
      <c r="J130" s="252"/>
      <c r="K130" s="45"/>
      <c r="L130" s="6"/>
      <c r="M130" s="6"/>
      <c r="N130" s="6"/>
    </row>
    <row r="131" spans="1:14" s="5" customFormat="1" ht="20.100000000000001" customHeight="1">
      <c r="A131" s="143" t="s">
        <v>172</v>
      </c>
      <c r="B131" s="44"/>
      <c r="C131" s="44"/>
      <c r="D131" s="81" t="s">
        <v>1099</v>
      </c>
      <c r="E131" s="44"/>
      <c r="F131" s="44"/>
      <c r="G131" s="44"/>
      <c r="H131" s="44"/>
      <c r="I131" s="44"/>
      <c r="J131" s="44"/>
      <c r="K131" s="21"/>
      <c r="L131" s="6">
        <f t="shared" si="3"/>
        <v>0</v>
      </c>
      <c r="M131" s="6">
        <f t="shared" si="4"/>
        <v>0</v>
      </c>
      <c r="N131" s="6">
        <f t="shared" si="5"/>
        <v>0</v>
      </c>
    </row>
    <row r="132" spans="1:14" s="5" customFormat="1" ht="20.100000000000001" customHeight="1">
      <c r="A132" s="143" t="s">
        <v>173</v>
      </c>
      <c r="B132" s="44"/>
      <c r="C132" s="44"/>
      <c r="D132" s="81" t="s">
        <v>1099</v>
      </c>
      <c r="E132" s="44"/>
      <c r="F132" s="44"/>
      <c r="G132" s="44"/>
      <c r="H132" s="44"/>
      <c r="I132" s="44"/>
      <c r="J132" s="44"/>
      <c r="K132" s="21"/>
      <c r="L132" s="6">
        <f t="shared" si="3"/>
        <v>0</v>
      </c>
      <c r="M132" s="6">
        <f t="shared" si="4"/>
        <v>0</v>
      </c>
      <c r="N132" s="6">
        <f t="shared" si="5"/>
        <v>0</v>
      </c>
    </row>
    <row r="133" spans="1:14" s="5" customFormat="1" ht="20.100000000000001" customHeight="1">
      <c r="A133" s="143" t="s">
        <v>174</v>
      </c>
      <c r="B133" s="44"/>
      <c r="C133" s="44"/>
      <c r="D133" s="81" t="s">
        <v>1099</v>
      </c>
      <c r="E133" s="44"/>
      <c r="F133" s="44"/>
      <c r="G133" s="44"/>
      <c r="H133" s="44"/>
      <c r="I133" s="44"/>
      <c r="J133" s="44"/>
      <c r="K133" s="21"/>
      <c r="L133" s="6">
        <f t="shared" si="3"/>
        <v>0</v>
      </c>
      <c r="M133" s="6">
        <f t="shared" si="4"/>
        <v>0</v>
      </c>
      <c r="N133" s="6">
        <f t="shared" si="5"/>
        <v>0</v>
      </c>
    </row>
    <row r="134" spans="1:14" s="5" customFormat="1" ht="20.100000000000001" customHeight="1">
      <c r="A134" s="143" t="s">
        <v>175</v>
      </c>
      <c r="B134" s="44"/>
      <c r="C134" s="44"/>
      <c r="D134" s="81" t="s">
        <v>1099</v>
      </c>
      <c r="E134" s="44"/>
      <c r="F134" s="44"/>
      <c r="G134" s="44"/>
      <c r="H134" s="44"/>
      <c r="I134" s="44"/>
      <c r="J134" s="44"/>
      <c r="K134" s="21"/>
      <c r="L134" s="6">
        <f t="shared" si="3"/>
        <v>0</v>
      </c>
      <c r="M134" s="6">
        <f t="shared" si="4"/>
        <v>0</v>
      </c>
      <c r="N134" s="6">
        <f t="shared" si="5"/>
        <v>0</v>
      </c>
    </row>
    <row r="135" spans="1:14" s="5" customFormat="1" ht="20.100000000000001" customHeight="1">
      <c r="A135" s="143" t="s">
        <v>1106</v>
      </c>
      <c r="B135" s="44"/>
      <c r="C135" s="44"/>
      <c r="D135" s="81" t="s">
        <v>1099</v>
      </c>
      <c r="E135" s="44"/>
      <c r="F135" s="44"/>
      <c r="G135" s="44"/>
      <c r="H135" s="44"/>
      <c r="I135" s="44"/>
      <c r="J135" s="44"/>
      <c r="K135" s="21"/>
      <c r="L135" s="6">
        <f t="shared" si="3"/>
        <v>0</v>
      </c>
      <c r="M135" s="6">
        <f t="shared" si="4"/>
        <v>0</v>
      </c>
      <c r="N135" s="6">
        <f t="shared" si="5"/>
        <v>0</v>
      </c>
    </row>
    <row r="136" spans="1:14" s="5" customFormat="1" ht="20.100000000000001" customHeight="1">
      <c r="A136" s="251" t="s">
        <v>176</v>
      </c>
      <c r="B136" s="254" t="s">
        <v>1</v>
      </c>
      <c r="C136" s="6"/>
      <c r="D136" s="81"/>
      <c r="E136" s="6"/>
      <c r="F136" s="6"/>
      <c r="G136" s="6"/>
      <c r="H136" s="252"/>
      <c r="I136" s="252"/>
      <c r="J136" s="252"/>
      <c r="K136" s="45"/>
      <c r="L136" s="6"/>
      <c r="M136" s="6"/>
      <c r="N136" s="6"/>
    </row>
    <row r="137" spans="1:14" s="5" customFormat="1" ht="20.100000000000001" customHeight="1">
      <c r="A137" s="143" t="s">
        <v>177</v>
      </c>
      <c r="B137" s="44"/>
      <c r="C137" s="44"/>
      <c r="D137" s="81" t="s">
        <v>1099</v>
      </c>
      <c r="E137" s="44"/>
      <c r="F137" s="44"/>
      <c r="G137" s="44"/>
      <c r="H137" s="44"/>
      <c r="I137" s="44"/>
      <c r="J137" s="44"/>
      <c r="K137" s="21"/>
      <c r="L137" s="6">
        <f t="shared" ref="L137:L199" si="6">E137+F137</f>
        <v>0</v>
      </c>
      <c r="M137" s="6">
        <f t="shared" ref="M137:M199" si="7">G137+H137</f>
        <v>0</v>
      </c>
      <c r="N137" s="6">
        <f t="shared" ref="N137:N199" si="8">I137+J137+K137</f>
        <v>0</v>
      </c>
    </row>
    <row r="138" spans="1:14" s="5" customFormat="1" ht="20.100000000000001" customHeight="1">
      <c r="A138" s="143" t="s">
        <v>178</v>
      </c>
      <c r="B138" s="44"/>
      <c r="C138" s="44"/>
      <c r="D138" s="81" t="s">
        <v>1099</v>
      </c>
      <c r="E138" s="44"/>
      <c r="F138" s="44"/>
      <c r="G138" s="44"/>
      <c r="H138" s="44"/>
      <c r="I138" s="44"/>
      <c r="J138" s="44"/>
      <c r="K138" s="21"/>
      <c r="L138" s="6">
        <f t="shared" si="6"/>
        <v>0</v>
      </c>
      <c r="M138" s="6">
        <f t="shared" si="7"/>
        <v>0</v>
      </c>
      <c r="N138" s="6">
        <f t="shared" si="8"/>
        <v>0</v>
      </c>
    </row>
    <row r="139" spans="1:14" s="5" customFormat="1" ht="20.100000000000001" customHeight="1">
      <c r="A139" s="143" t="s">
        <v>179</v>
      </c>
      <c r="B139" s="44"/>
      <c r="C139" s="44"/>
      <c r="D139" s="81" t="s">
        <v>1099</v>
      </c>
      <c r="E139" s="44"/>
      <c r="F139" s="44"/>
      <c r="G139" s="44"/>
      <c r="H139" s="44"/>
      <c r="I139" s="44"/>
      <c r="J139" s="44"/>
      <c r="K139" s="21"/>
      <c r="L139" s="6">
        <f t="shared" si="6"/>
        <v>0</v>
      </c>
      <c r="M139" s="6">
        <f t="shared" si="7"/>
        <v>0</v>
      </c>
      <c r="N139" s="6">
        <f t="shared" si="8"/>
        <v>0</v>
      </c>
    </row>
    <row r="140" spans="1:14" s="5" customFormat="1" ht="20.100000000000001" customHeight="1">
      <c r="A140" s="143" t="s">
        <v>180</v>
      </c>
      <c r="B140" s="44"/>
      <c r="C140" s="44"/>
      <c r="D140" s="81" t="s">
        <v>1099</v>
      </c>
      <c r="E140" s="44"/>
      <c r="F140" s="44"/>
      <c r="G140" s="44"/>
      <c r="H140" s="44"/>
      <c r="I140" s="44"/>
      <c r="J140" s="44"/>
      <c r="K140" s="21"/>
      <c r="L140" s="6">
        <f t="shared" si="6"/>
        <v>0</v>
      </c>
      <c r="M140" s="6">
        <f t="shared" si="7"/>
        <v>0</v>
      </c>
      <c r="N140" s="6">
        <f t="shared" si="8"/>
        <v>0</v>
      </c>
    </row>
    <row r="141" spans="1:14" s="5" customFormat="1" ht="20.100000000000001" customHeight="1">
      <c r="A141" s="143" t="s">
        <v>1105</v>
      </c>
      <c r="B141" s="149"/>
      <c r="C141" s="25"/>
      <c r="D141" s="81" t="s">
        <v>1099</v>
      </c>
      <c r="E141" s="25"/>
      <c r="F141" s="25"/>
      <c r="G141" s="25"/>
      <c r="H141" s="44"/>
      <c r="I141" s="44"/>
      <c r="J141" s="44"/>
      <c r="K141" s="21"/>
      <c r="L141" s="6">
        <f t="shared" si="6"/>
        <v>0</v>
      </c>
      <c r="M141" s="6">
        <f t="shared" si="7"/>
        <v>0</v>
      </c>
      <c r="N141" s="6">
        <f t="shared" si="8"/>
        <v>0</v>
      </c>
    </row>
    <row r="142" spans="1:14" s="5" customFormat="1" ht="20.100000000000001" customHeight="1">
      <c r="A142" s="150" t="s">
        <v>181</v>
      </c>
      <c r="B142" s="254" t="s">
        <v>485</v>
      </c>
      <c r="C142" s="6"/>
      <c r="D142" s="81"/>
      <c r="E142" s="6"/>
      <c r="F142" s="6"/>
      <c r="G142" s="6"/>
      <c r="H142" s="252"/>
      <c r="I142" s="252"/>
      <c r="J142" s="252"/>
      <c r="K142" s="45"/>
      <c r="L142" s="6"/>
      <c r="M142" s="6"/>
      <c r="N142" s="6"/>
    </row>
    <row r="143" spans="1:14" s="5" customFormat="1" ht="20.100000000000001" customHeight="1">
      <c r="A143" s="81" t="s">
        <v>183</v>
      </c>
      <c r="B143" s="44"/>
      <c r="C143" s="44"/>
      <c r="D143" s="81" t="s">
        <v>1099</v>
      </c>
      <c r="E143" s="44"/>
      <c r="F143" s="44"/>
      <c r="G143" s="44"/>
      <c r="H143" s="44"/>
      <c r="I143" s="44"/>
      <c r="J143" s="44"/>
      <c r="K143" s="21"/>
      <c r="L143" s="6">
        <f t="shared" si="6"/>
        <v>0</v>
      </c>
      <c r="M143" s="6">
        <f t="shared" si="7"/>
        <v>0</v>
      </c>
      <c r="N143" s="6">
        <f t="shared" si="8"/>
        <v>0</v>
      </c>
    </row>
    <row r="144" spans="1:14" s="5" customFormat="1" ht="20.100000000000001" customHeight="1">
      <c r="A144" s="81" t="s">
        <v>184</v>
      </c>
      <c r="B144" s="44"/>
      <c r="C144" s="44"/>
      <c r="D144" s="81" t="s">
        <v>1099</v>
      </c>
      <c r="E144" s="44"/>
      <c r="F144" s="44"/>
      <c r="G144" s="44"/>
      <c r="H144" s="44"/>
      <c r="I144" s="44"/>
      <c r="J144" s="44"/>
      <c r="K144" s="21"/>
      <c r="L144" s="6">
        <f t="shared" si="6"/>
        <v>0</v>
      </c>
      <c r="M144" s="6">
        <f t="shared" si="7"/>
        <v>0</v>
      </c>
      <c r="N144" s="6">
        <f t="shared" si="8"/>
        <v>0</v>
      </c>
    </row>
    <row r="145" spans="1:14" s="5" customFormat="1" ht="20.100000000000001" customHeight="1">
      <c r="A145" s="81" t="s">
        <v>185</v>
      </c>
      <c r="B145" s="44"/>
      <c r="C145" s="44"/>
      <c r="D145" s="81" t="s">
        <v>1099</v>
      </c>
      <c r="E145" s="44"/>
      <c r="F145" s="44"/>
      <c r="G145" s="44"/>
      <c r="H145" s="44"/>
      <c r="I145" s="44"/>
      <c r="J145" s="44"/>
      <c r="K145" s="21"/>
      <c r="L145" s="6">
        <f t="shared" si="6"/>
        <v>0</v>
      </c>
      <c r="M145" s="6">
        <f t="shared" si="7"/>
        <v>0</v>
      </c>
      <c r="N145" s="6">
        <f t="shared" si="8"/>
        <v>0</v>
      </c>
    </row>
    <row r="146" spans="1:14" s="5" customFormat="1" ht="20.100000000000001" customHeight="1">
      <c r="A146" s="81" t="s">
        <v>186</v>
      </c>
      <c r="B146" s="44"/>
      <c r="C146" s="44"/>
      <c r="D146" s="81" t="s">
        <v>1099</v>
      </c>
      <c r="E146" s="44"/>
      <c r="F146" s="44"/>
      <c r="G146" s="44"/>
      <c r="H146" s="44"/>
      <c r="I146" s="44"/>
      <c r="J146" s="44"/>
      <c r="K146" s="21"/>
      <c r="L146" s="6">
        <f t="shared" si="6"/>
        <v>0</v>
      </c>
      <c r="M146" s="6">
        <f t="shared" si="7"/>
        <v>0</v>
      </c>
      <c r="N146" s="6">
        <f t="shared" si="8"/>
        <v>0</v>
      </c>
    </row>
    <row r="147" spans="1:14" s="5" customFormat="1" ht="20.100000000000001" customHeight="1">
      <c r="A147" s="81" t="s">
        <v>187</v>
      </c>
      <c r="B147" s="44"/>
      <c r="C147" s="44"/>
      <c r="D147" s="81" t="s">
        <v>1099</v>
      </c>
      <c r="E147" s="44"/>
      <c r="F147" s="44"/>
      <c r="G147" s="44"/>
      <c r="H147" s="44"/>
      <c r="I147" s="44"/>
      <c r="J147" s="44"/>
      <c r="K147" s="21"/>
      <c r="L147" s="6">
        <f t="shared" si="6"/>
        <v>0</v>
      </c>
      <c r="M147" s="6">
        <f t="shared" si="7"/>
        <v>0</v>
      </c>
      <c r="N147" s="6">
        <f t="shared" si="8"/>
        <v>0</v>
      </c>
    </row>
    <row r="148" spans="1:14" s="5" customFormat="1" ht="20.100000000000001" customHeight="1">
      <c r="A148" s="81" t="s">
        <v>486</v>
      </c>
      <c r="B148" s="44"/>
      <c r="C148" s="44"/>
      <c r="D148" s="81" t="s">
        <v>1099</v>
      </c>
      <c r="E148" s="44"/>
      <c r="F148" s="44"/>
      <c r="G148" s="44"/>
      <c r="H148" s="44"/>
      <c r="I148" s="44"/>
      <c r="J148" s="44"/>
      <c r="K148" s="21"/>
      <c r="L148" s="6">
        <f t="shared" si="6"/>
        <v>0</v>
      </c>
      <c r="M148" s="6">
        <f t="shared" si="7"/>
        <v>0</v>
      </c>
      <c r="N148" s="6">
        <f t="shared" si="8"/>
        <v>0</v>
      </c>
    </row>
    <row r="149" spans="1:14" s="5" customFormat="1" ht="20.100000000000001" customHeight="1">
      <c r="A149" s="81" t="s">
        <v>1104</v>
      </c>
      <c r="B149" s="149"/>
      <c r="C149" s="25"/>
      <c r="D149" s="81" t="s">
        <v>1099</v>
      </c>
      <c r="E149" s="25"/>
      <c r="F149" s="25"/>
      <c r="G149" s="25"/>
      <c r="H149" s="44"/>
      <c r="I149" s="44"/>
      <c r="J149" s="44"/>
      <c r="K149" s="21"/>
      <c r="L149" s="6">
        <f t="shared" si="6"/>
        <v>0</v>
      </c>
      <c r="M149" s="6">
        <f t="shared" si="7"/>
        <v>0</v>
      </c>
      <c r="N149" s="6">
        <f t="shared" si="8"/>
        <v>0</v>
      </c>
    </row>
    <row r="150" spans="1:14" s="5" customFormat="1" ht="20.100000000000001" customHeight="1">
      <c r="A150" s="150" t="s">
        <v>188</v>
      </c>
      <c r="B150" s="254" t="s">
        <v>182</v>
      </c>
      <c r="C150" s="6"/>
      <c r="D150" s="81"/>
      <c r="E150" s="6"/>
      <c r="F150" s="6"/>
      <c r="G150" s="6"/>
      <c r="H150" s="252"/>
      <c r="I150" s="252"/>
      <c r="J150" s="252"/>
      <c r="K150" s="45"/>
      <c r="L150" s="6"/>
      <c r="M150" s="6"/>
      <c r="N150" s="6"/>
    </row>
    <row r="151" spans="1:14" s="5" customFormat="1" ht="20.100000000000001" customHeight="1">
      <c r="A151" s="151" t="s">
        <v>190</v>
      </c>
      <c r="B151" s="44"/>
      <c r="C151" s="44"/>
      <c r="D151" s="81" t="s">
        <v>1099</v>
      </c>
      <c r="E151" s="44"/>
      <c r="F151" s="44"/>
      <c r="G151" s="44"/>
      <c r="H151" s="44"/>
      <c r="I151" s="44"/>
      <c r="J151" s="44"/>
      <c r="K151" s="21"/>
      <c r="L151" s="6">
        <f t="shared" si="6"/>
        <v>0</v>
      </c>
      <c r="M151" s="6">
        <f t="shared" si="7"/>
        <v>0</v>
      </c>
      <c r="N151" s="6">
        <f t="shared" si="8"/>
        <v>0</v>
      </c>
    </row>
    <row r="152" spans="1:14" s="5" customFormat="1" ht="20.100000000000001" customHeight="1">
      <c r="A152" s="151" t="s">
        <v>191</v>
      </c>
      <c r="B152" s="44"/>
      <c r="C152" s="44"/>
      <c r="D152" s="81" t="s">
        <v>1099</v>
      </c>
      <c r="E152" s="44"/>
      <c r="F152" s="44"/>
      <c r="G152" s="44"/>
      <c r="H152" s="44"/>
      <c r="I152" s="44"/>
      <c r="J152" s="44"/>
      <c r="K152" s="21"/>
      <c r="L152" s="6">
        <f t="shared" si="6"/>
        <v>0</v>
      </c>
      <c r="M152" s="6">
        <f t="shared" si="7"/>
        <v>0</v>
      </c>
      <c r="N152" s="6">
        <f t="shared" si="8"/>
        <v>0</v>
      </c>
    </row>
    <row r="153" spans="1:14" s="5" customFormat="1" ht="20.100000000000001" customHeight="1">
      <c r="A153" s="151" t="s">
        <v>192</v>
      </c>
      <c r="B153" s="44"/>
      <c r="C153" s="44"/>
      <c r="D153" s="81" t="s">
        <v>1099</v>
      </c>
      <c r="E153" s="44"/>
      <c r="F153" s="44"/>
      <c r="G153" s="44"/>
      <c r="H153" s="44"/>
      <c r="I153" s="44"/>
      <c r="J153" s="44"/>
      <c r="K153" s="21"/>
      <c r="L153" s="6">
        <f t="shared" si="6"/>
        <v>0</v>
      </c>
      <c r="M153" s="6">
        <f t="shared" si="7"/>
        <v>0</v>
      </c>
      <c r="N153" s="6">
        <f t="shared" si="8"/>
        <v>0</v>
      </c>
    </row>
    <row r="154" spans="1:14" s="5" customFormat="1" ht="20.100000000000001" customHeight="1">
      <c r="A154" s="151" t="s">
        <v>193</v>
      </c>
      <c r="B154" s="44"/>
      <c r="C154" s="44"/>
      <c r="D154" s="81" t="s">
        <v>1099</v>
      </c>
      <c r="E154" s="44"/>
      <c r="F154" s="44"/>
      <c r="G154" s="44"/>
      <c r="H154" s="44"/>
      <c r="I154" s="44"/>
      <c r="J154" s="44"/>
      <c r="K154" s="21"/>
      <c r="L154" s="6">
        <f t="shared" si="6"/>
        <v>0</v>
      </c>
      <c r="M154" s="6">
        <f t="shared" si="7"/>
        <v>0</v>
      </c>
      <c r="N154" s="6">
        <f t="shared" si="8"/>
        <v>0</v>
      </c>
    </row>
    <row r="155" spans="1:14" s="5" customFormat="1" ht="20.100000000000001" customHeight="1">
      <c r="A155" s="151" t="s">
        <v>194</v>
      </c>
      <c r="B155" s="44"/>
      <c r="C155" s="44"/>
      <c r="D155" s="81" t="s">
        <v>1099</v>
      </c>
      <c r="E155" s="44"/>
      <c r="F155" s="44"/>
      <c r="G155" s="44"/>
      <c r="H155" s="44"/>
      <c r="I155" s="44"/>
      <c r="J155" s="44"/>
      <c r="K155" s="21"/>
      <c r="L155" s="6">
        <f t="shared" si="6"/>
        <v>0</v>
      </c>
      <c r="M155" s="6">
        <f t="shared" si="7"/>
        <v>0</v>
      </c>
      <c r="N155" s="6">
        <f t="shared" si="8"/>
        <v>0</v>
      </c>
    </row>
    <row r="156" spans="1:14" s="5" customFormat="1" ht="20.100000000000001" customHeight="1">
      <c r="A156" s="151" t="s">
        <v>1103</v>
      </c>
      <c r="B156" s="149"/>
      <c r="C156" s="25"/>
      <c r="D156" s="81" t="s">
        <v>1099</v>
      </c>
      <c r="E156" s="25"/>
      <c r="F156" s="25"/>
      <c r="G156" s="25"/>
      <c r="H156" s="44"/>
      <c r="I156" s="44"/>
      <c r="J156" s="44"/>
      <c r="K156" s="21"/>
      <c r="L156" s="6">
        <f t="shared" si="6"/>
        <v>0</v>
      </c>
      <c r="M156" s="6">
        <f t="shared" si="7"/>
        <v>0</v>
      </c>
      <c r="N156" s="6">
        <f t="shared" si="8"/>
        <v>0</v>
      </c>
    </row>
    <row r="157" spans="1:14" s="5" customFormat="1" ht="20.100000000000001" customHeight="1">
      <c r="A157" s="251" t="s">
        <v>195</v>
      </c>
      <c r="B157" s="254" t="s">
        <v>189</v>
      </c>
      <c r="C157" s="6"/>
      <c r="D157" s="81"/>
      <c r="E157" s="6"/>
      <c r="F157" s="6"/>
      <c r="G157" s="6"/>
      <c r="H157" s="252"/>
      <c r="I157" s="252"/>
      <c r="J157" s="252"/>
      <c r="K157" s="45"/>
      <c r="L157" s="6"/>
      <c r="M157" s="6"/>
      <c r="N157" s="6"/>
    </row>
    <row r="158" spans="1:14" s="5" customFormat="1" ht="20.100000000000001" customHeight="1">
      <c r="A158" s="143" t="s">
        <v>197</v>
      </c>
      <c r="B158" s="44"/>
      <c r="C158" s="44"/>
      <c r="D158" s="81" t="s">
        <v>1099</v>
      </c>
      <c r="E158" s="44"/>
      <c r="F158" s="44"/>
      <c r="G158" s="44"/>
      <c r="H158" s="44"/>
      <c r="I158" s="44"/>
      <c r="J158" s="44"/>
      <c r="K158" s="21"/>
      <c r="L158" s="6">
        <f t="shared" si="6"/>
        <v>0</v>
      </c>
      <c r="M158" s="6">
        <f t="shared" si="7"/>
        <v>0</v>
      </c>
      <c r="N158" s="6">
        <f t="shared" si="8"/>
        <v>0</v>
      </c>
    </row>
    <row r="159" spans="1:14" s="5" customFormat="1" ht="20.100000000000001" customHeight="1">
      <c r="A159" s="143" t="s">
        <v>198</v>
      </c>
      <c r="B159" s="44"/>
      <c r="C159" s="44"/>
      <c r="D159" s="81" t="s">
        <v>1099</v>
      </c>
      <c r="E159" s="44"/>
      <c r="F159" s="44"/>
      <c r="G159" s="44"/>
      <c r="H159" s="44"/>
      <c r="I159" s="44"/>
      <c r="J159" s="44"/>
      <c r="K159" s="21"/>
      <c r="L159" s="6">
        <f t="shared" si="6"/>
        <v>0</v>
      </c>
      <c r="M159" s="6">
        <f t="shared" si="7"/>
        <v>0</v>
      </c>
      <c r="N159" s="6">
        <f t="shared" si="8"/>
        <v>0</v>
      </c>
    </row>
    <row r="160" spans="1:14" s="5" customFormat="1" ht="20.100000000000001" customHeight="1">
      <c r="A160" s="143" t="s">
        <v>199</v>
      </c>
      <c r="B160" s="44"/>
      <c r="C160" s="44"/>
      <c r="D160" s="81" t="s">
        <v>1099</v>
      </c>
      <c r="E160" s="44"/>
      <c r="F160" s="44"/>
      <c r="G160" s="44"/>
      <c r="H160" s="44"/>
      <c r="I160" s="44"/>
      <c r="J160" s="44"/>
      <c r="K160" s="21"/>
      <c r="L160" s="6">
        <f t="shared" si="6"/>
        <v>0</v>
      </c>
      <c r="M160" s="6">
        <f t="shared" si="7"/>
        <v>0</v>
      </c>
      <c r="N160" s="6">
        <f t="shared" si="8"/>
        <v>0</v>
      </c>
    </row>
    <row r="161" spans="1:14" s="5" customFormat="1" ht="20.100000000000001" customHeight="1">
      <c r="A161" s="143" t="s">
        <v>200</v>
      </c>
      <c r="B161" s="44"/>
      <c r="C161" s="44"/>
      <c r="D161" s="81" t="s">
        <v>1099</v>
      </c>
      <c r="E161" s="44"/>
      <c r="F161" s="44"/>
      <c r="G161" s="44"/>
      <c r="H161" s="44"/>
      <c r="I161" s="44"/>
      <c r="J161" s="44"/>
      <c r="K161" s="21"/>
      <c r="L161" s="6">
        <f t="shared" si="6"/>
        <v>0</v>
      </c>
      <c r="M161" s="6">
        <f t="shared" si="7"/>
        <v>0</v>
      </c>
      <c r="N161" s="6">
        <f t="shared" si="8"/>
        <v>0</v>
      </c>
    </row>
    <row r="162" spans="1:14" s="5" customFormat="1" ht="20.100000000000001" customHeight="1">
      <c r="A162" s="143" t="s">
        <v>201</v>
      </c>
      <c r="B162" s="44"/>
      <c r="C162" s="44"/>
      <c r="D162" s="81" t="s">
        <v>1099</v>
      </c>
      <c r="E162" s="44"/>
      <c r="F162" s="44"/>
      <c r="G162" s="44"/>
      <c r="H162" s="44"/>
      <c r="I162" s="44"/>
      <c r="J162" s="44"/>
      <c r="K162" s="21"/>
      <c r="L162" s="6">
        <f t="shared" si="6"/>
        <v>0</v>
      </c>
      <c r="M162" s="6">
        <f t="shared" si="7"/>
        <v>0</v>
      </c>
      <c r="N162" s="6">
        <f t="shared" si="8"/>
        <v>0</v>
      </c>
    </row>
    <row r="163" spans="1:14" s="5" customFormat="1" ht="20.100000000000001" customHeight="1">
      <c r="A163" s="143" t="s">
        <v>1121</v>
      </c>
      <c r="B163" s="149"/>
      <c r="C163" s="25"/>
      <c r="D163" s="81" t="s">
        <v>1099</v>
      </c>
      <c r="E163" s="25"/>
      <c r="F163" s="25"/>
      <c r="G163" s="25"/>
      <c r="H163" s="44"/>
      <c r="I163" s="44"/>
      <c r="J163" s="44"/>
      <c r="K163" s="21"/>
      <c r="L163" s="6">
        <f t="shared" si="6"/>
        <v>0</v>
      </c>
      <c r="M163" s="6">
        <f t="shared" si="7"/>
        <v>0</v>
      </c>
      <c r="N163" s="6">
        <f t="shared" si="8"/>
        <v>0</v>
      </c>
    </row>
    <row r="164" spans="1:14" s="5" customFormat="1" ht="20.100000000000001" customHeight="1">
      <c r="A164" s="251" t="s">
        <v>202</v>
      </c>
      <c r="B164" s="254" t="s">
        <v>196</v>
      </c>
      <c r="C164" s="6"/>
      <c r="D164" s="81"/>
      <c r="E164" s="6"/>
      <c r="F164" s="6"/>
      <c r="G164" s="6"/>
      <c r="H164" s="252"/>
      <c r="I164" s="252"/>
      <c r="J164" s="252"/>
      <c r="K164" s="45"/>
      <c r="L164" s="6"/>
      <c r="M164" s="6"/>
      <c r="N164" s="6"/>
    </row>
    <row r="165" spans="1:14" s="5" customFormat="1" ht="20.100000000000001" customHeight="1">
      <c r="A165" s="143" t="s">
        <v>204</v>
      </c>
      <c r="B165" s="44"/>
      <c r="C165" s="44"/>
      <c r="D165" s="81" t="s">
        <v>1099</v>
      </c>
      <c r="E165" s="44"/>
      <c r="F165" s="44"/>
      <c r="G165" s="44"/>
      <c r="H165" s="44"/>
      <c r="I165" s="44"/>
      <c r="J165" s="44"/>
      <c r="K165" s="21"/>
      <c r="L165" s="6">
        <f t="shared" si="6"/>
        <v>0</v>
      </c>
      <c r="M165" s="6">
        <f t="shared" si="7"/>
        <v>0</v>
      </c>
      <c r="N165" s="6">
        <f t="shared" si="8"/>
        <v>0</v>
      </c>
    </row>
    <row r="166" spans="1:14" s="5" customFormat="1" ht="20.100000000000001" customHeight="1">
      <c r="A166" s="143" t="s">
        <v>205</v>
      </c>
      <c r="B166" s="44"/>
      <c r="C166" s="44"/>
      <c r="D166" s="81" t="s">
        <v>1099</v>
      </c>
      <c r="E166" s="44"/>
      <c r="F166" s="44"/>
      <c r="G166" s="44"/>
      <c r="H166" s="44"/>
      <c r="I166" s="44"/>
      <c r="J166" s="44"/>
      <c r="K166" s="21"/>
      <c r="L166" s="6">
        <f t="shared" si="6"/>
        <v>0</v>
      </c>
      <c r="M166" s="6">
        <f t="shared" si="7"/>
        <v>0</v>
      </c>
      <c r="N166" s="6">
        <f t="shared" si="8"/>
        <v>0</v>
      </c>
    </row>
    <row r="167" spans="1:14" s="5" customFormat="1" ht="20.100000000000001" customHeight="1">
      <c r="A167" s="143" t="s">
        <v>206</v>
      </c>
      <c r="B167" s="44"/>
      <c r="C167" s="44"/>
      <c r="D167" s="81" t="s">
        <v>1099</v>
      </c>
      <c r="E167" s="44"/>
      <c r="F167" s="44"/>
      <c r="G167" s="44"/>
      <c r="H167" s="44"/>
      <c r="I167" s="44"/>
      <c r="J167" s="44"/>
      <c r="K167" s="21"/>
      <c r="L167" s="6">
        <f t="shared" si="6"/>
        <v>0</v>
      </c>
      <c r="M167" s="6">
        <f t="shared" si="7"/>
        <v>0</v>
      </c>
      <c r="N167" s="6">
        <f t="shared" si="8"/>
        <v>0</v>
      </c>
    </row>
    <row r="168" spans="1:14" s="5" customFormat="1" ht="20.100000000000001" customHeight="1">
      <c r="A168" s="143" t="s">
        <v>207</v>
      </c>
      <c r="B168" s="44"/>
      <c r="C168" s="44"/>
      <c r="D168" s="81" t="s">
        <v>1099</v>
      </c>
      <c r="E168" s="44"/>
      <c r="F168" s="44"/>
      <c r="G168" s="44"/>
      <c r="H168" s="44"/>
      <c r="I168" s="44"/>
      <c r="J168" s="44"/>
      <c r="K168" s="21"/>
      <c r="L168" s="6">
        <f t="shared" si="6"/>
        <v>0</v>
      </c>
      <c r="M168" s="6">
        <f t="shared" si="7"/>
        <v>0</v>
      </c>
      <c r="N168" s="6">
        <f t="shared" si="8"/>
        <v>0</v>
      </c>
    </row>
    <row r="169" spans="1:14" s="5" customFormat="1" ht="20.100000000000001" customHeight="1">
      <c r="A169" s="143" t="s">
        <v>208</v>
      </c>
      <c r="B169" s="44"/>
      <c r="C169" s="44"/>
      <c r="D169" s="81" t="s">
        <v>1099</v>
      </c>
      <c r="E169" s="44"/>
      <c r="F169" s="44"/>
      <c r="G169" s="44"/>
      <c r="H169" s="44"/>
      <c r="I169" s="44"/>
      <c r="J169" s="44"/>
      <c r="K169" s="21"/>
      <c r="L169" s="6">
        <f t="shared" si="6"/>
        <v>0</v>
      </c>
      <c r="M169" s="6">
        <f t="shared" si="7"/>
        <v>0</v>
      </c>
      <c r="N169" s="6">
        <f t="shared" si="8"/>
        <v>0</v>
      </c>
    </row>
    <row r="170" spans="1:14" s="5" customFormat="1" ht="20.100000000000001" customHeight="1">
      <c r="A170" s="143" t="s">
        <v>1122</v>
      </c>
      <c r="B170" s="149"/>
      <c r="C170" s="25"/>
      <c r="D170" s="81" t="s">
        <v>1099</v>
      </c>
      <c r="E170" s="25"/>
      <c r="F170" s="25"/>
      <c r="G170" s="25"/>
      <c r="H170" s="44"/>
      <c r="I170" s="44"/>
      <c r="J170" s="44"/>
      <c r="K170" s="21"/>
      <c r="L170" s="6">
        <f t="shared" si="6"/>
        <v>0</v>
      </c>
      <c r="M170" s="6">
        <f t="shared" si="7"/>
        <v>0</v>
      </c>
      <c r="N170" s="6">
        <f t="shared" si="8"/>
        <v>0</v>
      </c>
    </row>
    <row r="171" spans="1:14" s="5" customFormat="1" ht="20.100000000000001" customHeight="1">
      <c r="A171" s="251" t="s">
        <v>487</v>
      </c>
      <c r="B171" s="254" t="s">
        <v>203</v>
      </c>
      <c r="C171" s="6"/>
      <c r="D171" s="81"/>
      <c r="E171" s="6"/>
      <c r="F171" s="6"/>
      <c r="G171" s="6"/>
      <c r="H171" s="252"/>
      <c r="I171" s="252"/>
      <c r="J171" s="252"/>
      <c r="K171" s="45"/>
      <c r="L171" s="6"/>
      <c r="M171" s="6"/>
      <c r="N171" s="6"/>
    </row>
    <row r="172" spans="1:14" s="5" customFormat="1" ht="20.100000000000001" customHeight="1">
      <c r="A172" s="143" t="s">
        <v>488</v>
      </c>
      <c r="B172" s="44"/>
      <c r="C172" s="44"/>
      <c r="D172" s="81" t="s">
        <v>1099</v>
      </c>
      <c r="E172" s="44"/>
      <c r="F172" s="44"/>
      <c r="G172" s="44"/>
      <c r="H172" s="44"/>
      <c r="I172" s="44"/>
      <c r="J172" s="44"/>
      <c r="K172" s="21"/>
      <c r="L172" s="6">
        <f t="shared" si="6"/>
        <v>0</v>
      </c>
      <c r="M172" s="6">
        <f t="shared" si="7"/>
        <v>0</v>
      </c>
      <c r="N172" s="6">
        <f t="shared" si="8"/>
        <v>0</v>
      </c>
    </row>
    <row r="173" spans="1:14" s="5" customFormat="1" ht="20.100000000000001" customHeight="1">
      <c r="A173" s="143" t="s">
        <v>489</v>
      </c>
      <c r="B173" s="44"/>
      <c r="C173" s="44"/>
      <c r="D173" s="81" t="s">
        <v>1099</v>
      </c>
      <c r="E173" s="44"/>
      <c r="F173" s="44"/>
      <c r="G173" s="44"/>
      <c r="H173" s="44"/>
      <c r="I173" s="44"/>
      <c r="J173" s="44"/>
      <c r="K173" s="21"/>
      <c r="L173" s="6">
        <f t="shared" si="6"/>
        <v>0</v>
      </c>
      <c r="M173" s="6">
        <f t="shared" si="7"/>
        <v>0</v>
      </c>
      <c r="N173" s="6">
        <f t="shared" si="8"/>
        <v>0</v>
      </c>
    </row>
    <row r="174" spans="1:14" s="5" customFormat="1" ht="20.100000000000001" customHeight="1">
      <c r="A174" s="143" t="s">
        <v>490</v>
      </c>
      <c r="B174" s="44"/>
      <c r="C174" s="44"/>
      <c r="D174" s="81" t="s">
        <v>1099</v>
      </c>
      <c r="E174" s="44"/>
      <c r="F174" s="44"/>
      <c r="G174" s="44"/>
      <c r="H174" s="44"/>
      <c r="I174" s="44"/>
      <c r="J174" s="44"/>
      <c r="K174" s="21"/>
      <c r="L174" s="6">
        <f t="shared" si="6"/>
        <v>0</v>
      </c>
      <c r="M174" s="6">
        <f t="shared" si="7"/>
        <v>0</v>
      </c>
      <c r="N174" s="6">
        <f t="shared" si="8"/>
        <v>0</v>
      </c>
    </row>
    <row r="175" spans="1:14" s="5" customFormat="1" ht="20.100000000000001" customHeight="1">
      <c r="A175" s="143" t="s">
        <v>491</v>
      </c>
      <c r="B175" s="44"/>
      <c r="C175" s="44"/>
      <c r="D175" s="81" t="s">
        <v>1099</v>
      </c>
      <c r="E175" s="44"/>
      <c r="F175" s="44"/>
      <c r="G175" s="44"/>
      <c r="H175" s="44"/>
      <c r="I175" s="44"/>
      <c r="J175" s="44"/>
      <c r="K175" s="21"/>
      <c r="L175" s="6">
        <f t="shared" si="6"/>
        <v>0</v>
      </c>
      <c r="M175" s="6">
        <f t="shared" si="7"/>
        <v>0</v>
      </c>
      <c r="N175" s="6">
        <f t="shared" si="8"/>
        <v>0</v>
      </c>
    </row>
    <row r="176" spans="1:14" s="5" customFormat="1" ht="20.100000000000001" customHeight="1">
      <c r="A176" s="143" t="s">
        <v>492</v>
      </c>
      <c r="B176" s="44"/>
      <c r="C176" s="44"/>
      <c r="D176" s="81" t="s">
        <v>1099</v>
      </c>
      <c r="E176" s="44"/>
      <c r="F176" s="44"/>
      <c r="G176" s="44"/>
      <c r="H176" s="44"/>
      <c r="I176" s="44"/>
      <c r="J176" s="44"/>
      <c r="K176" s="21"/>
      <c r="L176" s="6">
        <f t="shared" si="6"/>
        <v>0</v>
      </c>
      <c r="M176" s="6">
        <f t="shared" si="7"/>
        <v>0</v>
      </c>
      <c r="N176" s="6">
        <f t="shared" si="8"/>
        <v>0</v>
      </c>
    </row>
    <row r="177" spans="1:14" s="5" customFormat="1" ht="20.100000000000001" customHeight="1">
      <c r="A177" s="143" t="s">
        <v>1123</v>
      </c>
      <c r="B177" s="149"/>
      <c r="C177" s="25"/>
      <c r="D177" s="81" t="s">
        <v>1099</v>
      </c>
      <c r="E177" s="25"/>
      <c r="F177" s="25"/>
      <c r="G177" s="25"/>
      <c r="H177" s="44"/>
      <c r="I177" s="44"/>
      <c r="J177" s="44"/>
      <c r="K177" s="21"/>
      <c r="L177" s="6">
        <f t="shared" si="6"/>
        <v>0</v>
      </c>
      <c r="M177" s="6">
        <f t="shared" si="7"/>
        <v>0</v>
      </c>
      <c r="N177" s="6">
        <f t="shared" si="8"/>
        <v>0</v>
      </c>
    </row>
    <row r="178" spans="1:14" s="5" customFormat="1" ht="20.100000000000001" customHeight="1">
      <c r="A178" s="251" t="s">
        <v>493</v>
      </c>
      <c r="B178" s="254" t="s">
        <v>209</v>
      </c>
      <c r="C178" s="6"/>
      <c r="D178" s="81"/>
      <c r="E178" s="6"/>
      <c r="F178" s="6"/>
      <c r="G178" s="6"/>
      <c r="H178" s="252"/>
      <c r="I178" s="252"/>
      <c r="J178" s="252"/>
      <c r="K178" s="45"/>
      <c r="L178" s="6"/>
      <c r="M178" s="6"/>
      <c r="N178" s="6"/>
    </row>
    <row r="179" spans="1:14" s="5" customFormat="1" ht="20.100000000000001" customHeight="1">
      <c r="A179" s="143" t="s">
        <v>494</v>
      </c>
      <c r="B179" s="44"/>
      <c r="C179" s="44"/>
      <c r="D179" s="81" t="s">
        <v>1099</v>
      </c>
      <c r="E179" s="44"/>
      <c r="F179" s="44"/>
      <c r="G179" s="44"/>
      <c r="H179" s="44"/>
      <c r="I179" s="44"/>
      <c r="J179" s="44"/>
      <c r="K179" s="21"/>
      <c r="L179" s="6">
        <f t="shared" si="6"/>
        <v>0</v>
      </c>
      <c r="M179" s="6">
        <f t="shared" si="7"/>
        <v>0</v>
      </c>
      <c r="N179" s="6">
        <f t="shared" si="8"/>
        <v>0</v>
      </c>
    </row>
    <row r="180" spans="1:14" s="5" customFormat="1" ht="20.100000000000001" customHeight="1">
      <c r="A180" s="143" t="s">
        <v>495</v>
      </c>
      <c r="B180" s="44"/>
      <c r="C180" s="44"/>
      <c r="D180" s="81" t="s">
        <v>1099</v>
      </c>
      <c r="E180" s="44"/>
      <c r="F180" s="44"/>
      <c r="G180" s="44"/>
      <c r="H180" s="44"/>
      <c r="I180" s="44"/>
      <c r="J180" s="44"/>
      <c r="K180" s="21"/>
      <c r="L180" s="6">
        <f t="shared" si="6"/>
        <v>0</v>
      </c>
      <c r="M180" s="6">
        <f t="shared" si="7"/>
        <v>0</v>
      </c>
      <c r="N180" s="6">
        <f t="shared" si="8"/>
        <v>0</v>
      </c>
    </row>
    <row r="181" spans="1:14" s="5" customFormat="1" ht="20.100000000000001" customHeight="1">
      <c r="A181" s="143" t="s">
        <v>496</v>
      </c>
      <c r="B181" s="44"/>
      <c r="C181" s="44"/>
      <c r="D181" s="81" t="s">
        <v>1099</v>
      </c>
      <c r="E181" s="44"/>
      <c r="F181" s="44"/>
      <c r="G181" s="44"/>
      <c r="H181" s="44"/>
      <c r="I181" s="44"/>
      <c r="J181" s="44"/>
      <c r="K181" s="21"/>
      <c r="L181" s="6">
        <f t="shared" si="6"/>
        <v>0</v>
      </c>
      <c r="M181" s="6">
        <f t="shared" si="7"/>
        <v>0</v>
      </c>
      <c r="N181" s="6">
        <f t="shared" si="8"/>
        <v>0</v>
      </c>
    </row>
    <row r="182" spans="1:14" s="5" customFormat="1" ht="20.100000000000001" customHeight="1">
      <c r="A182" s="143" t="s">
        <v>497</v>
      </c>
      <c r="B182" s="44"/>
      <c r="C182" s="44"/>
      <c r="D182" s="81" t="s">
        <v>1099</v>
      </c>
      <c r="E182" s="44"/>
      <c r="F182" s="44"/>
      <c r="G182" s="44"/>
      <c r="H182" s="44"/>
      <c r="I182" s="44"/>
      <c r="J182" s="44"/>
      <c r="K182" s="21"/>
      <c r="L182" s="6">
        <f t="shared" si="6"/>
        <v>0</v>
      </c>
      <c r="M182" s="6">
        <f t="shared" si="7"/>
        <v>0</v>
      </c>
      <c r="N182" s="6">
        <f t="shared" si="8"/>
        <v>0</v>
      </c>
    </row>
    <row r="183" spans="1:14" s="5" customFormat="1" ht="20.100000000000001" customHeight="1">
      <c r="A183" s="143" t="s">
        <v>1124</v>
      </c>
      <c r="B183" s="149"/>
      <c r="C183" s="25"/>
      <c r="D183" s="81" t="s">
        <v>1099</v>
      </c>
      <c r="E183" s="25"/>
      <c r="F183" s="25"/>
      <c r="G183" s="25"/>
      <c r="H183" s="44"/>
      <c r="I183" s="44"/>
      <c r="J183" s="44"/>
      <c r="K183" s="21"/>
      <c r="L183" s="6">
        <f t="shared" si="6"/>
        <v>0</v>
      </c>
      <c r="M183" s="6">
        <f t="shared" si="7"/>
        <v>0</v>
      </c>
      <c r="N183" s="6">
        <f t="shared" si="8"/>
        <v>0</v>
      </c>
    </row>
    <row r="184" spans="1:14" s="5" customFormat="1" ht="20.100000000000001" customHeight="1">
      <c r="A184" s="148">
        <v>8.1999999999999993</v>
      </c>
      <c r="B184" s="254" t="s">
        <v>501</v>
      </c>
      <c r="C184" s="6"/>
      <c r="D184" s="81"/>
      <c r="E184" s="6"/>
      <c r="F184" s="6"/>
      <c r="G184" s="6"/>
      <c r="H184" s="252"/>
      <c r="I184" s="252"/>
      <c r="J184" s="252"/>
      <c r="K184" s="45"/>
      <c r="L184" s="6"/>
      <c r="M184" s="6"/>
      <c r="N184" s="6"/>
    </row>
    <row r="185" spans="1:14" s="5" customFormat="1" ht="20.100000000000001" customHeight="1">
      <c r="A185" s="251" t="s">
        <v>210</v>
      </c>
      <c r="B185" s="254" t="s">
        <v>502</v>
      </c>
      <c r="C185" s="6"/>
      <c r="D185" s="81"/>
      <c r="E185" s="6"/>
      <c r="F185" s="6"/>
      <c r="G185" s="6"/>
      <c r="H185" s="252"/>
      <c r="I185" s="252"/>
      <c r="J185" s="252"/>
      <c r="K185" s="45"/>
      <c r="L185" s="6"/>
      <c r="M185" s="6"/>
      <c r="N185" s="6"/>
    </row>
    <row r="186" spans="1:14" s="5" customFormat="1" ht="20.100000000000001" customHeight="1">
      <c r="A186" s="143" t="s">
        <v>211</v>
      </c>
      <c r="B186" s="44"/>
      <c r="C186" s="44"/>
      <c r="D186" s="81" t="s">
        <v>1099</v>
      </c>
      <c r="E186" s="44"/>
      <c r="F186" s="44"/>
      <c r="G186" s="44"/>
      <c r="H186" s="44"/>
      <c r="I186" s="44"/>
      <c r="J186" s="44"/>
      <c r="K186" s="21"/>
      <c r="L186" s="6">
        <f t="shared" si="6"/>
        <v>0</v>
      </c>
      <c r="M186" s="6">
        <f t="shared" si="7"/>
        <v>0</v>
      </c>
      <c r="N186" s="6">
        <f t="shared" si="8"/>
        <v>0</v>
      </c>
    </row>
    <row r="187" spans="1:14" s="5" customFormat="1" ht="20.100000000000001" customHeight="1">
      <c r="A187" s="143" t="s">
        <v>212</v>
      </c>
      <c r="B187" s="44"/>
      <c r="C187" s="44"/>
      <c r="D187" s="81" t="s">
        <v>1099</v>
      </c>
      <c r="E187" s="44"/>
      <c r="F187" s="44"/>
      <c r="G187" s="44"/>
      <c r="H187" s="44"/>
      <c r="I187" s="44"/>
      <c r="J187" s="44"/>
      <c r="K187" s="21"/>
      <c r="L187" s="6">
        <f t="shared" si="6"/>
        <v>0</v>
      </c>
      <c r="M187" s="6">
        <f t="shared" si="7"/>
        <v>0</v>
      </c>
      <c r="N187" s="6">
        <f t="shared" si="8"/>
        <v>0</v>
      </c>
    </row>
    <row r="188" spans="1:14" s="5" customFormat="1" ht="20.100000000000001" customHeight="1">
      <c r="A188" s="143" t="s">
        <v>213</v>
      </c>
      <c r="B188" s="44"/>
      <c r="C188" s="44"/>
      <c r="D188" s="81" t="s">
        <v>1099</v>
      </c>
      <c r="E188" s="44"/>
      <c r="F188" s="44"/>
      <c r="G188" s="44"/>
      <c r="H188" s="44"/>
      <c r="I188" s="44"/>
      <c r="J188" s="44"/>
      <c r="K188" s="21"/>
      <c r="L188" s="6">
        <f t="shared" si="6"/>
        <v>0</v>
      </c>
      <c r="M188" s="6">
        <f t="shared" si="7"/>
        <v>0</v>
      </c>
      <c r="N188" s="6">
        <f t="shared" si="8"/>
        <v>0</v>
      </c>
    </row>
    <row r="189" spans="1:14" s="5" customFormat="1" ht="20.100000000000001" customHeight="1">
      <c r="A189" s="143" t="s">
        <v>503</v>
      </c>
      <c r="B189" s="44"/>
      <c r="C189" s="44"/>
      <c r="D189" s="81" t="s">
        <v>1099</v>
      </c>
      <c r="E189" s="44"/>
      <c r="F189" s="44"/>
      <c r="G189" s="44"/>
      <c r="H189" s="44"/>
      <c r="I189" s="44"/>
      <c r="J189" s="44"/>
      <c r="K189" s="21"/>
      <c r="L189" s="6">
        <f t="shared" si="6"/>
        <v>0</v>
      </c>
      <c r="M189" s="6">
        <f t="shared" si="7"/>
        <v>0</v>
      </c>
      <c r="N189" s="6">
        <f t="shared" si="8"/>
        <v>0</v>
      </c>
    </row>
    <row r="190" spans="1:14" s="5" customFormat="1" ht="20.100000000000001" customHeight="1">
      <c r="A190" s="143" t="s">
        <v>504</v>
      </c>
      <c r="B190" s="44"/>
      <c r="C190" s="44"/>
      <c r="D190" s="81" t="s">
        <v>1099</v>
      </c>
      <c r="E190" s="44"/>
      <c r="F190" s="44"/>
      <c r="G190" s="44"/>
      <c r="H190" s="44"/>
      <c r="I190" s="44"/>
      <c r="J190" s="44"/>
      <c r="K190" s="21"/>
      <c r="L190" s="6">
        <f t="shared" si="6"/>
        <v>0</v>
      </c>
      <c r="M190" s="6">
        <f t="shared" si="7"/>
        <v>0</v>
      </c>
      <c r="N190" s="6">
        <f t="shared" si="8"/>
        <v>0</v>
      </c>
    </row>
    <row r="191" spans="1:14" s="5" customFormat="1" ht="20.100000000000001" customHeight="1">
      <c r="A191" s="143" t="s">
        <v>505</v>
      </c>
      <c r="B191" s="44"/>
      <c r="C191" s="44"/>
      <c r="D191" s="81" t="s">
        <v>1099</v>
      </c>
      <c r="E191" s="44"/>
      <c r="F191" s="44"/>
      <c r="G191" s="44"/>
      <c r="H191" s="44"/>
      <c r="I191" s="44"/>
      <c r="J191" s="44"/>
      <c r="K191" s="21"/>
      <c r="L191" s="6">
        <f t="shared" si="6"/>
        <v>0</v>
      </c>
      <c r="M191" s="6">
        <f t="shared" si="7"/>
        <v>0</v>
      </c>
      <c r="N191" s="6">
        <f t="shared" si="8"/>
        <v>0</v>
      </c>
    </row>
    <row r="192" spans="1:14" s="5" customFormat="1" ht="20.100000000000001" customHeight="1">
      <c r="A192" s="143" t="s">
        <v>506</v>
      </c>
      <c r="B192" s="44"/>
      <c r="C192" s="44"/>
      <c r="D192" s="81" t="s">
        <v>1099</v>
      </c>
      <c r="E192" s="44"/>
      <c r="F192" s="44"/>
      <c r="G192" s="44"/>
      <c r="H192" s="44"/>
      <c r="I192" s="44"/>
      <c r="J192" s="44"/>
      <c r="K192" s="21"/>
      <c r="L192" s="6">
        <f t="shared" si="6"/>
        <v>0</v>
      </c>
      <c r="M192" s="6">
        <f t="shared" si="7"/>
        <v>0</v>
      </c>
      <c r="N192" s="6">
        <f t="shared" si="8"/>
        <v>0</v>
      </c>
    </row>
    <row r="193" spans="1:14" s="5" customFormat="1" ht="20.100000000000001" customHeight="1">
      <c r="A193" s="143" t="s">
        <v>507</v>
      </c>
      <c r="B193" s="44"/>
      <c r="C193" s="44"/>
      <c r="D193" s="81" t="s">
        <v>1099</v>
      </c>
      <c r="E193" s="44"/>
      <c r="F193" s="44"/>
      <c r="G193" s="44"/>
      <c r="H193" s="44"/>
      <c r="I193" s="44"/>
      <c r="J193" s="44"/>
      <c r="K193" s="21"/>
      <c r="L193" s="6">
        <f t="shared" si="6"/>
        <v>0</v>
      </c>
      <c r="M193" s="6">
        <f t="shared" si="7"/>
        <v>0</v>
      </c>
      <c r="N193" s="6">
        <f t="shared" si="8"/>
        <v>0</v>
      </c>
    </row>
    <row r="194" spans="1:14" s="5" customFormat="1" ht="20.100000000000001" customHeight="1">
      <c r="A194" s="143" t="s">
        <v>508</v>
      </c>
      <c r="B194" s="44"/>
      <c r="C194" s="44"/>
      <c r="D194" s="81" t="s">
        <v>1099</v>
      </c>
      <c r="E194" s="44"/>
      <c r="F194" s="44"/>
      <c r="G194" s="44"/>
      <c r="H194" s="44"/>
      <c r="I194" s="44"/>
      <c r="J194" s="44"/>
      <c r="K194" s="21"/>
      <c r="L194" s="6">
        <f t="shared" si="6"/>
        <v>0</v>
      </c>
      <c r="M194" s="6">
        <f t="shared" si="7"/>
        <v>0</v>
      </c>
      <c r="N194" s="6">
        <f t="shared" si="8"/>
        <v>0</v>
      </c>
    </row>
    <row r="195" spans="1:14" s="5" customFormat="1" ht="20.100000000000001" customHeight="1">
      <c r="A195" s="143" t="s">
        <v>509</v>
      </c>
      <c r="B195" s="44"/>
      <c r="C195" s="44"/>
      <c r="D195" s="81" t="s">
        <v>1099</v>
      </c>
      <c r="E195" s="44"/>
      <c r="F195" s="44"/>
      <c r="G195" s="44"/>
      <c r="H195" s="44"/>
      <c r="I195" s="44"/>
      <c r="J195" s="44"/>
      <c r="K195" s="21"/>
      <c r="L195" s="6">
        <f t="shared" si="6"/>
        <v>0</v>
      </c>
      <c r="M195" s="6">
        <f t="shared" si="7"/>
        <v>0</v>
      </c>
      <c r="N195" s="6">
        <f t="shared" si="8"/>
        <v>0</v>
      </c>
    </row>
    <row r="196" spans="1:14" s="5" customFormat="1" ht="20.100000000000001" customHeight="1">
      <c r="A196" s="251" t="s">
        <v>214</v>
      </c>
      <c r="B196" s="254" t="s">
        <v>510</v>
      </c>
      <c r="C196" s="6"/>
      <c r="D196" s="81"/>
      <c r="E196" s="6"/>
      <c r="F196" s="6"/>
      <c r="G196" s="6"/>
      <c r="H196" s="252"/>
      <c r="I196" s="252"/>
      <c r="J196" s="252"/>
      <c r="K196" s="45"/>
      <c r="L196" s="6"/>
      <c r="M196" s="6"/>
      <c r="N196" s="6"/>
    </row>
    <row r="197" spans="1:14" s="5" customFormat="1" ht="20.100000000000001" customHeight="1">
      <c r="A197" s="143" t="s">
        <v>215</v>
      </c>
      <c r="B197" s="21"/>
      <c r="C197" s="21"/>
      <c r="D197" s="81" t="s">
        <v>1099</v>
      </c>
      <c r="E197" s="21"/>
      <c r="F197" s="21"/>
      <c r="G197" s="21"/>
      <c r="H197" s="21"/>
      <c r="I197" s="44"/>
      <c r="J197" s="44"/>
      <c r="K197" s="21"/>
      <c r="L197" s="6">
        <f t="shared" si="6"/>
        <v>0</v>
      </c>
      <c r="M197" s="6">
        <f t="shared" si="7"/>
        <v>0</v>
      </c>
      <c r="N197" s="6">
        <f t="shared" si="8"/>
        <v>0</v>
      </c>
    </row>
    <row r="198" spans="1:14" s="5" customFormat="1" ht="20.100000000000001" customHeight="1">
      <c r="A198" s="143" t="s">
        <v>216</v>
      </c>
      <c r="B198" s="21"/>
      <c r="C198" s="21"/>
      <c r="D198" s="81" t="s">
        <v>1099</v>
      </c>
      <c r="E198" s="21"/>
      <c r="F198" s="21"/>
      <c r="G198" s="21"/>
      <c r="H198" s="21"/>
      <c r="I198" s="44"/>
      <c r="J198" s="44"/>
      <c r="K198" s="21"/>
      <c r="L198" s="6">
        <f t="shared" si="6"/>
        <v>0</v>
      </c>
      <c r="M198" s="6">
        <f t="shared" si="7"/>
        <v>0</v>
      </c>
      <c r="N198" s="6">
        <f t="shared" si="8"/>
        <v>0</v>
      </c>
    </row>
    <row r="199" spans="1:14" s="5" customFormat="1" ht="20.100000000000001" customHeight="1">
      <c r="A199" s="143" t="s">
        <v>511</v>
      </c>
      <c r="B199" s="21"/>
      <c r="C199" s="21"/>
      <c r="D199" s="81" t="s">
        <v>1099</v>
      </c>
      <c r="E199" s="21"/>
      <c r="F199" s="21"/>
      <c r="G199" s="21"/>
      <c r="H199" s="21"/>
      <c r="I199" s="44"/>
      <c r="J199" s="44"/>
      <c r="K199" s="21"/>
      <c r="L199" s="6">
        <f t="shared" si="6"/>
        <v>0</v>
      </c>
      <c r="M199" s="6">
        <f t="shared" si="7"/>
        <v>0</v>
      </c>
      <c r="N199" s="6">
        <f t="shared" si="8"/>
        <v>0</v>
      </c>
    </row>
    <row r="200" spans="1:14" s="5" customFormat="1" ht="20.100000000000001" customHeight="1">
      <c r="A200" s="143" t="s">
        <v>512</v>
      </c>
      <c r="B200" s="21"/>
      <c r="C200" s="21"/>
      <c r="D200" s="81" t="s">
        <v>1099</v>
      </c>
      <c r="E200" s="21"/>
      <c r="F200" s="21"/>
      <c r="G200" s="21"/>
      <c r="H200" s="21"/>
      <c r="I200" s="44"/>
      <c r="J200" s="44"/>
      <c r="K200" s="21"/>
      <c r="L200" s="6">
        <f t="shared" ref="L200:L263" si="9">E200+F200</f>
        <v>0</v>
      </c>
      <c r="M200" s="6">
        <f t="shared" ref="M200:M263" si="10">G200+H200</f>
        <v>0</v>
      </c>
      <c r="N200" s="6">
        <f t="shared" ref="N200:N263" si="11">I200+J200+K200</f>
        <v>0</v>
      </c>
    </row>
    <row r="201" spans="1:14" s="5" customFormat="1" ht="20.100000000000001" customHeight="1">
      <c r="A201" s="143" t="s">
        <v>513</v>
      </c>
      <c r="B201" s="21"/>
      <c r="C201" s="21"/>
      <c r="D201" s="81" t="s">
        <v>1099</v>
      </c>
      <c r="E201" s="21"/>
      <c r="F201" s="21"/>
      <c r="G201" s="21"/>
      <c r="H201" s="21"/>
      <c r="I201" s="44"/>
      <c r="J201" s="44"/>
      <c r="K201" s="21"/>
      <c r="L201" s="6">
        <f t="shared" si="9"/>
        <v>0</v>
      </c>
      <c r="M201" s="6">
        <f t="shared" si="10"/>
        <v>0</v>
      </c>
      <c r="N201" s="6">
        <f t="shared" si="11"/>
        <v>0</v>
      </c>
    </row>
    <row r="202" spans="1:14" s="5" customFormat="1" ht="20.100000000000001" customHeight="1">
      <c r="A202" s="143" t="s">
        <v>514</v>
      </c>
      <c r="B202" s="21"/>
      <c r="C202" s="21"/>
      <c r="D202" s="81" t="s">
        <v>1099</v>
      </c>
      <c r="E202" s="21"/>
      <c r="F202" s="21"/>
      <c r="G202" s="21"/>
      <c r="H202" s="21"/>
      <c r="I202" s="44"/>
      <c r="J202" s="44"/>
      <c r="K202" s="21"/>
      <c r="L202" s="6">
        <f t="shared" si="9"/>
        <v>0</v>
      </c>
      <c r="M202" s="6">
        <f t="shared" si="10"/>
        <v>0</v>
      </c>
      <c r="N202" s="6">
        <f t="shared" si="11"/>
        <v>0</v>
      </c>
    </row>
    <row r="203" spans="1:14" s="5" customFormat="1" ht="20.100000000000001" customHeight="1">
      <c r="A203" s="143" t="s">
        <v>515</v>
      </c>
      <c r="B203" s="21"/>
      <c r="C203" s="21"/>
      <c r="D203" s="81" t="s">
        <v>1099</v>
      </c>
      <c r="E203" s="21"/>
      <c r="F203" s="21"/>
      <c r="G203" s="21"/>
      <c r="H203" s="21"/>
      <c r="I203" s="44"/>
      <c r="J203" s="44"/>
      <c r="K203" s="21"/>
      <c r="L203" s="6">
        <f t="shared" si="9"/>
        <v>0</v>
      </c>
      <c r="M203" s="6">
        <f t="shared" si="10"/>
        <v>0</v>
      </c>
      <c r="N203" s="6">
        <f t="shared" si="11"/>
        <v>0</v>
      </c>
    </row>
    <row r="204" spans="1:14" s="5" customFormat="1" ht="20.100000000000001" customHeight="1">
      <c r="A204" s="143" t="s">
        <v>516</v>
      </c>
      <c r="B204" s="21"/>
      <c r="C204" s="21"/>
      <c r="D204" s="81" t="s">
        <v>1099</v>
      </c>
      <c r="E204" s="21"/>
      <c r="F204" s="21"/>
      <c r="G204" s="21"/>
      <c r="H204" s="21"/>
      <c r="I204" s="44"/>
      <c r="J204" s="44"/>
      <c r="K204" s="21"/>
      <c r="L204" s="6">
        <f t="shared" si="9"/>
        <v>0</v>
      </c>
      <c r="M204" s="6">
        <f t="shared" si="10"/>
        <v>0</v>
      </c>
      <c r="N204" s="6">
        <f t="shared" si="11"/>
        <v>0</v>
      </c>
    </row>
    <row r="205" spans="1:14" s="5" customFormat="1" ht="20.100000000000001" customHeight="1">
      <c r="A205" s="143" t="s">
        <v>517</v>
      </c>
      <c r="B205" s="21"/>
      <c r="C205" s="21"/>
      <c r="D205" s="81" t="s">
        <v>1099</v>
      </c>
      <c r="E205" s="21"/>
      <c r="F205" s="21"/>
      <c r="G205" s="21"/>
      <c r="H205" s="21"/>
      <c r="I205" s="44"/>
      <c r="J205" s="44"/>
      <c r="K205" s="21"/>
      <c r="L205" s="6">
        <f t="shared" si="9"/>
        <v>0</v>
      </c>
      <c r="M205" s="6">
        <f t="shared" si="10"/>
        <v>0</v>
      </c>
      <c r="N205" s="6">
        <f t="shared" si="11"/>
        <v>0</v>
      </c>
    </row>
    <row r="206" spans="1:14" s="5" customFormat="1" ht="20.100000000000001" customHeight="1">
      <c r="A206" s="143" t="s">
        <v>518</v>
      </c>
      <c r="B206" s="21"/>
      <c r="C206" s="21"/>
      <c r="D206" s="81" t="s">
        <v>1099</v>
      </c>
      <c r="E206" s="21"/>
      <c r="F206" s="21"/>
      <c r="G206" s="21"/>
      <c r="H206" s="21"/>
      <c r="I206" s="44"/>
      <c r="J206" s="44"/>
      <c r="K206" s="21"/>
      <c r="L206" s="6">
        <f t="shared" si="9"/>
        <v>0</v>
      </c>
      <c r="M206" s="6">
        <f t="shared" si="10"/>
        <v>0</v>
      </c>
      <c r="N206" s="6">
        <f t="shared" si="11"/>
        <v>0</v>
      </c>
    </row>
    <row r="207" spans="1:14" s="5" customFormat="1" ht="27" customHeight="1">
      <c r="A207" s="251" t="s">
        <v>217</v>
      </c>
      <c r="B207" s="254" t="s">
        <v>525</v>
      </c>
      <c r="C207" s="6"/>
      <c r="D207" s="81"/>
      <c r="E207" s="6"/>
      <c r="F207" s="6"/>
      <c r="G207" s="6"/>
      <c r="H207" s="252"/>
      <c r="I207" s="252"/>
      <c r="J207" s="252"/>
      <c r="K207" s="45"/>
      <c r="L207" s="6"/>
      <c r="M207" s="6"/>
      <c r="N207" s="6"/>
    </row>
    <row r="208" spans="1:14" s="5" customFormat="1" ht="20.100000000000001" customHeight="1">
      <c r="A208" s="143" t="s">
        <v>218</v>
      </c>
      <c r="B208" s="44"/>
      <c r="C208" s="44"/>
      <c r="D208" s="81" t="s">
        <v>1099</v>
      </c>
      <c r="E208" s="44"/>
      <c r="F208" s="44"/>
      <c r="G208" s="44"/>
      <c r="H208" s="44"/>
      <c r="I208" s="44"/>
      <c r="J208" s="44"/>
      <c r="K208" s="21"/>
      <c r="L208" s="6">
        <f t="shared" si="9"/>
        <v>0</v>
      </c>
      <c r="M208" s="6">
        <f t="shared" si="10"/>
        <v>0</v>
      </c>
      <c r="N208" s="6">
        <f t="shared" si="11"/>
        <v>0</v>
      </c>
    </row>
    <row r="209" spans="1:14" s="5" customFormat="1" ht="20.100000000000001" customHeight="1">
      <c r="A209" s="143" t="s">
        <v>219</v>
      </c>
      <c r="B209" s="44"/>
      <c r="C209" s="44"/>
      <c r="D209" s="81" t="s">
        <v>1099</v>
      </c>
      <c r="E209" s="44"/>
      <c r="F209" s="44"/>
      <c r="G209" s="44"/>
      <c r="H209" s="44"/>
      <c r="I209" s="44"/>
      <c r="J209" s="44"/>
      <c r="K209" s="21"/>
      <c r="L209" s="6">
        <f t="shared" si="9"/>
        <v>0</v>
      </c>
      <c r="M209" s="6">
        <f t="shared" si="10"/>
        <v>0</v>
      </c>
      <c r="N209" s="6">
        <f t="shared" si="11"/>
        <v>0</v>
      </c>
    </row>
    <row r="210" spans="1:14" s="5" customFormat="1" ht="20.100000000000001" customHeight="1">
      <c r="A210" s="143" t="s">
        <v>220</v>
      </c>
      <c r="B210" s="44"/>
      <c r="C210" s="44"/>
      <c r="D210" s="81" t="s">
        <v>1099</v>
      </c>
      <c r="E210" s="44"/>
      <c r="F210" s="44"/>
      <c r="G210" s="44"/>
      <c r="H210" s="44"/>
      <c r="I210" s="44"/>
      <c r="J210" s="44"/>
      <c r="K210" s="21"/>
      <c r="L210" s="6">
        <f t="shared" si="9"/>
        <v>0</v>
      </c>
      <c r="M210" s="6">
        <f t="shared" si="10"/>
        <v>0</v>
      </c>
      <c r="N210" s="6">
        <f t="shared" si="11"/>
        <v>0</v>
      </c>
    </row>
    <row r="211" spans="1:14" s="5" customFormat="1" ht="20.100000000000001" customHeight="1">
      <c r="A211" s="143" t="s">
        <v>221</v>
      </c>
      <c r="B211" s="44"/>
      <c r="C211" s="44"/>
      <c r="D211" s="81" t="s">
        <v>1099</v>
      </c>
      <c r="E211" s="44"/>
      <c r="F211" s="44"/>
      <c r="G211" s="44"/>
      <c r="H211" s="44"/>
      <c r="I211" s="44"/>
      <c r="J211" s="44"/>
      <c r="K211" s="21"/>
      <c r="L211" s="6">
        <f t="shared" si="9"/>
        <v>0</v>
      </c>
      <c r="M211" s="6">
        <f t="shared" si="10"/>
        <v>0</v>
      </c>
      <c r="N211" s="6">
        <f t="shared" si="11"/>
        <v>0</v>
      </c>
    </row>
    <row r="212" spans="1:14" s="5" customFormat="1" ht="20.100000000000001" customHeight="1">
      <c r="A212" s="143" t="s">
        <v>519</v>
      </c>
      <c r="B212" s="44"/>
      <c r="C212" s="44"/>
      <c r="D212" s="81" t="s">
        <v>1099</v>
      </c>
      <c r="E212" s="44"/>
      <c r="F212" s="44"/>
      <c r="G212" s="44"/>
      <c r="H212" s="44"/>
      <c r="I212" s="44"/>
      <c r="J212" s="44"/>
      <c r="K212" s="21"/>
      <c r="L212" s="6">
        <f t="shared" si="9"/>
        <v>0</v>
      </c>
      <c r="M212" s="6">
        <f t="shared" si="10"/>
        <v>0</v>
      </c>
      <c r="N212" s="6">
        <f t="shared" si="11"/>
        <v>0</v>
      </c>
    </row>
    <row r="213" spans="1:14" s="5" customFormat="1" ht="20.100000000000001" customHeight="1">
      <c r="A213" s="143" t="s">
        <v>520</v>
      </c>
      <c r="B213" s="44"/>
      <c r="C213" s="44"/>
      <c r="D213" s="81" t="s">
        <v>1099</v>
      </c>
      <c r="E213" s="44"/>
      <c r="F213" s="44"/>
      <c r="G213" s="44"/>
      <c r="H213" s="44"/>
      <c r="I213" s="44"/>
      <c r="J213" s="44"/>
      <c r="K213" s="21"/>
      <c r="L213" s="6">
        <f t="shared" si="9"/>
        <v>0</v>
      </c>
      <c r="M213" s="6">
        <f t="shared" si="10"/>
        <v>0</v>
      </c>
      <c r="N213" s="6">
        <f t="shared" si="11"/>
        <v>0</v>
      </c>
    </row>
    <row r="214" spans="1:14" s="5" customFormat="1" ht="20.100000000000001" customHeight="1">
      <c r="A214" s="143" t="s">
        <v>521</v>
      </c>
      <c r="B214" s="44"/>
      <c r="C214" s="44"/>
      <c r="D214" s="81" t="s">
        <v>1099</v>
      </c>
      <c r="E214" s="44"/>
      <c r="F214" s="44"/>
      <c r="G214" s="44"/>
      <c r="H214" s="44"/>
      <c r="I214" s="44"/>
      <c r="J214" s="44"/>
      <c r="K214" s="21"/>
      <c r="L214" s="6">
        <f t="shared" si="9"/>
        <v>0</v>
      </c>
      <c r="M214" s="6">
        <f t="shared" si="10"/>
        <v>0</v>
      </c>
      <c r="N214" s="6">
        <f t="shared" si="11"/>
        <v>0</v>
      </c>
    </row>
    <row r="215" spans="1:14" s="5" customFormat="1" ht="20.100000000000001" customHeight="1">
      <c r="A215" s="143" t="s">
        <v>522</v>
      </c>
      <c r="B215" s="44"/>
      <c r="C215" s="44"/>
      <c r="D215" s="81" t="s">
        <v>1099</v>
      </c>
      <c r="E215" s="44"/>
      <c r="F215" s="44"/>
      <c r="G215" s="44"/>
      <c r="H215" s="44"/>
      <c r="I215" s="44"/>
      <c r="J215" s="44"/>
      <c r="K215" s="21"/>
      <c r="L215" s="6">
        <f t="shared" si="9"/>
        <v>0</v>
      </c>
      <c r="M215" s="6">
        <f t="shared" si="10"/>
        <v>0</v>
      </c>
      <c r="N215" s="6">
        <f t="shared" si="11"/>
        <v>0</v>
      </c>
    </row>
    <row r="216" spans="1:14" s="5" customFormat="1" ht="20.100000000000001" customHeight="1">
      <c r="A216" s="143" t="s">
        <v>523</v>
      </c>
      <c r="B216" s="44"/>
      <c r="C216" s="44"/>
      <c r="D216" s="81" t="s">
        <v>1099</v>
      </c>
      <c r="E216" s="44"/>
      <c r="F216" s="44"/>
      <c r="G216" s="44"/>
      <c r="H216" s="44"/>
      <c r="I216" s="44"/>
      <c r="J216" s="44"/>
      <c r="K216" s="21"/>
      <c r="L216" s="6">
        <f t="shared" si="9"/>
        <v>0</v>
      </c>
      <c r="M216" s="6">
        <f t="shared" si="10"/>
        <v>0</v>
      </c>
      <c r="N216" s="6">
        <f t="shared" si="11"/>
        <v>0</v>
      </c>
    </row>
    <row r="217" spans="1:14" s="5" customFormat="1" ht="20.100000000000001" customHeight="1">
      <c r="A217" s="143" t="s">
        <v>524</v>
      </c>
      <c r="B217" s="44"/>
      <c r="C217" s="44"/>
      <c r="D217" s="81" t="s">
        <v>1099</v>
      </c>
      <c r="E217" s="44"/>
      <c r="F217" s="44"/>
      <c r="G217" s="44"/>
      <c r="H217" s="44"/>
      <c r="I217" s="44"/>
      <c r="J217" s="44"/>
      <c r="K217" s="21"/>
      <c r="L217" s="6">
        <f t="shared" si="9"/>
        <v>0</v>
      </c>
      <c r="M217" s="6">
        <f t="shared" si="10"/>
        <v>0</v>
      </c>
      <c r="N217" s="6">
        <f t="shared" si="11"/>
        <v>0</v>
      </c>
    </row>
    <row r="218" spans="1:14" s="5" customFormat="1" ht="20.100000000000001" customHeight="1">
      <c r="A218" s="251" t="s">
        <v>222</v>
      </c>
      <c r="B218" s="254" t="s">
        <v>526</v>
      </c>
      <c r="C218" s="6"/>
      <c r="D218" s="81"/>
      <c r="E218" s="6"/>
      <c r="F218" s="6"/>
      <c r="G218" s="6"/>
      <c r="H218" s="252"/>
      <c r="I218" s="252"/>
      <c r="J218" s="252"/>
      <c r="K218" s="45"/>
      <c r="L218" s="6"/>
      <c r="M218" s="6"/>
      <c r="N218" s="6"/>
    </row>
    <row r="219" spans="1:14" s="5" customFormat="1" ht="20.100000000000001" customHeight="1">
      <c r="A219" s="143" t="s">
        <v>223</v>
      </c>
      <c r="B219" s="21"/>
      <c r="C219" s="21"/>
      <c r="D219" s="81" t="s">
        <v>1099</v>
      </c>
      <c r="E219" s="21"/>
      <c r="F219" s="21"/>
      <c r="G219" s="21"/>
      <c r="H219" s="21"/>
      <c r="I219" s="44"/>
      <c r="J219" s="44"/>
      <c r="K219" s="21"/>
      <c r="L219" s="6">
        <f t="shared" si="9"/>
        <v>0</v>
      </c>
      <c r="M219" s="6">
        <f t="shared" si="10"/>
        <v>0</v>
      </c>
      <c r="N219" s="6">
        <f t="shared" si="11"/>
        <v>0</v>
      </c>
    </row>
    <row r="220" spans="1:14" s="5" customFormat="1" ht="20.100000000000001" customHeight="1">
      <c r="A220" s="143" t="s">
        <v>224</v>
      </c>
      <c r="B220" s="21"/>
      <c r="C220" s="21"/>
      <c r="D220" s="81" t="s">
        <v>1099</v>
      </c>
      <c r="E220" s="21"/>
      <c r="F220" s="21"/>
      <c r="G220" s="21"/>
      <c r="H220" s="21"/>
      <c r="I220" s="44"/>
      <c r="J220" s="44"/>
      <c r="K220" s="21"/>
      <c r="L220" s="6">
        <f t="shared" si="9"/>
        <v>0</v>
      </c>
      <c r="M220" s="6">
        <f t="shared" si="10"/>
        <v>0</v>
      </c>
      <c r="N220" s="6">
        <f t="shared" si="11"/>
        <v>0</v>
      </c>
    </row>
    <row r="221" spans="1:14" s="5" customFormat="1" ht="20.100000000000001" customHeight="1">
      <c r="A221" s="143" t="s">
        <v>225</v>
      </c>
      <c r="B221" s="21"/>
      <c r="C221" s="21"/>
      <c r="D221" s="81" t="s">
        <v>1099</v>
      </c>
      <c r="E221" s="21"/>
      <c r="F221" s="21"/>
      <c r="G221" s="21"/>
      <c r="H221" s="21"/>
      <c r="I221" s="44"/>
      <c r="J221" s="44"/>
      <c r="K221" s="21"/>
      <c r="L221" s="6">
        <f t="shared" si="9"/>
        <v>0</v>
      </c>
      <c r="M221" s="6">
        <f t="shared" si="10"/>
        <v>0</v>
      </c>
      <c r="N221" s="6">
        <f t="shared" si="11"/>
        <v>0</v>
      </c>
    </row>
    <row r="222" spans="1:14" s="5" customFormat="1" ht="20.100000000000001" customHeight="1">
      <c r="A222" s="143" t="s">
        <v>226</v>
      </c>
      <c r="B222" s="21"/>
      <c r="C222" s="21"/>
      <c r="D222" s="81" t="s">
        <v>1099</v>
      </c>
      <c r="E222" s="21"/>
      <c r="F222" s="21"/>
      <c r="G222" s="21"/>
      <c r="H222" s="21"/>
      <c r="I222" s="44"/>
      <c r="J222" s="44"/>
      <c r="K222" s="21"/>
      <c r="L222" s="6">
        <f t="shared" si="9"/>
        <v>0</v>
      </c>
      <c r="M222" s="6">
        <f t="shared" si="10"/>
        <v>0</v>
      </c>
      <c r="N222" s="6">
        <f t="shared" si="11"/>
        <v>0</v>
      </c>
    </row>
    <row r="223" spans="1:14" s="5" customFormat="1" ht="20.100000000000001" customHeight="1">
      <c r="A223" s="143" t="s">
        <v>227</v>
      </c>
      <c r="B223" s="21"/>
      <c r="C223" s="21"/>
      <c r="D223" s="81" t="s">
        <v>1099</v>
      </c>
      <c r="E223" s="21"/>
      <c r="F223" s="21"/>
      <c r="G223" s="21"/>
      <c r="H223" s="21"/>
      <c r="I223" s="44"/>
      <c r="J223" s="44"/>
      <c r="K223" s="21"/>
      <c r="L223" s="6">
        <f t="shared" si="9"/>
        <v>0</v>
      </c>
      <c r="M223" s="6">
        <f t="shared" si="10"/>
        <v>0</v>
      </c>
      <c r="N223" s="6">
        <f t="shared" si="11"/>
        <v>0</v>
      </c>
    </row>
    <row r="224" spans="1:14" s="5" customFormat="1" ht="20.100000000000001" customHeight="1">
      <c r="A224" s="143" t="s">
        <v>228</v>
      </c>
      <c r="B224" s="21"/>
      <c r="C224" s="21"/>
      <c r="D224" s="81" t="s">
        <v>1099</v>
      </c>
      <c r="E224" s="21"/>
      <c r="F224" s="21"/>
      <c r="G224" s="21"/>
      <c r="H224" s="21"/>
      <c r="I224" s="44"/>
      <c r="J224" s="44"/>
      <c r="K224" s="21"/>
      <c r="L224" s="6">
        <f t="shared" si="9"/>
        <v>0</v>
      </c>
      <c r="M224" s="6">
        <f t="shared" si="10"/>
        <v>0</v>
      </c>
      <c r="N224" s="6">
        <f t="shared" si="11"/>
        <v>0</v>
      </c>
    </row>
    <row r="225" spans="1:14" s="5" customFormat="1" ht="20.100000000000001" customHeight="1">
      <c r="A225" s="143" t="s">
        <v>527</v>
      </c>
      <c r="B225" s="21"/>
      <c r="C225" s="21"/>
      <c r="D225" s="81" t="s">
        <v>1099</v>
      </c>
      <c r="E225" s="21"/>
      <c r="F225" s="21"/>
      <c r="G225" s="21"/>
      <c r="H225" s="21"/>
      <c r="I225" s="44"/>
      <c r="J225" s="44"/>
      <c r="K225" s="21"/>
      <c r="L225" s="6">
        <f t="shared" si="9"/>
        <v>0</v>
      </c>
      <c r="M225" s="6">
        <f t="shared" si="10"/>
        <v>0</v>
      </c>
      <c r="N225" s="6">
        <f t="shared" si="11"/>
        <v>0</v>
      </c>
    </row>
    <row r="226" spans="1:14" s="5" customFormat="1" ht="20.100000000000001" customHeight="1">
      <c r="A226" s="143" t="s">
        <v>528</v>
      </c>
      <c r="B226" s="44"/>
      <c r="C226" s="44"/>
      <c r="D226" s="81" t="s">
        <v>1099</v>
      </c>
      <c r="E226" s="44"/>
      <c r="F226" s="44"/>
      <c r="G226" s="44"/>
      <c r="H226" s="44"/>
      <c r="I226" s="44"/>
      <c r="J226" s="44"/>
      <c r="K226" s="21"/>
      <c r="L226" s="6">
        <f t="shared" si="9"/>
        <v>0</v>
      </c>
      <c r="M226" s="6">
        <f t="shared" si="10"/>
        <v>0</v>
      </c>
      <c r="N226" s="6">
        <f t="shared" si="11"/>
        <v>0</v>
      </c>
    </row>
    <row r="227" spans="1:14" s="5" customFormat="1" ht="20.100000000000001" customHeight="1">
      <c r="A227" s="143" t="s">
        <v>529</v>
      </c>
      <c r="B227" s="44"/>
      <c r="C227" s="44"/>
      <c r="D227" s="81" t="s">
        <v>1099</v>
      </c>
      <c r="E227" s="44"/>
      <c r="F227" s="44"/>
      <c r="G227" s="44"/>
      <c r="H227" s="44"/>
      <c r="I227" s="44"/>
      <c r="J227" s="44"/>
      <c r="K227" s="21"/>
      <c r="L227" s="6">
        <f t="shared" si="9"/>
        <v>0</v>
      </c>
      <c r="M227" s="6">
        <f t="shared" si="10"/>
        <v>0</v>
      </c>
      <c r="N227" s="6">
        <f t="shared" si="11"/>
        <v>0</v>
      </c>
    </row>
    <row r="228" spans="1:14" s="5" customFormat="1" ht="20.100000000000001" customHeight="1">
      <c r="A228" s="143" t="s">
        <v>530</v>
      </c>
      <c r="B228" s="44"/>
      <c r="C228" s="44"/>
      <c r="D228" s="81" t="s">
        <v>1099</v>
      </c>
      <c r="E228" s="44"/>
      <c r="F228" s="44"/>
      <c r="G228" s="44"/>
      <c r="H228" s="44"/>
      <c r="I228" s="44"/>
      <c r="J228" s="44"/>
      <c r="K228" s="21"/>
      <c r="L228" s="6">
        <f t="shared" si="9"/>
        <v>0</v>
      </c>
      <c r="M228" s="6">
        <f t="shared" si="10"/>
        <v>0</v>
      </c>
      <c r="N228" s="6">
        <f t="shared" si="11"/>
        <v>0</v>
      </c>
    </row>
    <row r="229" spans="1:14" s="5" customFormat="1" ht="37.5" customHeight="1">
      <c r="A229" s="251" t="s">
        <v>229</v>
      </c>
      <c r="B229" s="254" t="s">
        <v>594</v>
      </c>
      <c r="C229" s="6"/>
      <c r="D229" s="81"/>
      <c r="E229" s="6"/>
      <c r="F229" s="6"/>
      <c r="G229" s="6"/>
      <c r="H229" s="252"/>
      <c r="I229" s="252"/>
      <c r="J229" s="252"/>
      <c r="K229" s="45"/>
      <c r="L229" s="6"/>
      <c r="M229" s="6"/>
      <c r="N229" s="6"/>
    </row>
    <row r="230" spans="1:14" s="5" customFormat="1" ht="20.100000000000001" customHeight="1">
      <c r="A230" s="143" t="s">
        <v>230</v>
      </c>
      <c r="B230" s="44"/>
      <c r="C230" s="44"/>
      <c r="D230" s="81" t="s">
        <v>1099</v>
      </c>
      <c r="E230" s="44"/>
      <c r="F230" s="44"/>
      <c r="G230" s="44"/>
      <c r="H230" s="44"/>
      <c r="I230" s="44"/>
      <c r="J230" s="44"/>
      <c r="K230" s="44"/>
      <c r="L230" s="6">
        <f t="shared" si="9"/>
        <v>0</v>
      </c>
      <c r="M230" s="6">
        <f t="shared" si="10"/>
        <v>0</v>
      </c>
      <c r="N230" s="6">
        <f t="shared" si="11"/>
        <v>0</v>
      </c>
    </row>
    <row r="231" spans="1:14" s="5" customFormat="1" ht="20.100000000000001" customHeight="1">
      <c r="A231" s="143" t="s">
        <v>231</v>
      </c>
      <c r="B231" s="44"/>
      <c r="C231" s="44"/>
      <c r="D231" s="81" t="s">
        <v>1099</v>
      </c>
      <c r="E231" s="44"/>
      <c r="F231" s="44"/>
      <c r="G231" s="44"/>
      <c r="H231" s="44"/>
      <c r="I231" s="44"/>
      <c r="J231" s="44"/>
      <c r="K231" s="44"/>
      <c r="L231" s="6">
        <f t="shared" si="9"/>
        <v>0</v>
      </c>
      <c r="M231" s="6">
        <f t="shared" si="10"/>
        <v>0</v>
      </c>
      <c r="N231" s="6">
        <f t="shared" si="11"/>
        <v>0</v>
      </c>
    </row>
    <row r="232" spans="1:14" s="5" customFormat="1" ht="20.100000000000001" customHeight="1">
      <c r="A232" s="143" t="s">
        <v>531</v>
      </c>
      <c r="B232" s="44"/>
      <c r="C232" s="44"/>
      <c r="D232" s="81" t="s">
        <v>1099</v>
      </c>
      <c r="E232" s="44"/>
      <c r="F232" s="44"/>
      <c r="G232" s="44"/>
      <c r="H232" s="44"/>
      <c r="I232" s="44"/>
      <c r="J232" s="44"/>
      <c r="K232" s="44"/>
      <c r="L232" s="6">
        <f t="shared" si="9"/>
        <v>0</v>
      </c>
      <c r="M232" s="6">
        <f t="shared" si="10"/>
        <v>0</v>
      </c>
      <c r="N232" s="6">
        <f t="shared" si="11"/>
        <v>0</v>
      </c>
    </row>
    <row r="233" spans="1:14" s="5" customFormat="1" ht="20.100000000000001" customHeight="1">
      <c r="A233" s="143" t="s">
        <v>532</v>
      </c>
      <c r="B233" s="44"/>
      <c r="C233" s="44"/>
      <c r="D233" s="81" t="s">
        <v>1099</v>
      </c>
      <c r="E233" s="44"/>
      <c r="F233" s="44"/>
      <c r="G233" s="44"/>
      <c r="H233" s="44"/>
      <c r="I233" s="44"/>
      <c r="J233" s="44"/>
      <c r="K233" s="44"/>
      <c r="L233" s="6">
        <f t="shared" si="9"/>
        <v>0</v>
      </c>
      <c r="M233" s="6">
        <f t="shared" si="10"/>
        <v>0</v>
      </c>
      <c r="N233" s="6">
        <f t="shared" si="11"/>
        <v>0</v>
      </c>
    </row>
    <row r="234" spans="1:14" s="5" customFormat="1" ht="20.100000000000001" customHeight="1">
      <c r="A234" s="143" t="s">
        <v>533</v>
      </c>
      <c r="B234" s="44"/>
      <c r="C234" s="44"/>
      <c r="D234" s="81" t="s">
        <v>1099</v>
      </c>
      <c r="E234" s="44"/>
      <c r="F234" s="44"/>
      <c r="G234" s="44"/>
      <c r="H234" s="44"/>
      <c r="I234" s="44"/>
      <c r="J234" s="44"/>
      <c r="K234" s="44"/>
      <c r="L234" s="6">
        <f t="shared" si="9"/>
        <v>0</v>
      </c>
      <c r="M234" s="6">
        <f t="shared" si="10"/>
        <v>0</v>
      </c>
      <c r="N234" s="6">
        <f t="shared" si="11"/>
        <v>0</v>
      </c>
    </row>
    <row r="235" spans="1:14" s="5" customFormat="1" ht="20.100000000000001" customHeight="1">
      <c r="A235" s="143" t="s">
        <v>534</v>
      </c>
      <c r="B235" s="44"/>
      <c r="C235" s="44"/>
      <c r="D235" s="81" t="s">
        <v>1099</v>
      </c>
      <c r="E235" s="44"/>
      <c r="F235" s="44"/>
      <c r="G235" s="44"/>
      <c r="H235" s="44"/>
      <c r="I235" s="44"/>
      <c r="J235" s="44"/>
      <c r="K235" s="44"/>
      <c r="L235" s="6">
        <f t="shared" si="9"/>
        <v>0</v>
      </c>
      <c r="M235" s="6">
        <f t="shared" si="10"/>
        <v>0</v>
      </c>
      <c r="N235" s="6">
        <f t="shared" si="11"/>
        <v>0</v>
      </c>
    </row>
    <row r="236" spans="1:14" s="5" customFormat="1" ht="20.100000000000001" customHeight="1">
      <c r="A236" s="143" t="s">
        <v>535</v>
      </c>
      <c r="B236" s="44"/>
      <c r="C236" s="44"/>
      <c r="D236" s="81" t="s">
        <v>1099</v>
      </c>
      <c r="E236" s="44"/>
      <c r="F236" s="44"/>
      <c r="G236" s="44"/>
      <c r="H236" s="44"/>
      <c r="I236" s="44"/>
      <c r="J236" s="44"/>
      <c r="K236" s="44"/>
      <c r="L236" s="6">
        <f t="shared" si="9"/>
        <v>0</v>
      </c>
      <c r="M236" s="6">
        <f t="shared" si="10"/>
        <v>0</v>
      </c>
      <c r="N236" s="6">
        <f t="shared" si="11"/>
        <v>0</v>
      </c>
    </row>
    <row r="237" spans="1:14" s="5" customFormat="1" ht="20.100000000000001" customHeight="1">
      <c r="A237" s="143" t="s">
        <v>536</v>
      </c>
      <c r="B237" s="44"/>
      <c r="C237" s="44"/>
      <c r="D237" s="81" t="s">
        <v>1099</v>
      </c>
      <c r="E237" s="44"/>
      <c r="F237" s="44"/>
      <c r="G237" s="44"/>
      <c r="H237" s="44"/>
      <c r="I237" s="44"/>
      <c r="J237" s="44"/>
      <c r="K237" s="44"/>
      <c r="L237" s="6">
        <f t="shared" si="9"/>
        <v>0</v>
      </c>
      <c r="M237" s="6">
        <f t="shared" si="10"/>
        <v>0</v>
      </c>
      <c r="N237" s="6">
        <f t="shared" si="11"/>
        <v>0</v>
      </c>
    </row>
    <row r="238" spans="1:14" s="5" customFormat="1" ht="20.100000000000001" customHeight="1">
      <c r="A238" s="143" t="s">
        <v>537</v>
      </c>
      <c r="B238" s="44"/>
      <c r="C238" s="44"/>
      <c r="D238" s="81" t="s">
        <v>1099</v>
      </c>
      <c r="E238" s="44"/>
      <c r="F238" s="44"/>
      <c r="G238" s="44"/>
      <c r="H238" s="44"/>
      <c r="I238" s="44"/>
      <c r="J238" s="44"/>
      <c r="K238" s="44"/>
      <c r="L238" s="6">
        <f t="shared" si="9"/>
        <v>0</v>
      </c>
      <c r="M238" s="6">
        <f t="shared" si="10"/>
        <v>0</v>
      </c>
      <c r="N238" s="6">
        <f t="shared" si="11"/>
        <v>0</v>
      </c>
    </row>
    <row r="239" spans="1:14" s="5" customFormat="1" ht="20.100000000000001" customHeight="1">
      <c r="A239" s="143" t="s">
        <v>538</v>
      </c>
      <c r="B239" s="44"/>
      <c r="C239" s="44"/>
      <c r="D239" s="81" t="s">
        <v>1099</v>
      </c>
      <c r="E239" s="44"/>
      <c r="F239" s="44"/>
      <c r="G239" s="44"/>
      <c r="H239" s="44"/>
      <c r="I239" s="44"/>
      <c r="J239" s="44"/>
      <c r="K239" s="44"/>
      <c r="L239" s="6">
        <f t="shared" si="9"/>
        <v>0</v>
      </c>
      <c r="M239" s="6">
        <f t="shared" si="10"/>
        <v>0</v>
      </c>
      <c r="N239" s="6">
        <f t="shared" si="11"/>
        <v>0</v>
      </c>
    </row>
    <row r="240" spans="1:14" s="5" customFormat="1" ht="31.5" customHeight="1">
      <c r="A240" s="251" t="s">
        <v>232</v>
      </c>
      <c r="B240" s="254" t="s">
        <v>451</v>
      </c>
      <c r="C240" s="6"/>
      <c r="D240" s="81"/>
      <c r="E240" s="6"/>
      <c r="F240" s="6"/>
      <c r="G240" s="6"/>
      <c r="H240" s="252"/>
      <c r="I240" s="252"/>
      <c r="J240" s="252"/>
      <c r="K240" s="45"/>
      <c r="L240" s="6"/>
      <c r="M240" s="6"/>
      <c r="N240" s="6"/>
    </row>
    <row r="241" spans="1:14" s="5" customFormat="1" ht="20.100000000000001" customHeight="1">
      <c r="A241" s="143" t="s">
        <v>233</v>
      </c>
      <c r="B241" s="44"/>
      <c r="C241" s="44"/>
      <c r="D241" s="81" t="s">
        <v>1099</v>
      </c>
      <c r="E241" s="44"/>
      <c r="F241" s="44"/>
      <c r="G241" s="44"/>
      <c r="H241" s="44"/>
      <c r="I241" s="44"/>
      <c r="J241" s="44"/>
      <c r="K241" s="21"/>
      <c r="L241" s="6">
        <f t="shared" si="9"/>
        <v>0</v>
      </c>
      <c r="M241" s="6">
        <f t="shared" si="10"/>
        <v>0</v>
      </c>
      <c r="N241" s="6">
        <f t="shared" si="11"/>
        <v>0</v>
      </c>
    </row>
    <row r="242" spans="1:14" s="5" customFormat="1" ht="20.100000000000001" customHeight="1">
      <c r="A242" s="143" t="s">
        <v>234</v>
      </c>
      <c r="B242" s="44"/>
      <c r="C242" s="44"/>
      <c r="D242" s="81" t="s">
        <v>1099</v>
      </c>
      <c r="E242" s="44"/>
      <c r="F242" s="44"/>
      <c r="G242" s="44"/>
      <c r="H242" s="44"/>
      <c r="I242" s="44"/>
      <c r="J242" s="44"/>
      <c r="K242" s="21"/>
      <c r="L242" s="6">
        <f t="shared" si="9"/>
        <v>0</v>
      </c>
      <c r="M242" s="6">
        <f t="shared" si="10"/>
        <v>0</v>
      </c>
      <c r="N242" s="6">
        <f t="shared" si="11"/>
        <v>0</v>
      </c>
    </row>
    <row r="243" spans="1:14" s="5" customFormat="1" ht="20.100000000000001" customHeight="1">
      <c r="A243" s="143" t="s">
        <v>235</v>
      </c>
      <c r="B243" s="44"/>
      <c r="C243" s="44"/>
      <c r="D243" s="81" t="s">
        <v>1099</v>
      </c>
      <c r="E243" s="44"/>
      <c r="F243" s="44"/>
      <c r="G243" s="44"/>
      <c r="H243" s="44"/>
      <c r="I243" s="44"/>
      <c r="J243" s="44"/>
      <c r="K243" s="21"/>
      <c r="L243" s="6">
        <f t="shared" si="9"/>
        <v>0</v>
      </c>
      <c r="M243" s="6">
        <f t="shared" si="10"/>
        <v>0</v>
      </c>
      <c r="N243" s="6">
        <f t="shared" si="11"/>
        <v>0</v>
      </c>
    </row>
    <row r="244" spans="1:14" s="5" customFormat="1" ht="20.100000000000001" customHeight="1">
      <c r="A244" s="143" t="s">
        <v>539</v>
      </c>
      <c r="B244" s="44"/>
      <c r="C244" s="44"/>
      <c r="D244" s="81" t="s">
        <v>1099</v>
      </c>
      <c r="E244" s="44"/>
      <c r="F244" s="44"/>
      <c r="G244" s="44"/>
      <c r="H244" s="44"/>
      <c r="I244" s="44"/>
      <c r="J244" s="44"/>
      <c r="K244" s="21"/>
      <c r="L244" s="6">
        <f t="shared" si="9"/>
        <v>0</v>
      </c>
      <c r="M244" s="6">
        <f t="shared" si="10"/>
        <v>0</v>
      </c>
      <c r="N244" s="6">
        <f t="shared" si="11"/>
        <v>0</v>
      </c>
    </row>
    <row r="245" spans="1:14" s="5" customFormat="1" ht="20.100000000000001" customHeight="1">
      <c r="A245" s="143" t="s">
        <v>540</v>
      </c>
      <c r="B245" s="44"/>
      <c r="C245" s="44"/>
      <c r="D245" s="81" t="s">
        <v>1099</v>
      </c>
      <c r="E245" s="44"/>
      <c r="F245" s="44"/>
      <c r="G245" s="44"/>
      <c r="H245" s="44"/>
      <c r="I245" s="44"/>
      <c r="J245" s="44"/>
      <c r="K245" s="21"/>
      <c r="L245" s="6">
        <f t="shared" si="9"/>
        <v>0</v>
      </c>
      <c r="M245" s="6">
        <f t="shared" si="10"/>
        <v>0</v>
      </c>
      <c r="N245" s="6">
        <f t="shared" si="11"/>
        <v>0</v>
      </c>
    </row>
    <row r="246" spans="1:14" s="5" customFormat="1" ht="20.100000000000001" customHeight="1">
      <c r="A246" s="143" t="s">
        <v>541</v>
      </c>
      <c r="B246" s="44"/>
      <c r="C246" s="44"/>
      <c r="D246" s="81" t="s">
        <v>1099</v>
      </c>
      <c r="E246" s="44"/>
      <c r="F246" s="44"/>
      <c r="G246" s="44"/>
      <c r="H246" s="44"/>
      <c r="I246" s="44"/>
      <c r="J246" s="44"/>
      <c r="K246" s="21"/>
      <c r="L246" s="6">
        <f t="shared" si="9"/>
        <v>0</v>
      </c>
      <c r="M246" s="6">
        <f t="shared" si="10"/>
        <v>0</v>
      </c>
      <c r="N246" s="6">
        <f t="shared" si="11"/>
        <v>0</v>
      </c>
    </row>
    <row r="247" spans="1:14" s="5" customFormat="1" ht="20.100000000000001" customHeight="1">
      <c r="A247" s="143" t="s">
        <v>542</v>
      </c>
      <c r="B247" s="44"/>
      <c r="C247" s="44"/>
      <c r="D247" s="81" t="s">
        <v>1099</v>
      </c>
      <c r="E247" s="44"/>
      <c r="F247" s="44"/>
      <c r="G247" s="44"/>
      <c r="H247" s="44"/>
      <c r="I247" s="44"/>
      <c r="J247" s="44"/>
      <c r="K247" s="21"/>
      <c r="L247" s="6">
        <f t="shared" si="9"/>
        <v>0</v>
      </c>
      <c r="M247" s="6">
        <f t="shared" si="10"/>
        <v>0</v>
      </c>
      <c r="N247" s="6">
        <f t="shared" si="11"/>
        <v>0</v>
      </c>
    </row>
    <row r="248" spans="1:14" s="5" customFormat="1" ht="20.100000000000001" customHeight="1">
      <c r="A248" s="143" t="s">
        <v>543</v>
      </c>
      <c r="B248" s="44"/>
      <c r="C248" s="44"/>
      <c r="D248" s="81" t="s">
        <v>1099</v>
      </c>
      <c r="E248" s="44"/>
      <c r="F248" s="44"/>
      <c r="G248" s="44"/>
      <c r="H248" s="44"/>
      <c r="I248" s="44"/>
      <c r="J248" s="44"/>
      <c r="K248" s="21"/>
      <c r="L248" s="6">
        <f t="shared" si="9"/>
        <v>0</v>
      </c>
      <c r="M248" s="6">
        <f t="shared" si="10"/>
        <v>0</v>
      </c>
      <c r="N248" s="6">
        <f t="shared" si="11"/>
        <v>0</v>
      </c>
    </row>
    <row r="249" spans="1:14" s="5" customFormat="1" ht="20.100000000000001" customHeight="1">
      <c r="A249" s="143" t="s">
        <v>544</v>
      </c>
      <c r="B249" s="44"/>
      <c r="C249" s="44"/>
      <c r="D249" s="81" t="s">
        <v>1099</v>
      </c>
      <c r="E249" s="44"/>
      <c r="F249" s="44"/>
      <c r="G249" s="44"/>
      <c r="H249" s="44"/>
      <c r="I249" s="44"/>
      <c r="J249" s="44"/>
      <c r="K249" s="21"/>
      <c r="L249" s="6">
        <f t="shared" si="9"/>
        <v>0</v>
      </c>
      <c r="M249" s="6">
        <f t="shared" si="10"/>
        <v>0</v>
      </c>
      <c r="N249" s="6">
        <f t="shared" si="11"/>
        <v>0</v>
      </c>
    </row>
    <row r="250" spans="1:14" s="5" customFormat="1" ht="20.100000000000001" customHeight="1">
      <c r="A250" s="143" t="s">
        <v>545</v>
      </c>
      <c r="B250" s="44"/>
      <c r="C250" s="44"/>
      <c r="D250" s="81" t="s">
        <v>1099</v>
      </c>
      <c r="E250" s="44"/>
      <c r="F250" s="44"/>
      <c r="G250" s="44"/>
      <c r="H250" s="44"/>
      <c r="I250" s="44"/>
      <c r="J250" s="44"/>
      <c r="K250" s="21"/>
      <c r="L250" s="6">
        <f t="shared" si="9"/>
        <v>0</v>
      </c>
      <c r="M250" s="6">
        <f t="shared" si="10"/>
        <v>0</v>
      </c>
      <c r="N250" s="6">
        <f t="shared" si="11"/>
        <v>0</v>
      </c>
    </row>
    <row r="251" spans="1:14" s="5" customFormat="1" ht="33.75" customHeight="1">
      <c r="A251" s="251" t="s">
        <v>236</v>
      </c>
      <c r="B251" s="254" t="s">
        <v>7</v>
      </c>
      <c r="C251" s="6"/>
      <c r="D251" s="81"/>
      <c r="E251" s="6"/>
      <c r="F251" s="6"/>
      <c r="G251" s="6"/>
      <c r="H251" s="252"/>
      <c r="I251" s="252"/>
      <c r="J251" s="252"/>
      <c r="K251" s="45"/>
      <c r="L251" s="6"/>
      <c r="M251" s="6"/>
      <c r="N251" s="6"/>
    </row>
    <row r="252" spans="1:14" s="5" customFormat="1" ht="20.100000000000001" customHeight="1">
      <c r="A252" s="143" t="s">
        <v>237</v>
      </c>
      <c r="B252" s="21"/>
      <c r="C252" s="21"/>
      <c r="D252" s="81" t="s">
        <v>1099</v>
      </c>
      <c r="E252" s="21"/>
      <c r="F252" s="21"/>
      <c r="G252" s="21"/>
      <c r="H252" s="21"/>
      <c r="I252" s="21"/>
      <c r="J252" s="44"/>
      <c r="K252" s="21"/>
      <c r="L252" s="6">
        <f t="shared" si="9"/>
        <v>0</v>
      </c>
      <c r="M252" s="6">
        <f t="shared" si="10"/>
        <v>0</v>
      </c>
      <c r="N252" s="6">
        <f t="shared" si="11"/>
        <v>0</v>
      </c>
    </row>
    <row r="253" spans="1:14" s="5" customFormat="1" ht="20.100000000000001" customHeight="1">
      <c r="A253" s="143" t="s">
        <v>238</v>
      </c>
      <c r="B253" s="21"/>
      <c r="C253" s="21"/>
      <c r="D253" s="81" t="s">
        <v>1099</v>
      </c>
      <c r="E253" s="21"/>
      <c r="F253" s="21"/>
      <c r="G253" s="21"/>
      <c r="H253" s="21"/>
      <c r="I253" s="21"/>
      <c r="J253" s="44"/>
      <c r="K253" s="21"/>
      <c r="L253" s="6">
        <f t="shared" si="9"/>
        <v>0</v>
      </c>
      <c r="M253" s="6">
        <f t="shared" si="10"/>
        <v>0</v>
      </c>
      <c r="N253" s="6">
        <f t="shared" si="11"/>
        <v>0</v>
      </c>
    </row>
    <row r="254" spans="1:14" s="5" customFormat="1" ht="20.100000000000001" customHeight="1">
      <c r="A254" s="143" t="s">
        <v>239</v>
      </c>
      <c r="B254" s="21"/>
      <c r="C254" s="21"/>
      <c r="D254" s="81" t="s">
        <v>1099</v>
      </c>
      <c r="E254" s="21"/>
      <c r="F254" s="21"/>
      <c r="G254" s="21"/>
      <c r="H254" s="21"/>
      <c r="I254" s="21"/>
      <c r="J254" s="44"/>
      <c r="K254" s="21"/>
      <c r="L254" s="6">
        <f t="shared" si="9"/>
        <v>0</v>
      </c>
      <c r="M254" s="6">
        <f t="shared" si="10"/>
        <v>0</v>
      </c>
      <c r="N254" s="6">
        <f t="shared" si="11"/>
        <v>0</v>
      </c>
    </row>
    <row r="255" spans="1:14" s="5" customFormat="1" ht="20.100000000000001" customHeight="1">
      <c r="A255" s="143" t="s">
        <v>546</v>
      </c>
      <c r="B255" s="21"/>
      <c r="C255" s="21"/>
      <c r="D255" s="81" t="s">
        <v>1099</v>
      </c>
      <c r="E255" s="21"/>
      <c r="F255" s="21"/>
      <c r="G255" s="21"/>
      <c r="H255" s="21"/>
      <c r="I255" s="21"/>
      <c r="J255" s="44"/>
      <c r="K255" s="21"/>
      <c r="L255" s="6">
        <f t="shared" si="9"/>
        <v>0</v>
      </c>
      <c r="M255" s="6">
        <f t="shared" si="10"/>
        <v>0</v>
      </c>
      <c r="N255" s="6">
        <f t="shared" si="11"/>
        <v>0</v>
      </c>
    </row>
    <row r="256" spans="1:14" s="5" customFormat="1" ht="20.100000000000001" customHeight="1">
      <c r="A256" s="143" t="s">
        <v>547</v>
      </c>
      <c r="B256" s="21"/>
      <c r="C256" s="21"/>
      <c r="D256" s="81" t="s">
        <v>1099</v>
      </c>
      <c r="E256" s="21"/>
      <c r="F256" s="21"/>
      <c r="G256" s="21"/>
      <c r="H256" s="21"/>
      <c r="I256" s="21"/>
      <c r="J256" s="44"/>
      <c r="K256" s="21"/>
      <c r="L256" s="6">
        <f t="shared" si="9"/>
        <v>0</v>
      </c>
      <c r="M256" s="6">
        <f t="shared" si="10"/>
        <v>0</v>
      </c>
      <c r="N256" s="6">
        <f t="shared" si="11"/>
        <v>0</v>
      </c>
    </row>
    <row r="257" spans="1:14" s="5" customFormat="1" ht="20.100000000000001" customHeight="1">
      <c r="A257" s="143" t="s">
        <v>548</v>
      </c>
      <c r="B257" s="21"/>
      <c r="C257" s="21"/>
      <c r="D257" s="81" t="s">
        <v>1099</v>
      </c>
      <c r="E257" s="21"/>
      <c r="F257" s="21"/>
      <c r="G257" s="21"/>
      <c r="H257" s="21"/>
      <c r="I257" s="21"/>
      <c r="J257" s="44"/>
      <c r="K257" s="21"/>
      <c r="L257" s="6">
        <f t="shared" si="9"/>
        <v>0</v>
      </c>
      <c r="M257" s="6">
        <f t="shared" si="10"/>
        <v>0</v>
      </c>
      <c r="N257" s="6">
        <f t="shared" si="11"/>
        <v>0</v>
      </c>
    </row>
    <row r="258" spans="1:14" s="5" customFormat="1" ht="20.100000000000001" customHeight="1">
      <c r="A258" s="143" t="s">
        <v>549</v>
      </c>
      <c r="B258" s="21"/>
      <c r="C258" s="21"/>
      <c r="D258" s="81" t="s">
        <v>1099</v>
      </c>
      <c r="E258" s="21"/>
      <c r="F258" s="21"/>
      <c r="G258" s="21"/>
      <c r="H258" s="21"/>
      <c r="I258" s="21"/>
      <c r="J258" s="44"/>
      <c r="K258" s="21"/>
      <c r="L258" s="6">
        <f t="shared" si="9"/>
        <v>0</v>
      </c>
      <c r="M258" s="6">
        <f t="shared" si="10"/>
        <v>0</v>
      </c>
      <c r="N258" s="6">
        <f t="shared" si="11"/>
        <v>0</v>
      </c>
    </row>
    <row r="259" spans="1:14" s="5" customFormat="1" ht="20.100000000000001" customHeight="1">
      <c r="A259" s="143" t="s">
        <v>550</v>
      </c>
      <c r="B259" s="21"/>
      <c r="C259" s="21"/>
      <c r="D259" s="81" t="s">
        <v>1099</v>
      </c>
      <c r="E259" s="21"/>
      <c r="F259" s="21"/>
      <c r="G259" s="21"/>
      <c r="H259" s="21"/>
      <c r="I259" s="21"/>
      <c r="J259" s="44"/>
      <c r="K259" s="21"/>
      <c r="L259" s="6">
        <f t="shared" si="9"/>
        <v>0</v>
      </c>
      <c r="M259" s="6">
        <f t="shared" si="10"/>
        <v>0</v>
      </c>
      <c r="N259" s="6">
        <f t="shared" si="11"/>
        <v>0</v>
      </c>
    </row>
    <row r="260" spans="1:14" s="5" customFormat="1" ht="20.100000000000001" customHeight="1">
      <c r="A260" s="143" t="s">
        <v>551</v>
      </c>
      <c r="B260" s="21"/>
      <c r="C260" s="21"/>
      <c r="D260" s="81" t="s">
        <v>1099</v>
      </c>
      <c r="E260" s="21"/>
      <c r="F260" s="21"/>
      <c r="G260" s="21"/>
      <c r="H260" s="21"/>
      <c r="I260" s="21"/>
      <c r="J260" s="44"/>
      <c r="K260" s="21"/>
      <c r="L260" s="6">
        <f t="shared" si="9"/>
        <v>0</v>
      </c>
      <c r="M260" s="6">
        <f t="shared" si="10"/>
        <v>0</v>
      </c>
      <c r="N260" s="6">
        <f t="shared" si="11"/>
        <v>0</v>
      </c>
    </row>
    <row r="261" spans="1:14" s="5" customFormat="1" ht="20.100000000000001" customHeight="1">
      <c r="A261" s="143" t="s">
        <v>552</v>
      </c>
      <c r="B261" s="21"/>
      <c r="C261" s="21"/>
      <c r="D261" s="81" t="s">
        <v>1099</v>
      </c>
      <c r="E261" s="21"/>
      <c r="F261" s="21"/>
      <c r="G261" s="21"/>
      <c r="H261" s="21"/>
      <c r="I261" s="21"/>
      <c r="J261" s="44"/>
      <c r="K261" s="21"/>
      <c r="L261" s="6">
        <f t="shared" si="9"/>
        <v>0</v>
      </c>
      <c r="M261" s="6">
        <f t="shared" si="10"/>
        <v>0</v>
      </c>
      <c r="N261" s="6">
        <f t="shared" si="11"/>
        <v>0</v>
      </c>
    </row>
    <row r="262" spans="1:14" s="5" customFormat="1" ht="20.100000000000001" customHeight="1">
      <c r="A262" s="251" t="s">
        <v>240</v>
      </c>
      <c r="B262" s="254" t="s">
        <v>209</v>
      </c>
      <c r="C262" s="6"/>
      <c r="D262" s="81"/>
      <c r="E262" s="6"/>
      <c r="F262" s="6"/>
      <c r="G262" s="6"/>
      <c r="H262" s="252"/>
      <c r="I262" s="252"/>
      <c r="J262" s="252"/>
      <c r="K262" s="45"/>
      <c r="L262" s="6"/>
      <c r="M262" s="6"/>
      <c r="N262" s="6"/>
    </row>
    <row r="263" spans="1:14" s="5" customFormat="1" ht="20.100000000000001" customHeight="1">
      <c r="A263" s="143" t="s">
        <v>241</v>
      </c>
      <c r="B263" s="44"/>
      <c r="C263" s="44"/>
      <c r="D263" s="81" t="s">
        <v>1099</v>
      </c>
      <c r="E263" s="44"/>
      <c r="F263" s="44"/>
      <c r="G263" s="44"/>
      <c r="H263" s="44"/>
      <c r="I263" s="44"/>
      <c r="J263" s="44"/>
      <c r="K263" s="21"/>
      <c r="L263" s="6">
        <f t="shared" si="9"/>
        <v>0</v>
      </c>
      <c r="M263" s="6">
        <f t="shared" si="10"/>
        <v>0</v>
      </c>
      <c r="N263" s="6">
        <f t="shared" si="11"/>
        <v>0</v>
      </c>
    </row>
    <row r="264" spans="1:14" s="5" customFormat="1" ht="20.100000000000001" customHeight="1">
      <c r="A264" s="143" t="s">
        <v>242</v>
      </c>
      <c r="B264" s="44"/>
      <c r="C264" s="44"/>
      <c r="D264" s="81" t="s">
        <v>1099</v>
      </c>
      <c r="E264" s="44"/>
      <c r="F264" s="44"/>
      <c r="G264" s="44"/>
      <c r="H264" s="44"/>
      <c r="I264" s="44"/>
      <c r="J264" s="44"/>
      <c r="K264" s="21"/>
      <c r="L264" s="6">
        <f t="shared" ref="L264:L295" si="12">E264+F264</f>
        <v>0</v>
      </c>
      <c r="M264" s="6">
        <f t="shared" ref="M264:M295" si="13">G264+H264</f>
        <v>0</v>
      </c>
      <c r="N264" s="6">
        <f t="shared" ref="N264:N295" si="14">I264+J264+K264</f>
        <v>0</v>
      </c>
    </row>
    <row r="265" spans="1:14" s="5" customFormat="1" ht="20.100000000000001" customHeight="1">
      <c r="A265" s="143" t="s">
        <v>243</v>
      </c>
      <c r="B265" s="44"/>
      <c r="C265" s="44"/>
      <c r="D265" s="81" t="s">
        <v>1099</v>
      </c>
      <c r="E265" s="44"/>
      <c r="F265" s="44"/>
      <c r="G265" s="44"/>
      <c r="H265" s="44"/>
      <c r="I265" s="44"/>
      <c r="J265" s="44"/>
      <c r="K265" s="21"/>
      <c r="L265" s="6">
        <f t="shared" si="12"/>
        <v>0</v>
      </c>
      <c r="M265" s="6">
        <f t="shared" si="13"/>
        <v>0</v>
      </c>
      <c r="N265" s="6">
        <f t="shared" si="14"/>
        <v>0</v>
      </c>
    </row>
    <row r="266" spans="1:14" s="5" customFormat="1" ht="20.100000000000001" customHeight="1">
      <c r="A266" s="143" t="s">
        <v>553</v>
      </c>
      <c r="B266" s="44"/>
      <c r="C266" s="44"/>
      <c r="D266" s="81" t="s">
        <v>1099</v>
      </c>
      <c r="E266" s="44"/>
      <c r="F266" s="44"/>
      <c r="G266" s="44"/>
      <c r="H266" s="44"/>
      <c r="I266" s="44"/>
      <c r="J266" s="44"/>
      <c r="K266" s="21"/>
      <c r="L266" s="6">
        <f t="shared" si="12"/>
        <v>0</v>
      </c>
      <c r="M266" s="6">
        <f t="shared" si="13"/>
        <v>0</v>
      </c>
      <c r="N266" s="6">
        <f t="shared" si="14"/>
        <v>0</v>
      </c>
    </row>
    <row r="267" spans="1:14" s="5" customFormat="1" ht="20.100000000000001" customHeight="1">
      <c r="A267" s="143" t="s">
        <v>554</v>
      </c>
      <c r="B267" s="44"/>
      <c r="C267" s="44"/>
      <c r="D267" s="81" t="s">
        <v>1099</v>
      </c>
      <c r="E267" s="44"/>
      <c r="F267" s="44"/>
      <c r="G267" s="44"/>
      <c r="H267" s="44"/>
      <c r="I267" s="44"/>
      <c r="J267" s="44"/>
      <c r="K267" s="21"/>
      <c r="L267" s="6">
        <f t="shared" si="12"/>
        <v>0</v>
      </c>
      <c r="M267" s="6">
        <f t="shared" si="13"/>
        <v>0</v>
      </c>
      <c r="N267" s="6">
        <f t="shared" si="14"/>
        <v>0</v>
      </c>
    </row>
    <row r="268" spans="1:14" s="5" customFormat="1" ht="20.100000000000001" customHeight="1">
      <c r="A268" s="143" t="s">
        <v>555</v>
      </c>
      <c r="B268" s="44"/>
      <c r="C268" s="44"/>
      <c r="D268" s="81" t="s">
        <v>1099</v>
      </c>
      <c r="E268" s="44"/>
      <c r="F268" s="44"/>
      <c r="G268" s="44"/>
      <c r="H268" s="44"/>
      <c r="I268" s="44"/>
      <c r="J268" s="44"/>
      <c r="K268" s="21"/>
      <c r="L268" s="6">
        <f t="shared" si="12"/>
        <v>0</v>
      </c>
      <c r="M268" s="6">
        <f t="shared" si="13"/>
        <v>0</v>
      </c>
      <c r="N268" s="6">
        <f t="shared" si="14"/>
        <v>0</v>
      </c>
    </row>
    <row r="269" spans="1:14" s="5" customFormat="1" ht="20.100000000000001" customHeight="1">
      <c r="A269" s="143" t="s">
        <v>556</v>
      </c>
      <c r="B269" s="44"/>
      <c r="C269" s="44"/>
      <c r="D269" s="81" t="s">
        <v>1099</v>
      </c>
      <c r="E269" s="44"/>
      <c r="F269" s="44"/>
      <c r="G269" s="44"/>
      <c r="H269" s="44"/>
      <c r="I269" s="44"/>
      <c r="J269" s="44"/>
      <c r="K269" s="21"/>
      <c r="L269" s="6">
        <f t="shared" si="12"/>
        <v>0</v>
      </c>
      <c r="M269" s="6">
        <f t="shared" si="13"/>
        <v>0</v>
      </c>
      <c r="N269" s="6">
        <f t="shared" si="14"/>
        <v>0</v>
      </c>
    </row>
    <row r="270" spans="1:14" s="5" customFormat="1" ht="20.100000000000001" customHeight="1">
      <c r="A270" s="143" t="s">
        <v>557</v>
      </c>
      <c r="B270" s="44"/>
      <c r="C270" s="44"/>
      <c r="D270" s="81" t="s">
        <v>1099</v>
      </c>
      <c r="E270" s="44"/>
      <c r="F270" s="44"/>
      <c r="G270" s="44"/>
      <c r="H270" s="44"/>
      <c r="I270" s="44"/>
      <c r="J270" s="44"/>
      <c r="K270" s="21"/>
      <c r="L270" s="6">
        <f t="shared" si="12"/>
        <v>0</v>
      </c>
      <c r="M270" s="6">
        <f t="shared" si="13"/>
        <v>0</v>
      </c>
      <c r="N270" s="6">
        <f t="shared" si="14"/>
        <v>0</v>
      </c>
    </row>
    <row r="271" spans="1:14" s="5" customFormat="1" ht="20.100000000000001" customHeight="1">
      <c r="A271" s="143" t="s">
        <v>558</v>
      </c>
      <c r="B271" s="44"/>
      <c r="C271" s="44"/>
      <c r="D271" s="81" t="s">
        <v>1099</v>
      </c>
      <c r="E271" s="44"/>
      <c r="F271" s="44"/>
      <c r="G271" s="44"/>
      <c r="H271" s="44"/>
      <c r="I271" s="44"/>
      <c r="J271" s="44"/>
      <c r="K271" s="21"/>
      <c r="L271" s="6">
        <f t="shared" si="12"/>
        <v>0</v>
      </c>
      <c r="M271" s="6">
        <f t="shared" si="13"/>
        <v>0</v>
      </c>
      <c r="N271" s="6">
        <f t="shared" si="14"/>
        <v>0</v>
      </c>
    </row>
    <row r="272" spans="1:14" s="5" customFormat="1" ht="20.100000000000001" customHeight="1">
      <c r="A272" s="143" t="s">
        <v>559</v>
      </c>
      <c r="B272" s="44"/>
      <c r="C272" s="44"/>
      <c r="D272" s="81" t="s">
        <v>1099</v>
      </c>
      <c r="E272" s="44"/>
      <c r="F272" s="44"/>
      <c r="G272" s="44"/>
      <c r="H272" s="44"/>
      <c r="I272" s="44"/>
      <c r="J272" s="44"/>
      <c r="K272" s="21"/>
      <c r="L272" s="6">
        <f t="shared" si="12"/>
        <v>0</v>
      </c>
      <c r="M272" s="6">
        <f t="shared" si="13"/>
        <v>0</v>
      </c>
      <c r="N272" s="6">
        <f t="shared" si="14"/>
        <v>0</v>
      </c>
    </row>
    <row r="273" spans="1:14" s="5" customFormat="1" ht="20.100000000000001" customHeight="1">
      <c r="A273" s="143" t="s">
        <v>1125</v>
      </c>
      <c r="B273" s="149"/>
      <c r="C273" s="25"/>
      <c r="D273" s="81" t="s">
        <v>1099</v>
      </c>
      <c r="E273" s="25"/>
      <c r="F273" s="25"/>
      <c r="G273" s="25"/>
      <c r="H273" s="44"/>
      <c r="I273" s="44"/>
      <c r="J273" s="44"/>
      <c r="K273" s="21"/>
      <c r="L273" s="6">
        <f t="shared" si="12"/>
        <v>0</v>
      </c>
      <c r="M273" s="6">
        <f t="shared" si="13"/>
        <v>0</v>
      </c>
      <c r="N273" s="6">
        <f t="shared" si="14"/>
        <v>0</v>
      </c>
    </row>
    <row r="274" spans="1:14" s="5" customFormat="1" ht="57.75" customHeight="1">
      <c r="A274" s="148">
        <v>8.3000000000000007</v>
      </c>
      <c r="B274" s="117" t="s">
        <v>1274</v>
      </c>
      <c r="C274" s="6"/>
      <c r="D274" s="81"/>
      <c r="E274" s="6"/>
      <c r="F274" s="6"/>
      <c r="G274" s="6"/>
      <c r="H274" s="252"/>
      <c r="I274" s="252"/>
      <c r="J274" s="252"/>
      <c r="K274" s="45"/>
      <c r="L274" s="6"/>
      <c r="M274" s="6"/>
      <c r="N274" s="6"/>
    </row>
    <row r="275" spans="1:14" s="5" customFormat="1" ht="20.100000000000001" customHeight="1">
      <c r="A275" s="151" t="s">
        <v>560</v>
      </c>
      <c r="B275" s="149"/>
      <c r="C275" s="44"/>
      <c r="D275" s="25"/>
      <c r="E275" s="44"/>
      <c r="F275" s="44"/>
      <c r="G275" s="44"/>
      <c r="H275" s="44"/>
      <c r="I275" s="44"/>
      <c r="J275" s="44"/>
      <c r="K275" s="21"/>
      <c r="L275" s="6">
        <f t="shared" si="12"/>
        <v>0</v>
      </c>
      <c r="M275" s="6">
        <f t="shared" si="13"/>
        <v>0</v>
      </c>
      <c r="N275" s="6">
        <f t="shared" si="14"/>
        <v>0</v>
      </c>
    </row>
    <row r="276" spans="1:14" s="5" customFormat="1" ht="20.100000000000001" customHeight="1">
      <c r="A276" s="151" t="s">
        <v>561</v>
      </c>
      <c r="B276" s="149"/>
      <c r="C276" s="44"/>
      <c r="D276" s="25"/>
      <c r="E276" s="44"/>
      <c r="F276" s="44"/>
      <c r="G276" s="44"/>
      <c r="H276" s="44"/>
      <c r="I276" s="44"/>
      <c r="J276" s="44"/>
      <c r="K276" s="21"/>
      <c r="L276" s="6">
        <f t="shared" si="12"/>
        <v>0</v>
      </c>
      <c r="M276" s="6">
        <f t="shared" si="13"/>
        <v>0</v>
      </c>
      <c r="N276" s="6">
        <f t="shared" si="14"/>
        <v>0</v>
      </c>
    </row>
    <row r="277" spans="1:14" s="5" customFormat="1" ht="20.100000000000001" customHeight="1">
      <c r="A277" s="151" t="s">
        <v>562</v>
      </c>
      <c r="B277" s="149"/>
      <c r="C277" s="44"/>
      <c r="D277" s="25"/>
      <c r="E277" s="44"/>
      <c r="F277" s="44"/>
      <c r="G277" s="44"/>
      <c r="H277" s="44"/>
      <c r="I277" s="44"/>
      <c r="J277" s="44"/>
      <c r="K277" s="21"/>
      <c r="L277" s="6">
        <f t="shared" si="12"/>
        <v>0</v>
      </c>
      <c r="M277" s="6">
        <f t="shared" si="13"/>
        <v>0</v>
      </c>
      <c r="N277" s="6">
        <f t="shared" si="14"/>
        <v>0</v>
      </c>
    </row>
    <row r="278" spans="1:14" s="5" customFormat="1" ht="20.100000000000001" customHeight="1">
      <c r="A278" s="151" t="s">
        <v>563</v>
      </c>
      <c r="B278" s="149"/>
      <c r="C278" s="44"/>
      <c r="D278" s="25"/>
      <c r="E278" s="44"/>
      <c r="F278" s="44"/>
      <c r="G278" s="44"/>
      <c r="H278" s="44"/>
      <c r="I278" s="44"/>
      <c r="J278" s="44"/>
      <c r="K278" s="21"/>
      <c r="L278" s="6">
        <f t="shared" si="12"/>
        <v>0</v>
      </c>
      <c r="M278" s="6">
        <f t="shared" si="13"/>
        <v>0</v>
      </c>
      <c r="N278" s="6">
        <f t="shared" si="14"/>
        <v>0</v>
      </c>
    </row>
    <row r="279" spans="1:14" s="5" customFormat="1" ht="20.100000000000001" customHeight="1">
      <c r="A279" s="151" t="s">
        <v>564</v>
      </c>
      <c r="B279" s="149"/>
      <c r="C279" s="44"/>
      <c r="D279" s="25"/>
      <c r="E279" s="44"/>
      <c r="F279" s="44"/>
      <c r="G279" s="44"/>
      <c r="H279" s="44"/>
      <c r="I279" s="44"/>
      <c r="J279" s="44"/>
      <c r="K279" s="21"/>
      <c r="L279" s="6">
        <f t="shared" si="12"/>
        <v>0</v>
      </c>
      <c r="M279" s="6">
        <f t="shared" si="13"/>
        <v>0</v>
      </c>
      <c r="N279" s="6">
        <f t="shared" si="14"/>
        <v>0</v>
      </c>
    </row>
    <row r="280" spans="1:14" s="5" customFormat="1" ht="20.100000000000001" customHeight="1">
      <c r="A280" s="151" t="s">
        <v>565</v>
      </c>
      <c r="B280" s="149"/>
      <c r="C280" s="44"/>
      <c r="D280" s="25"/>
      <c r="E280" s="44"/>
      <c r="F280" s="44"/>
      <c r="G280" s="44"/>
      <c r="H280" s="44"/>
      <c r="I280" s="44"/>
      <c r="J280" s="44"/>
      <c r="K280" s="21"/>
      <c r="L280" s="6">
        <f t="shared" si="12"/>
        <v>0</v>
      </c>
      <c r="M280" s="6">
        <f t="shared" si="13"/>
        <v>0</v>
      </c>
      <c r="N280" s="6">
        <f t="shared" si="14"/>
        <v>0</v>
      </c>
    </row>
    <row r="281" spans="1:14" s="5" customFormat="1" ht="20.100000000000001" customHeight="1">
      <c r="A281" s="151" t="s">
        <v>566</v>
      </c>
      <c r="B281" s="149"/>
      <c r="C281" s="44"/>
      <c r="D281" s="25"/>
      <c r="E281" s="44"/>
      <c r="F281" s="44"/>
      <c r="G281" s="44"/>
      <c r="H281" s="44"/>
      <c r="I281" s="44"/>
      <c r="J281" s="44"/>
      <c r="K281" s="21"/>
      <c r="L281" s="6">
        <f t="shared" si="12"/>
        <v>0</v>
      </c>
      <c r="M281" s="6">
        <f t="shared" si="13"/>
        <v>0</v>
      </c>
      <c r="N281" s="6">
        <f t="shared" si="14"/>
        <v>0</v>
      </c>
    </row>
    <row r="282" spans="1:14" s="5" customFormat="1" ht="20.100000000000001" customHeight="1">
      <c r="A282" s="151" t="s">
        <v>567</v>
      </c>
      <c r="B282" s="149"/>
      <c r="C282" s="44"/>
      <c r="D282" s="25"/>
      <c r="E282" s="44"/>
      <c r="F282" s="44"/>
      <c r="G282" s="44"/>
      <c r="H282" s="44"/>
      <c r="I282" s="44"/>
      <c r="J282" s="44"/>
      <c r="K282" s="21"/>
      <c r="L282" s="6">
        <f t="shared" si="12"/>
        <v>0</v>
      </c>
      <c r="M282" s="6">
        <f t="shared" si="13"/>
        <v>0</v>
      </c>
      <c r="N282" s="6">
        <f t="shared" si="14"/>
        <v>0</v>
      </c>
    </row>
    <row r="283" spans="1:14" s="5" customFormat="1" ht="20.100000000000001" customHeight="1">
      <c r="A283" s="151" t="s">
        <v>568</v>
      </c>
      <c r="B283" s="149"/>
      <c r="C283" s="44"/>
      <c r="D283" s="25"/>
      <c r="E283" s="44"/>
      <c r="F283" s="44"/>
      <c r="G283" s="44"/>
      <c r="H283" s="44"/>
      <c r="I283" s="44"/>
      <c r="J283" s="44"/>
      <c r="K283" s="21"/>
      <c r="L283" s="6">
        <f t="shared" si="12"/>
        <v>0</v>
      </c>
      <c r="M283" s="6">
        <f t="shared" si="13"/>
        <v>0</v>
      </c>
      <c r="N283" s="6">
        <f t="shared" si="14"/>
        <v>0</v>
      </c>
    </row>
    <row r="284" spans="1:14" s="5" customFormat="1" ht="20.100000000000001" customHeight="1">
      <c r="A284" s="151" t="s">
        <v>569</v>
      </c>
      <c r="B284" s="149"/>
      <c r="C284" s="44"/>
      <c r="D284" s="25"/>
      <c r="E284" s="44"/>
      <c r="F284" s="44"/>
      <c r="G284" s="44"/>
      <c r="H284" s="44"/>
      <c r="I284" s="44"/>
      <c r="J284" s="44"/>
      <c r="K284" s="21"/>
      <c r="L284" s="6">
        <f t="shared" si="12"/>
        <v>0</v>
      </c>
      <c r="M284" s="6">
        <f t="shared" si="13"/>
        <v>0</v>
      </c>
      <c r="N284" s="6">
        <f t="shared" si="14"/>
        <v>0</v>
      </c>
    </row>
    <row r="285" spans="1:14" s="5" customFormat="1" ht="20.100000000000001" customHeight="1">
      <c r="A285" s="151" t="s">
        <v>570</v>
      </c>
      <c r="B285" s="149"/>
      <c r="C285" s="44"/>
      <c r="D285" s="25"/>
      <c r="E285" s="44"/>
      <c r="F285" s="44"/>
      <c r="G285" s="44"/>
      <c r="H285" s="44"/>
      <c r="I285" s="44"/>
      <c r="J285" s="44"/>
      <c r="K285" s="21"/>
      <c r="L285" s="6">
        <f t="shared" si="12"/>
        <v>0</v>
      </c>
      <c r="M285" s="6">
        <f t="shared" si="13"/>
        <v>0</v>
      </c>
      <c r="N285" s="6">
        <f t="shared" si="14"/>
        <v>0</v>
      </c>
    </row>
    <row r="286" spans="1:14" s="5" customFormat="1" ht="20.100000000000001" customHeight="1">
      <c r="A286" s="151" t="s">
        <v>571</v>
      </c>
      <c r="B286" s="149"/>
      <c r="C286" s="44"/>
      <c r="D286" s="25"/>
      <c r="E286" s="44"/>
      <c r="F286" s="44"/>
      <c r="G286" s="44"/>
      <c r="H286" s="44"/>
      <c r="I286" s="44"/>
      <c r="J286" s="44"/>
      <c r="K286" s="21"/>
      <c r="L286" s="6">
        <f t="shared" si="12"/>
        <v>0</v>
      </c>
      <c r="M286" s="6">
        <f t="shared" si="13"/>
        <v>0</v>
      </c>
      <c r="N286" s="6">
        <f t="shared" si="14"/>
        <v>0</v>
      </c>
    </row>
    <row r="287" spans="1:14" s="5" customFormat="1" ht="30">
      <c r="A287" s="148">
        <v>8.4</v>
      </c>
      <c r="B287" s="254" t="s">
        <v>648</v>
      </c>
      <c r="C287" s="6"/>
      <c r="D287" s="81"/>
      <c r="E287" s="6"/>
      <c r="F287" s="6"/>
      <c r="G287" s="6"/>
      <c r="H287" s="252"/>
      <c r="I287" s="252"/>
      <c r="J287" s="252"/>
      <c r="K287" s="45"/>
      <c r="L287" s="6"/>
      <c r="M287" s="6"/>
      <c r="N287" s="6"/>
    </row>
    <row r="288" spans="1:14" s="5" customFormat="1" ht="20.100000000000001" customHeight="1">
      <c r="A288" s="81" t="s">
        <v>1317</v>
      </c>
      <c r="B288" s="44"/>
      <c r="C288" s="44"/>
      <c r="D288" s="81" t="s">
        <v>1099</v>
      </c>
      <c r="E288" s="44"/>
      <c r="F288" s="44"/>
      <c r="G288" s="44"/>
      <c r="H288" s="44"/>
      <c r="I288" s="44"/>
      <c r="J288" s="44"/>
      <c r="K288" s="44"/>
      <c r="L288" s="6">
        <f t="shared" si="12"/>
        <v>0</v>
      </c>
      <c r="M288" s="6">
        <f t="shared" si="13"/>
        <v>0</v>
      </c>
      <c r="N288" s="6">
        <f t="shared" si="14"/>
        <v>0</v>
      </c>
    </row>
    <row r="289" spans="1:14" s="5" customFormat="1" ht="20.100000000000001" customHeight="1">
      <c r="A289" s="81" t="s">
        <v>1318</v>
      </c>
      <c r="B289" s="44"/>
      <c r="C289" s="44"/>
      <c r="D289" s="81" t="s">
        <v>1099</v>
      </c>
      <c r="E289" s="44"/>
      <c r="F289" s="44"/>
      <c r="G289" s="44"/>
      <c r="H289" s="44"/>
      <c r="I289" s="44"/>
      <c r="J289" s="44"/>
      <c r="K289" s="44"/>
      <c r="L289" s="6">
        <f t="shared" si="12"/>
        <v>0</v>
      </c>
      <c r="M289" s="6">
        <f t="shared" si="13"/>
        <v>0</v>
      </c>
      <c r="N289" s="6">
        <f t="shared" si="14"/>
        <v>0</v>
      </c>
    </row>
    <row r="290" spans="1:14" s="5" customFormat="1" ht="20.100000000000001" customHeight="1">
      <c r="A290" s="81" t="s">
        <v>1319</v>
      </c>
      <c r="B290" s="44"/>
      <c r="C290" s="44"/>
      <c r="D290" s="81" t="s">
        <v>1099</v>
      </c>
      <c r="E290" s="44"/>
      <c r="F290" s="44"/>
      <c r="G290" s="44"/>
      <c r="H290" s="44"/>
      <c r="I290" s="44"/>
      <c r="J290" s="44"/>
      <c r="K290" s="44"/>
      <c r="L290" s="6">
        <f t="shared" si="12"/>
        <v>0</v>
      </c>
      <c r="M290" s="6">
        <f t="shared" si="13"/>
        <v>0</v>
      </c>
      <c r="N290" s="6">
        <f t="shared" si="14"/>
        <v>0</v>
      </c>
    </row>
    <row r="291" spans="1:14" s="5" customFormat="1" ht="20.100000000000001" customHeight="1">
      <c r="A291" s="81" t="s">
        <v>1320</v>
      </c>
      <c r="B291" s="44"/>
      <c r="C291" s="44"/>
      <c r="D291" s="81" t="s">
        <v>1099</v>
      </c>
      <c r="E291" s="44"/>
      <c r="F291" s="44"/>
      <c r="G291" s="44"/>
      <c r="H291" s="44"/>
      <c r="I291" s="44"/>
      <c r="J291" s="44"/>
      <c r="K291" s="44"/>
      <c r="L291" s="6">
        <f t="shared" si="12"/>
        <v>0</v>
      </c>
      <c r="M291" s="6">
        <f t="shared" si="13"/>
        <v>0</v>
      </c>
      <c r="N291" s="6">
        <f t="shared" si="14"/>
        <v>0</v>
      </c>
    </row>
    <row r="292" spans="1:14" s="5" customFormat="1" ht="20.100000000000001" customHeight="1">
      <c r="A292" s="81" t="s">
        <v>1321</v>
      </c>
      <c r="B292" s="44"/>
      <c r="C292" s="44"/>
      <c r="D292" s="81" t="s">
        <v>1099</v>
      </c>
      <c r="E292" s="44"/>
      <c r="F292" s="44"/>
      <c r="G292" s="44"/>
      <c r="H292" s="44"/>
      <c r="I292" s="44"/>
      <c r="J292" s="44"/>
      <c r="K292" s="44"/>
      <c r="L292" s="6">
        <f t="shared" si="12"/>
        <v>0</v>
      </c>
      <c r="M292" s="6">
        <f t="shared" si="13"/>
        <v>0</v>
      </c>
      <c r="N292" s="6">
        <f t="shared" si="14"/>
        <v>0</v>
      </c>
    </row>
    <row r="293" spans="1:14" s="5" customFormat="1" ht="20.100000000000001" customHeight="1">
      <c r="A293" s="81" t="s">
        <v>1322</v>
      </c>
      <c r="B293" s="44"/>
      <c r="C293" s="44"/>
      <c r="D293" s="81" t="s">
        <v>1099</v>
      </c>
      <c r="E293" s="44"/>
      <c r="F293" s="44"/>
      <c r="G293" s="44"/>
      <c r="H293" s="44"/>
      <c r="I293" s="44"/>
      <c r="J293" s="44"/>
      <c r="K293" s="44"/>
      <c r="L293" s="6">
        <f t="shared" si="12"/>
        <v>0</v>
      </c>
      <c r="M293" s="6">
        <f t="shared" si="13"/>
        <v>0</v>
      </c>
      <c r="N293" s="6">
        <f t="shared" si="14"/>
        <v>0</v>
      </c>
    </row>
    <row r="294" spans="1:14" s="5" customFormat="1" ht="20.100000000000001" customHeight="1">
      <c r="A294" s="81" t="s">
        <v>1323</v>
      </c>
      <c r="B294" s="44"/>
      <c r="C294" s="44"/>
      <c r="D294" s="81" t="s">
        <v>1099</v>
      </c>
      <c r="E294" s="44"/>
      <c r="F294" s="44"/>
      <c r="G294" s="44"/>
      <c r="H294" s="44"/>
      <c r="I294" s="44"/>
      <c r="J294" s="44"/>
      <c r="K294" s="44"/>
      <c r="L294" s="6">
        <f t="shared" si="12"/>
        <v>0</v>
      </c>
      <c r="M294" s="6">
        <f t="shared" si="13"/>
        <v>0</v>
      </c>
      <c r="N294" s="6">
        <f t="shared" si="14"/>
        <v>0</v>
      </c>
    </row>
    <row r="295" spans="1:14" s="134" customFormat="1" ht="20.100000000000001" customHeight="1" thickBot="1">
      <c r="A295" s="81" t="s">
        <v>1324</v>
      </c>
      <c r="B295" s="152"/>
      <c r="C295" s="153"/>
      <c r="D295" s="81" t="s">
        <v>1099</v>
      </c>
      <c r="E295" s="153"/>
      <c r="F295" s="153"/>
      <c r="G295" s="153"/>
      <c r="H295" s="154"/>
      <c r="I295" s="154"/>
      <c r="J295" s="154"/>
      <c r="K295" s="155"/>
      <c r="L295" s="146">
        <f t="shared" si="12"/>
        <v>0</v>
      </c>
      <c r="M295" s="146">
        <f t="shared" si="13"/>
        <v>0</v>
      </c>
      <c r="N295" s="146">
        <f t="shared" si="14"/>
        <v>0</v>
      </c>
    </row>
    <row r="296" spans="1:14" s="106" customFormat="1" ht="20.100000000000001" customHeight="1">
      <c r="A296" s="253"/>
      <c r="B296" s="105" t="s">
        <v>1102</v>
      </c>
      <c r="C296" s="156"/>
      <c r="D296" s="156"/>
      <c r="E296" s="156"/>
      <c r="F296" s="156"/>
      <c r="G296" s="156"/>
      <c r="H296" s="77"/>
      <c r="I296" s="77"/>
      <c r="J296" s="77"/>
      <c r="K296" s="253"/>
      <c r="L296" s="77">
        <f>SUM(L9:L295)</f>
        <v>0</v>
      </c>
      <c r="M296" s="77">
        <f t="shared" ref="M296:N296" si="15">SUM(M9:M295)</f>
        <v>0</v>
      </c>
      <c r="N296" s="77">
        <f t="shared" si="15"/>
        <v>0</v>
      </c>
    </row>
    <row r="297" spans="1:14" s="5" customFormat="1" ht="20.100000000000001" customHeight="1">
      <c r="A297" s="9"/>
      <c r="B297" s="8"/>
      <c r="C297" s="9"/>
      <c r="D297" s="9"/>
      <c r="E297" s="9"/>
      <c r="F297" s="9"/>
      <c r="G297" s="9"/>
      <c r="H297" s="9"/>
      <c r="I297" s="9"/>
      <c r="J297" s="9"/>
      <c r="K297" s="9"/>
      <c r="L297" s="9"/>
      <c r="M297" s="9"/>
      <c r="N297" s="9"/>
    </row>
    <row r="298" spans="1:14" s="157" customFormat="1" ht="20.100000000000001" customHeight="1">
      <c r="A298" s="261" t="s">
        <v>277</v>
      </c>
      <c r="B298" s="9"/>
      <c r="C298" s="8"/>
      <c r="D298" s="9"/>
      <c r="E298" s="9"/>
      <c r="F298" s="9"/>
      <c r="G298" s="9"/>
      <c r="H298" s="9"/>
      <c r="I298" s="9"/>
      <c r="J298" s="9"/>
      <c r="K298" s="9"/>
      <c r="L298" s="9"/>
      <c r="M298" s="9"/>
      <c r="N298" s="9"/>
    </row>
    <row r="299" spans="1:14" s="157" customFormat="1" ht="20.100000000000001" customHeight="1">
      <c r="A299" s="261" t="s">
        <v>981</v>
      </c>
      <c r="B299" s="261" t="s">
        <v>980</v>
      </c>
      <c r="C299" s="8"/>
      <c r="D299" s="9"/>
      <c r="E299" s="9"/>
      <c r="F299" s="9"/>
      <c r="G299" s="9"/>
      <c r="H299" s="9"/>
      <c r="I299" s="9"/>
      <c r="J299" s="9"/>
      <c r="K299" s="9"/>
      <c r="L299" s="9"/>
      <c r="M299" s="9"/>
      <c r="N299" s="9"/>
    </row>
    <row r="300" spans="1:14" s="157" customFormat="1" ht="20.100000000000001" customHeight="1">
      <c r="A300" s="109"/>
      <c r="B300" s="110"/>
      <c r="C300" s="108"/>
      <c r="D300" s="110"/>
      <c r="E300" s="110"/>
      <c r="F300" s="110"/>
      <c r="G300" s="110"/>
      <c r="H300" s="110"/>
      <c r="I300" s="110"/>
      <c r="J300" s="110"/>
      <c r="K300" s="110"/>
      <c r="L300" s="110"/>
      <c r="M300" s="110"/>
      <c r="N300" s="110"/>
    </row>
    <row r="301" spans="1:14" s="5" customFormat="1" ht="20.100000000000001" customHeight="1">
      <c r="A301" s="108"/>
      <c r="B301" s="109" t="s">
        <v>278</v>
      </c>
      <c r="C301" s="110"/>
      <c r="D301" s="110"/>
      <c r="E301" s="110"/>
      <c r="F301" s="110"/>
      <c r="G301" s="110"/>
      <c r="H301" s="110"/>
      <c r="I301" s="110"/>
      <c r="J301" s="110"/>
      <c r="K301" s="110"/>
      <c r="L301" s="110"/>
      <c r="M301" s="110"/>
      <c r="N301" s="110"/>
    </row>
    <row r="302" spans="1:14" s="5" customFormat="1" ht="20.100000000000001" customHeight="1">
      <c r="A302" s="108"/>
      <c r="B302" s="109" t="s">
        <v>279</v>
      </c>
      <c r="C302" s="110"/>
      <c r="D302" s="110"/>
      <c r="E302" s="110"/>
      <c r="F302" s="110"/>
      <c r="G302" s="110"/>
      <c r="H302" s="110"/>
      <c r="I302" s="110"/>
      <c r="J302" s="110"/>
      <c r="K302" s="110"/>
      <c r="L302" s="110"/>
      <c r="M302" s="110"/>
      <c r="N302" s="110"/>
    </row>
    <row r="303" spans="1:14" s="5" customFormat="1" ht="20.100000000000001" customHeight="1">
      <c r="A303" s="108"/>
      <c r="B303" s="109" t="s">
        <v>280</v>
      </c>
      <c r="C303" s="110"/>
      <c r="D303" s="110"/>
      <c r="E303" s="110"/>
      <c r="F303" s="110"/>
      <c r="G303" s="110"/>
      <c r="H303" s="110"/>
      <c r="I303" s="110"/>
      <c r="J303" s="110"/>
      <c r="K303" s="110"/>
      <c r="L303" s="110"/>
      <c r="M303" s="110"/>
      <c r="N303" s="110"/>
    </row>
  </sheetData>
  <sheetProtection password="C91B" sheet="1" objects="1" scenarios="1"/>
  <mergeCells count="6">
    <mergeCell ref="M3:N3"/>
    <mergeCell ref="I4:K4"/>
    <mergeCell ref="B1:N1"/>
    <mergeCell ref="E3:F3"/>
    <mergeCell ref="G3:H3"/>
    <mergeCell ref="C2:N2"/>
  </mergeCells>
  <printOptions horizontalCentered="1"/>
  <pageMargins left="0.70866141732283505" right="0.70866141732283505" top="0.9" bottom="0.99803149599999996" header="0.75" footer="0.81496062999999996"/>
  <pageSetup paperSize="9" scale="43" fitToHeight="7" orientation="landscape" r:id="rId1"/>
  <headerFooter>
    <oddHeader>&amp;L&amp;"Times New Roman,Regular"&amp;9Bengaluru Water Supply and Sewerage Project (III)&amp;R&amp;"Times New Roman,Regular"&amp;9Volume-3-Price Proposal</oddHeader>
    <oddFooter>&amp;L&amp;"Times New Roman,Regular"&amp;9Contract No CP-25-BILISHIVALLI STP&amp;R&amp;"Times New Roman,Regular"&amp;9&amp;P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22</vt:i4>
      </vt:variant>
    </vt:vector>
  </HeadingPairs>
  <TitlesOfParts>
    <vt:vector size="33" baseType="lpstr">
      <vt:lpstr>Schedule 1</vt:lpstr>
      <vt:lpstr>Schedule 2</vt:lpstr>
      <vt:lpstr>Schedule 3A</vt:lpstr>
      <vt:lpstr>Schedule 3B</vt:lpstr>
      <vt:lpstr>Schedule 4</vt:lpstr>
      <vt:lpstr>Schedule 5</vt:lpstr>
      <vt:lpstr>Schedule 6</vt:lpstr>
      <vt:lpstr>Schedule 7</vt:lpstr>
      <vt:lpstr>Schedule 8 A</vt:lpstr>
      <vt:lpstr>Schedule 8B </vt:lpstr>
      <vt:lpstr>Schedule 9</vt:lpstr>
      <vt:lpstr>'Schedule 1'!Print_Area</vt:lpstr>
      <vt:lpstr>'Schedule 2'!Print_Area</vt:lpstr>
      <vt:lpstr>'Schedule 3A'!Print_Area</vt:lpstr>
      <vt:lpstr>'Schedule 3B'!Print_Area</vt:lpstr>
      <vt:lpstr>'Schedule 4'!Print_Area</vt:lpstr>
      <vt:lpstr>'Schedule 5'!Print_Area</vt:lpstr>
      <vt:lpstr>'Schedule 6'!Print_Area</vt:lpstr>
      <vt:lpstr>'Schedule 7'!Print_Area</vt:lpstr>
      <vt:lpstr>'Schedule 8 A'!Print_Area</vt:lpstr>
      <vt:lpstr>'Schedule 8B '!Print_Area</vt:lpstr>
      <vt:lpstr>'Schedule 9'!Print_Area</vt:lpstr>
      <vt:lpstr>'Schedule 1'!Print_Titles</vt:lpstr>
      <vt:lpstr>'Schedule 2'!Print_Titles</vt:lpstr>
      <vt:lpstr>'Schedule 3A'!Print_Titles</vt:lpstr>
      <vt:lpstr>'Schedule 3B'!Print_Titles</vt:lpstr>
      <vt:lpstr>'Schedule 4'!Print_Titles</vt:lpstr>
      <vt:lpstr>'Schedule 5'!Print_Titles</vt:lpstr>
      <vt:lpstr>'Schedule 6'!Print_Titles</vt:lpstr>
      <vt:lpstr>'Schedule 7'!Print_Titles</vt:lpstr>
      <vt:lpstr>'Schedule 8 A'!Print_Titles</vt:lpstr>
      <vt:lpstr>'Schedule 8B '!Print_Titles</vt:lpstr>
      <vt:lpstr>'Schedule 9'!Print_Titles</vt:lpstr>
    </vt:vector>
  </TitlesOfParts>
  <Company>Antares Systems Limted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pradeeps</dc:creator>
  <cp:lastModifiedBy>Nidhi</cp:lastModifiedBy>
  <cp:lastPrinted>2019-12-24T10:36:42Z</cp:lastPrinted>
  <dcterms:created xsi:type="dcterms:W3CDTF">2011-07-02T05:03:24Z</dcterms:created>
  <dcterms:modified xsi:type="dcterms:W3CDTF">2021-06-23T05:48:09Z</dcterms:modified>
</cp:coreProperties>
</file>