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120" yWindow="-120" windowWidth="19800" windowHeight="11760"/>
  </bookViews>
  <sheets>
    <sheet name="Lingadernahalli" sheetId="15" r:id="rId1"/>
    <sheet name="Summary - Lingadernahalli" sheetId="19" r:id="rId2"/>
    <sheet name="Singapura" sheetId="16" r:id="rId3"/>
    <sheet name="Summary - Singapura" sheetId="20" r:id="rId4"/>
    <sheet name="Vasudevapura" sheetId="13" r:id="rId5"/>
    <sheet name="Summary - Vasudevapura" sheetId="21" r:id="rId6"/>
    <sheet name="Chokkanahalli" sheetId="14" r:id="rId7"/>
    <sheet name="Summary - Chokkanahalli" sheetId="22" r:id="rId8"/>
    <sheet name="SOD" sheetId="18" r:id="rId9"/>
    <sheet name="GRAND Summary" sheetId="17" r:id="rId10"/>
  </sheets>
  <definedNames>
    <definedName name="_xlnm._FilterDatabase" localSheetId="6" hidden="1">Chokkanahalli!$A$3:$G$461</definedName>
    <definedName name="_xlnm._FilterDatabase" localSheetId="0" hidden="1">Lingadernahalli!$A$3:$F$347</definedName>
    <definedName name="_xlnm._FilterDatabase" localSheetId="2" hidden="1">Singapura!$A$3:$G$364</definedName>
    <definedName name="_xlnm._FilterDatabase" localSheetId="4" hidden="1">Vasudevapura!$A$3:$G$355</definedName>
    <definedName name="_xlnm.Print_Area" localSheetId="9">'GRAND Summary'!$A$1:$J$24</definedName>
    <definedName name="_xlnm.Print_Area" localSheetId="8">SOD!$A$1:$G$42</definedName>
    <definedName name="_xlnm.Print_Titles" localSheetId="6">Chokkanahalli!$3:$3</definedName>
    <definedName name="_xlnm.Print_Titles" localSheetId="0">Lingadernahalli!$3:$3</definedName>
    <definedName name="_xlnm.Print_Titles" localSheetId="2">Singapura!$3:$3</definedName>
    <definedName name="_xlnm.Print_Titles" localSheetId="8">SOD!$4:$4</definedName>
    <definedName name="_xlnm.Print_Titles" localSheetId="4">Vasudevapura!$3:$3</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18"/>
  <c r="G39" l="1"/>
  <c r="G38"/>
  <c r="G37"/>
  <c r="G36"/>
  <c r="G35"/>
  <c r="G33"/>
  <c r="G32"/>
  <c r="G31"/>
  <c r="G30"/>
  <c r="G29"/>
  <c r="G28"/>
  <c r="G27"/>
  <c r="G25"/>
  <c r="G24"/>
  <c r="G22"/>
  <c r="G21"/>
  <c r="G20"/>
  <c r="G19"/>
  <c r="G18"/>
  <c r="G17"/>
  <c r="G16"/>
  <c r="G15"/>
  <c r="G14"/>
  <c r="G13"/>
  <c r="G12"/>
  <c r="G11"/>
  <c r="G10"/>
  <c r="G9"/>
  <c r="G8"/>
  <c r="G204" i="16" l="1"/>
  <c r="G40" i="18"/>
  <c r="F243" i="15" l="1"/>
  <c r="F279"/>
  <c r="F311"/>
  <c r="G15" i="16"/>
  <c r="G55"/>
  <c r="G87"/>
  <c r="G255"/>
  <c r="G279"/>
  <c r="G303"/>
  <c r="G331"/>
  <c r="G6" i="13"/>
  <c r="G162"/>
  <c r="G246"/>
  <c r="G366" i="14"/>
  <c r="F248" i="15"/>
  <c r="F316"/>
  <c r="G8" i="16"/>
  <c r="G40"/>
  <c r="G104"/>
  <c r="G136"/>
  <c r="G168"/>
  <c r="G196"/>
  <c r="G288"/>
  <c r="G324"/>
  <c r="G299" i="14"/>
  <c r="F62" i="15"/>
  <c r="F266"/>
  <c r="G10" i="16"/>
  <c r="G114"/>
  <c r="G178"/>
  <c r="G246"/>
  <c r="G225" i="13"/>
  <c r="G389" i="14"/>
  <c r="F53" i="15"/>
  <c r="F257"/>
  <c r="F265"/>
  <c r="F273"/>
  <c r="F301"/>
  <c r="F325"/>
  <c r="F345"/>
  <c r="G17" i="16"/>
  <c r="G37"/>
  <c r="G49"/>
  <c r="G81"/>
  <c r="G97"/>
  <c r="G129"/>
  <c r="G141"/>
  <c r="G169"/>
  <c r="G177"/>
  <c r="G185"/>
  <c r="G213"/>
  <c r="G285"/>
  <c r="G293"/>
  <c r="G309"/>
  <c r="G341"/>
  <c r="G16" i="13"/>
  <c r="G72"/>
  <c r="G104"/>
  <c r="G176"/>
  <c r="G196"/>
  <c r="G220"/>
  <c r="G300"/>
  <c r="G16" i="14"/>
  <c r="G56"/>
  <c r="G92"/>
  <c r="G356"/>
  <c r="G372"/>
  <c r="F254" i="15"/>
  <c r="F278"/>
  <c r="F334"/>
  <c r="G22" i="16"/>
  <c r="G62"/>
  <c r="G94"/>
  <c r="G110"/>
  <c r="G158"/>
  <c r="G298"/>
  <c r="G310"/>
  <c r="G326"/>
  <c r="F8" i="15"/>
  <c r="F239"/>
  <c r="G99" i="16"/>
  <c r="G151"/>
  <c r="G202" i="14"/>
  <c r="F264" i="15"/>
  <c r="F288"/>
  <c r="G28" i="16"/>
  <c r="G124"/>
  <c r="G244"/>
  <c r="G280"/>
  <c r="G352"/>
  <c r="G23" i="13"/>
  <c r="G243"/>
  <c r="G59" i="14"/>
  <c r="G130" i="16"/>
  <c r="G202"/>
  <c r="G346"/>
  <c r="G437" i="14"/>
  <c r="F247" i="15"/>
  <c r="F335"/>
  <c r="G19" i="16"/>
  <c r="G51"/>
  <c r="G75"/>
  <c r="G115"/>
  <c r="G143"/>
  <c r="G171"/>
  <c r="G191"/>
  <c r="G227"/>
  <c r="G259"/>
  <c r="G283"/>
  <c r="G319"/>
  <c r="G335"/>
  <c r="G363"/>
  <c r="G154" i="14"/>
  <c r="G190"/>
  <c r="F224" i="15"/>
  <c r="F260"/>
  <c r="F268"/>
  <c r="F284"/>
  <c r="F344"/>
  <c r="G24" i="16"/>
  <c r="G44"/>
  <c r="G96"/>
  <c r="G172"/>
  <c r="G228"/>
  <c r="G279" i="13"/>
  <c r="G399" i="14"/>
  <c r="F170" i="15"/>
  <c r="F274"/>
  <c r="F290"/>
  <c r="F306"/>
  <c r="G18" i="16"/>
  <c r="G42"/>
  <c r="G138"/>
  <c r="G170"/>
  <c r="G194"/>
  <c r="G238"/>
  <c r="G306"/>
  <c r="G350"/>
  <c r="G121" i="13"/>
  <c r="G285"/>
  <c r="F261" i="15"/>
  <c r="F321"/>
  <c r="F329"/>
  <c r="F337"/>
  <c r="G13" i="16"/>
  <c r="G29"/>
  <c r="G101"/>
  <c r="G109"/>
  <c r="G173"/>
  <c r="G181"/>
  <c r="G205"/>
  <c r="G265"/>
  <c r="G289"/>
  <c r="G297"/>
  <c r="G321"/>
  <c r="G376" i="14"/>
  <c r="F122" i="15"/>
  <c r="F226"/>
  <c r="F246"/>
  <c r="F270"/>
  <c r="G14" i="16"/>
  <c r="G102"/>
  <c r="G134"/>
  <c r="G166"/>
  <c r="G182"/>
  <c r="G242"/>
  <c r="G189" i="13"/>
  <c r="G313"/>
  <c r="G39" i="16"/>
  <c r="G79"/>
  <c r="G107"/>
  <c r="G263"/>
  <c r="G287"/>
  <c r="G343"/>
  <c r="G321" i="14"/>
  <c r="F228" i="15"/>
  <c r="F256"/>
  <c r="F272"/>
  <c r="F300"/>
  <c r="G20" i="16"/>
  <c r="G116"/>
  <c r="G176"/>
  <c r="G268"/>
  <c r="G332"/>
  <c r="G15" i="13"/>
  <c r="G19" i="14"/>
  <c r="F242" i="15"/>
  <c r="F298"/>
  <c r="G26" i="16"/>
  <c r="G98"/>
  <c r="G258"/>
  <c r="G70" i="14"/>
  <c r="F171" i="15"/>
  <c r="F315"/>
  <c r="G27" i="16"/>
  <c r="G59"/>
  <c r="G83"/>
  <c r="G103"/>
  <c r="G123"/>
  <c r="G135"/>
  <c r="G179"/>
  <c r="G247"/>
  <c r="G267"/>
  <c r="G275"/>
  <c r="G291"/>
  <c r="G307"/>
  <c r="G327"/>
  <c r="G14" i="13"/>
  <c r="G110"/>
  <c r="G18" i="14"/>
  <c r="G86"/>
  <c r="F192" i="15"/>
  <c r="F292"/>
  <c r="F336"/>
  <c r="G32" i="16"/>
  <c r="G132"/>
  <c r="G160"/>
  <c r="G240"/>
  <c r="G284"/>
  <c r="G328"/>
  <c r="G19" i="13"/>
  <c r="G131"/>
  <c r="G42" i="18"/>
  <c r="H11" i="17" s="1"/>
  <c r="H40" i="18"/>
  <c r="G161" i="13"/>
  <c r="G157" i="14"/>
  <c r="G174" i="16"/>
  <c r="G277" i="13"/>
  <c r="G440" i="14"/>
  <c r="G313"/>
  <c r="G198" i="16"/>
  <c r="G233" i="13"/>
  <c r="G392" i="14"/>
  <c r="G197" i="13"/>
  <c r="G45" i="14"/>
  <c r="G230" i="16"/>
  <c r="F38" i="15"/>
  <c r="G38" i="16"/>
  <c r="G289" i="14"/>
  <c r="G337"/>
  <c r="G193"/>
  <c r="F218" i="15"/>
  <c r="G142" i="16"/>
  <c r="G93" i="13"/>
  <c r="G17"/>
  <c r="G117" i="14"/>
  <c r="F114" i="15"/>
  <c r="G362" i="16"/>
  <c r="F302" i="15"/>
  <c r="G340" i="14"/>
  <c r="F193" i="15"/>
  <c r="G224" i="14"/>
  <c r="G316" i="13"/>
  <c r="F238" i="15"/>
  <c r="G274" i="16"/>
  <c r="F186" i="15"/>
  <c r="G253" i="14"/>
  <c r="G421"/>
  <c r="G452"/>
  <c r="G301" i="13"/>
  <c r="G125"/>
  <c r="G13" i="14"/>
  <c r="G229"/>
  <c r="G373"/>
  <c r="G93"/>
  <c r="G126" i="16"/>
  <c r="F22" i="15"/>
  <c r="G136" i="14"/>
  <c r="G180"/>
  <c r="G109"/>
  <c r="G27"/>
  <c r="G304"/>
  <c r="G40"/>
  <c r="G196"/>
  <c r="G100"/>
  <c r="G144" i="13"/>
  <c r="G284" i="14"/>
  <c r="G52" i="13"/>
  <c r="G69" i="16"/>
  <c r="F25" i="15"/>
  <c r="F77"/>
  <c r="G57" i="16"/>
  <c r="G80" i="13"/>
  <c r="G353" i="16"/>
  <c r="G24" i="14"/>
  <c r="G208" i="13"/>
  <c r="G208" i="14"/>
  <c r="G268"/>
  <c r="G252"/>
  <c r="G332" i="13"/>
  <c r="F85" i="15"/>
  <c r="G201" i="16"/>
  <c r="F13" i="15"/>
  <c r="G132" i="13"/>
  <c r="G96"/>
  <c r="F213" i="15"/>
  <c r="F153"/>
  <c r="G157" i="16"/>
  <c r="F137" i="15"/>
  <c r="F93"/>
  <c r="F293"/>
  <c r="F37"/>
  <c r="G105" i="16"/>
  <c r="G256" i="13"/>
  <c r="G32"/>
  <c r="G260" i="14"/>
  <c r="G84"/>
  <c r="G156" i="13"/>
  <c r="G44"/>
  <c r="G361" i="16"/>
  <c r="G352" i="13"/>
  <c r="G168"/>
  <c r="G188"/>
  <c r="F185" i="15"/>
  <c r="F201"/>
  <c r="F129"/>
  <c r="F162"/>
  <c r="G50" i="16"/>
  <c r="G193" i="13"/>
  <c r="F121" i="15"/>
  <c r="G249" i="16"/>
  <c r="F161" i="15"/>
  <c r="F333"/>
  <c r="F113"/>
  <c r="F282"/>
  <c r="G336" i="13"/>
  <c r="G321"/>
  <c r="G261" i="16"/>
  <c r="F101" i="15"/>
  <c r="F69"/>
  <c r="F173"/>
  <c r="F249"/>
  <c r="G308" i="13"/>
  <c r="F142" i="15"/>
  <c r="G162" i="16"/>
  <c r="G129" i="13"/>
  <c r="G305" i="14"/>
  <c r="G297" i="13"/>
  <c r="G157"/>
  <c r="G25" i="14"/>
  <c r="F314" i="15"/>
  <c r="G222" i="16"/>
  <c r="F118" i="15"/>
  <c r="F102"/>
  <c r="G97" i="13"/>
  <c r="G177" i="14"/>
  <c r="G292" i="13"/>
  <c r="F214" i="15"/>
  <c r="G371" i="14"/>
  <c r="G341" i="13"/>
  <c r="G137" i="14"/>
  <c r="G451"/>
  <c r="G217" i="13"/>
  <c r="G123" i="14"/>
  <c r="G212"/>
  <c r="G255"/>
  <c r="G225"/>
  <c r="G457"/>
  <c r="G65" i="13"/>
  <c r="G360" i="16"/>
  <c r="G335" i="14"/>
  <c r="G396"/>
  <c r="G63" i="13"/>
  <c r="G90" i="16"/>
  <c r="G304" i="13"/>
  <c r="F245" i="15"/>
  <c r="G368" i="14"/>
  <c r="G46" i="16"/>
  <c r="G253" i="13"/>
  <c r="G132" i="14"/>
  <c r="G384"/>
  <c r="G103"/>
  <c r="F54" i="15"/>
  <c r="G143" i="13"/>
  <c r="G115" i="14"/>
  <c r="G428"/>
  <c r="G145" i="13"/>
  <c r="G25"/>
  <c r="G247" i="14"/>
  <c r="F88" i="15"/>
  <c r="F328"/>
  <c r="F152"/>
  <c r="F176"/>
  <c r="F96"/>
  <c r="G187" i="14"/>
  <c r="G251" i="13"/>
  <c r="G52" i="16"/>
  <c r="G347" i="13"/>
  <c r="G359" i="14"/>
  <c r="G113" i="13"/>
  <c r="G344" i="16"/>
  <c r="G47" i="13"/>
  <c r="G6" i="14"/>
  <c r="G156"/>
  <c r="G404"/>
  <c r="G283" i="13"/>
  <c r="G180"/>
  <c r="G171" i="14"/>
  <c r="G385"/>
  <c r="F340" i="15"/>
  <c r="F178"/>
  <c r="G156" i="16"/>
  <c r="F342" i="15"/>
  <c r="F98"/>
  <c r="F136"/>
  <c r="F160"/>
  <c r="G119" i="14"/>
  <c r="G348"/>
  <c r="G291" i="13"/>
  <c r="G169" i="14"/>
  <c r="G456"/>
  <c r="G279"/>
  <c r="G395"/>
  <c r="G287"/>
  <c r="G347"/>
  <c r="G131"/>
  <c r="G273" i="13"/>
  <c r="G223" i="16"/>
  <c r="G158" i="14"/>
  <c r="G236" i="16"/>
  <c r="F308" i="15"/>
  <c r="F32"/>
  <c r="F280"/>
  <c r="G212" i="16"/>
  <c r="G275" i="13"/>
  <c r="G357" i="14"/>
  <c r="G163" i="13"/>
  <c r="G151" i="14"/>
  <c r="G179" i="13"/>
  <c r="G95" i="14"/>
  <c r="G250"/>
  <c r="G148" i="16"/>
  <c r="G123" i="13"/>
  <c r="G122"/>
  <c r="G230" i="14"/>
  <c r="G318" i="13"/>
  <c r="G278" i="14"/>
  <c r="F111" i="15"/>
  <c r="F216"/>
  <c r="F104"/>
  <c r="F123"/>
  <c r="F44"/>
  <c r="G23" i="16"/>
  <c r="G119" i="13"/>
  <c r="G153" i="14"/>
  <c r="G215"/>
  <c r="G35" i="13"/>
  <c r="G22" i="14"/>
  <c r="G187" i="13"/>
  <c r="G98" i="14"/>
  <c r="G146"/>
  <c r="G330"/>
  <c r="F250" i="15"/>
  <c r="G149" i="16"/>
  <c r="G200"/>
  <c r="G330"/>
  <c r="F175" i="15"/>
  <c r="G320" i="16"/>
  <c r="G92"/>
  <c r="G143" i="14"/>
  <c r="G249"/>
  <c r="G393"/>
  <c r="G52"/>
  <c r="G374"/>
  <c r="G155" i="13"/>
  <c r="G167"/>
  <c r="G41" i="14"/>
  <c r="G163"/>
  <c r="G239"/>
  <c r="G11"/>
  <c r="G39"/>
  <c r="G386"/>
  <c r="F259" i="15"/>
  <c r="G295" i="16"/>
  <c r="F35" i="15"/>
  <c r="F219"/>
  <c r="F323"/>
  <c r="G163" i="16"/>
  <c r="F167" i="15"/>
  <c r="F251"/>
  <c r="F15"/>
  <c r="G134" i="14"/>
  <c r="G110"/>
  <c r="G334" i="13"/>
  <c r="G34"/>
  <c r="G74" i="14"/>
  <c r="G294"/>
  <c r="G70" i="13"/>
  <c r="G305"/>
  <c r="F24" i="15"/>
  <c r="G119" i="16"/>
  <c r="F291" i="15"/>
  <c r="F10"/>
  <c r="F90"/>
  <c r="G45" i="16"/>
  <c r="F103" i="15"/>
  <c r="F209"/>
  <c r="F49"/>
  <c r="F16"/>
  <c r="G101" i="13"/>
  <c r="G223"/>
  <c r="G290"/>
  <c r="G168" i="14"/>
  <c r="G241"/>
  <c r="G427"/>
  <c r="G54"/>
  <c r="G228"/>
  <c r="G101"/>
  <c r="G418"/>
  <c r="G111" i="13"/>
  <c r="G95"/>
  <c r="G126" i="14"/>
  <c r="G417"/>
  <c r="G267" i="13"/>
  <c r="G47" i="14"/>
  <c r="G254" i="13"/>
  <c r="G186" i="14"/>
  <c r="G258"/>
  <c r="G174" i="13"/>
  <c r="G348"/>
  <c r="F244" i="15"/>
  <c r="F100"/>
  <c r="F189"/>
  <c r="G433" i="14"/>
  <c r="G414"/>
  <c r="G99"/>
  <c r="G358"/>
  <c r="G200" i="13"/>
  <c r="G351" i="16"/>
  <c r="G238" i="13"/>
  <c r="G314"/>
  <c r="G94" i="14"/>
  <c r="G162"/>
  <c r="G438"/>
  <c r="G97"/>
  <c r="G165"/>
  <c r="G11" i="13"/>
  <c r="G115"/>
  <c r="G151"/>
  <c r="G35" i="14"/>
  <c r="G63"/>
  <c r="G179"/>
  <c r="G223"/>
  <c r="G251"/>
  <c r="G275"/>
  <c r="G303"/>
  <c r="G407"/>
  <c r="G106" i="16"/>
  <c r="G57" i="13"/>
  <c r="G137"/>
  <c r="G213" i="14"/>
  <c r="G293"/>
  <c r="G53" i="16"/>
  <c r="G121"/>
  <c r="G197"/>
  <c r="G159"/>
  <c r="G26" i="13"/>
  <c r="G74"/>
  <c r="G294"/>
  <c r="G342"/>
  <c r="G26" i="14"/>
  <c r="G50"/>
  <c r="G122"/>
  <c r="G402"/>
  <c r="F124" i="15"/>
  <c r="F236"/>
  <c r="F276"/>
  <c r="G292" i="16"/>
  <c r="G356"/>
  <c r="G27" i="13"/>
  <c r="G59"/>
  <c r="G255"/>
  <c r="G23" i="14"/>
  <c r="G55"/>
  <c r="G391"/>
  <c r="G415"/>
  <c r="G447"/>
  <c r="G261" i="13"/>
  <c r="G333"/>
  <c r="G37" i="14"/>
  <c r="G161"/>
  <c r="G237"/>
  <c r="G341"/>
  <c r="F165" i="15"/>
  <c r="F177"/>
  <c r="F269"/>
  <c r="G92" i="13"/>
  <c r="G112"/>
  <c r="G188" i="14"/>
  <c r="G200"/>
  <c r="G272"/>
  <c r="G292"/>
  <c r="G308"/>
  <c r="G420"/>
  <c r="F326" i="15"/>
  <c r="G30" i="16"/>
  <c r="G150"/>
  <c r="G354"/>
  <c r="G169" i="13"/>
  <c r="G353"/>
  <c r="G325" i="14"/>
  <c r="G409"/>
  <c r="F30" i="15"/>
  <c r="F58"/>
  <c r="F126"/>
  <c r="F210"/>
  <c r="F116"/>
  <c r="F65"/>
  <c r="F73"/>
  <c r="F81"/>
  <c r="G264" i="16"/>
  <c r="G312"/>
  <c r="F253" i="15"/>
  <c r="G16" i="16"/>
  <c r="G208"/>
  <c r="G318"/>
  <c r="F33" i="15"/>
  <c r="G225" i="16"/>
  <c r="F109" i="15"/>
  <c r="F117"/>
  <c r="F133"/>
  <c r="F157"/>
  <c r="G302" i="16"/>
  <c r="F19" i="15"/>
  <c r="F75"/>
  <c r="F9"/>
  <c r="G8" i="13"/>
  <c r="G173"/>
  <c r="G205"/>
  <c r="G237"/>
  <c r="G375" i="14"/>
  <c r="G455"/>
  <c r="G9" i="13"/>
  <c r="G33" i="14"/>
  <c r="G64"/>
  <c r="G291"/>
  <c r="G445"/>
  <c r="G256"/>
  <c r="G268" i="13"/>
  <c r="G315"/>
  <c r="G338" i="14"/>
  <c r="G117" i="13"/>
  <c r="G17" i="14"/>
  <c r="F55" i="15"/>
  <c r="G82" i="13"/>
  <c r="G166"/>
  <c r="G210"/>
  <c r="G302"/>
  <c r="G322"/>
  <c r="G354"/>
  <c r="G246" i="14"/>
  <c r="G290"/>
  <c r="G394"/>
  <c r="G145"/>
  <c r="G265"/>
  <c r="G381"/>
  <c r="F92" i="15"/>
  <c r="G120" i="16"/>
  <c r="G272"/>
  <c r="G247" i="13"/>
  <c r="G263"/>
  <c r="G287"/>
  <c r="G307"/>
  <c r="G323"/>
  <c r="G15" i="14"/>
  <c r="G111"/>
  <c r="G127"/>
  <c r="G167"/>
  <c r="G311"/>
  <c r="G343"/>
  <c r="F230" i="15"/>
  <c r="G33" i="13"/>
  <c r="G153"/>
  <c r="G9" i="14"/>
  <c r="G269"/>
  <c r="G425"/>
  <c r="F41" i="15"/>
  <c r="F97"/>
  <c r="F125"/>
  <c r="F225"/>
  <c r="G137" i="16"/>
  <c r="G161"/>
  <c r="G345"/>
  <c r="G68" i="13"/>
  <c r="G100"/>
  <c r="G124"/>
  <c r="G136"/>
  <c r="G164"/>
  <c r="G216"/>
  <c r="G232"/>
  <c r="G260"/>
  <c r="G276"/>
  <c r="G320"/>
  <c r="G72" i="14"/>
  <c r="G88"/>
  <c r="G96"/>
  <c r="G104"/>
  <c r="G116"/>
  <c r="G144"/>
  <c r="G176"/>
  <c r="G264"/>
  <c r="G336"/>
  <c r="G360"/>
  <c r="F294" i="15"/>
  <c r="G70" i="16"/>
  <c r="G290"/>
  <c r="G129" i="14"/>
  <c r="G301"/>
  <c r="F297" i="15"/>
  <c r="F50"/>
  <c r="F84"/>
  <c r="G61" i="16"/>
  <c r="F145" i="15"/>
  <c r="F17"/>
  <c r="F40"/>
  <c r="G266" i="16"/>
  <c r="F89" i="15"/>
  <c r="G80" i="14"/>
  <c r="G267"/>
  <c r="G105" i="13"/>
  <c r="G133"/>
  <c r="G448" i="14"/>
  <c r="G48" i="13"/>
  <c r="G44" i="14"/>
  <c r="G146" i="13"/>
  <c r="G243" i="14"/>
  <c r="G351"/>
  <c r="G56" i="13"/>
  <c r="G309"/>
  <c r="G121" i="14"/>
  <c r="G20"/>
  <c r="F115" i="15"/>
  <c r="G131" i="16"/>
  <c r="G178" i="13"/>
  <c r="G114"/>
  <c r="G278"/>
  <c r="G14" i="14"/>
  <c r="G78" i="13"/>
  <c r="G342" i="14"/>
  <c r="G86" i="13"/>
  <c r="G218"/>
  <c r="G298"/>
  <c r="G174" i="14"/>
  <c r="G242"/>
  <c r="G306"/>
  <c r="G257" i="13"/>
  <c r="G133" i="14"/>
  <c r="G173"/>
  <c r="G299" i="13"/>
  <c r="G199"/>
  <c r="G87" i="14"/>
  <c r="F91" i="15"/>
  <c r="G299" i="16"/>
  <c r="G66" i="13"/>
  <c r="G98"/>
  <c r="G134"/>
  <c r="G222"/>
  <c r="G250"/>
  <c r="G266"/>
  <c r="G286"/>
  <c r="G10" i="14"/>
  <c r="G42"/>
  <c r="G114"/>
  <c r="G198"/>
  <c r="G238"/>
  <c r="G322"/>
  <c r="G370"/>
  <c r="G446"/>
  <c r="G329" i="13"/>
  <c r="G429" i="14"/>
  <c r="F164" i="15"/>
  <c r="F43"/>
  <c r="G215" i="16"/>
  <c r="F199" i="15"/>
  <c r="G270" i="14"/>
  <c r="G281" i="13"/>
  <c r="G138" i="14"/>
  <c r="G382"/>
  <c r="F151" i="15"/>
  <c r="F23"/>
  <c r="G71" i="16"/>
  <c r="G18" i="13"/>
  <c r="G46"/>
  <c r="G130"/>
  <c r="G138"/>
  <c r="G262"/>
  <c r="G34" i="14"/>
  <c r="G82"/>
  <c r="G192" i="16"/>
  <c r="G203" i="13"/>
  <c r="G39"/>
  <c r="G314" i="14"/>
  <c r="G235" i="13"/>
  <c r="G271"/>
  <c r="G351"/>
  <c r="G155" i="14"/>
  <c r="G383"/>
  <c r="G103" i="13"/>
  <c r="G295"/>
  <c r="G195"/>
  <c r="G166" i="14"/>
  <c r="G286"/>
  <c r="G442"/>
  <c r="G89" i="13"/>
  <c r="G91" i="14"/>
  <c r="G51"/>
  <c r="F143" i="15"/>
  <c r="G183" i="16"/>
  <c r="G311"/>
  <c r="F51" i="15"/>
  <c r="F271"/>
  <c r="F299"/>
  <c r="F63"/>
  <c r="F87"/>
  <c r="G102" i="13"/>
  <c r="G297" i="14"/>
  <c r="G89"/>
  <c r="G209"/>
  <c r="G118"/>
  <c r="G310"/>
  <c r="G90" i="13"/>
  <c r="G214" i="14"/>
  <c r="G254"/>
  <c r="G350"/>
  <c r="G410"/>
  <c r="G54" i="13"/>
  <c r="G175" i="16"/>
  <c r="F79" i="15"/>
  <c r="F255"/>
  <c r="F155"/>
  <c r="F71"/>
  <c r="G11" i="16"/>
  <c r="G91"/>
  <c r="F99" i="15"/>
  <c r="F231"/>
  <c r="F31"/>
  <c r="G87" i="13"/>
  <c r="G126"/>
  <c r="G158"/>
  <c r="G186"/>
  <c r="G78" i="14"/>
  <c r="G118" i="13"/>
  <c r="G165"/>
  <c r="G258"/>
  <c r="G130" i="14"/>
  <c r="G405"/>
  <c r="G127" i="13"/>
  <c r="F135" i="15"/>
  <c r="F11"/>
  <c r="G91" i="13"/>
  <c r="G6" i="16"/>
  <c r="F20" i="15"/>
  <c r="F110"/>
  <c r="F150"/>
  <c r="G85" i="16"/>
  <c r="G241"/>
  <c r="G95"/>
  <c r="F197" i="15"/>
  <c r="G60" i="16"/>
  <c r="G250"/>
  <c r="F285" i="15"/>
  <c r="G122" i="16"/>
  <c r="F108" i="15"/>
  <c r="G249" i="13"/>
  <c r="G48" i="14"/>
  <c r="G227"/>
  <c r="G277"/>
  <c r="G364"/>
  <c r="G459"/>
  <c r="F144" i="15"/>
  <c r="F154"/>
  <c r="F166"/>
  <c r="F324"/>
  <c r="G77" i="16"/>
  <c r="G139"/>
  <c r="G231"/>
  <c r="G245"/>
  <c r="G271"/>
  <c r="G323"/>
  <c r="G357"/>
  <c r="F339" i="15"/>
  <c r="F39"/>
  <c r="F47"/>
  <c r="F131"/>
  <c r="F163"/>
  <c r="F179"/>
  <c r="F215"/>
  <c r="F229"/>
  <c r="F287"/>
  <c r="F295"/>
  <c r="F307"/>
  <c r="G56" i="16"/>
  <c r="G64"/>
  <c r="G64" i="13"/>
  <c r="G116"/>
  <c r="G192"/>
  <c r="G113" i="14"/>
  <c r="G244"/>
  <c r="G353"/>
  <c r="G221" i="13"/>
  <c r="G57" i="14"/>
  <c r="G85"/>
  <c r="G337" i="13"/>
  <c r="F86" i="15"/>
  <c r="F94"/>
  <c r="F132"/>
  <c r="F156"/>
  <c r="F172"/>
  <c r="F240"/>
  <c r="F312"/>
  <c r="G207" i="16"/>
  <c r="G269"/>
  <c r="G325"/>
  <c r="G359"/>
  <c r="F195" i="15"/>
  <c r="F203"/>
  <c r="G270" i="16"/>
  <c r="G314"/>
  <c r="G45" i="13"/>
  <c r="G46" i="14"/>
  <c r="G328"/>
  <c r="G380"/>
  <c r="G400"/>
  <c r="G432"/>
  <c r="G99" i="13"/>
  <c r="G306"/>
  <c r="G344"/>
  <c r="G283" i="14"/>
  <c r="G300"/>
  <c r="G387"/>
  <c r="G416"/>
  <c r="G449"/>
  <c r="G460"/>
  <c r="G454"/>
  <c r="G304" i="16"/>
  <c r="G316"/>
  <c r="G108"/>
  <c r="F130" i="15"/>
  <c r="F46"/>
  <c r="F45"/>
  <c r="F67"/>
  <c r="F83"/>
  <c r="G109" i="13"/>
  <c r="G32" i="14"/>
  <c r="G68"/>
  <c r="G102"/>
  <c r="G124"/>
  <c r="G164"/>
  <c r="G172"/>
  <c r="G217"/>
  <c r="G235"/>
  <c r="G245"/>
  <c r="G271"/>
  <c r="G315"/>
  <c r="G349"/>
  <c r="G403"/>
  <c r="G51" i="13"/>
  <c r="G177"/>
  <c r="G236"/>
  <c r="G272"/>
  <c r="G319"/>
  <c r="G76" i="14"/>
  <c r="G194"/>
  <c r="G281"/>
  <c r="G333"/>
  <c r="G430"/>
  <c r="G55" i="13"/>
  <c r="G191"/>
  <c r="G226"/>
  <c r="G245"/>
  <c r="G264"/>
  <c r="G345"/>
  <c r="G8" i="14"/>
  <c r="G65"/>
  <c r="G112"/>
  <c r="G263"/>
  <c r="G273"/>
  <c r="G307"/>
  <c r="G367"/>
  <c r="G377"/>
  <c r="G401"/>
  <c r="G413"/>
  <c r="G423"/>
  <c r="G171" i="13"/>
  <c r="G231"/>
  <c r="G289"/>
  <c r="G66" i="14"/>
  <c r="G105"/>
  <c r="G210"/>
  <c r="G248"/>
  <c r="G298"/>
  <c r="G324"/>
  <c r="G379"/>
  <c r="G397"/>
  <c r="G458"/>
  <c r="G42" i="13"/>
  <c r="G84"/>
  <c r="G152"/>
  <c r="G331"/>
  <c r="G94"/>
  <c r="G202"/>
  <c r="G350"/>
  <c r="G50"/>
  <c r="G76"/>
  <c r="G311"/>
  <c r="G343"/>
  <c r="G90" i="14"/>
  <c r="G170"/>
  <c r="G178"/>
  <c r="G218"/>
  <c r="G282"/>
  <c r="G354"/>
  <c r="G398"/>
  <c r="G422"/>
  <c r="G41" i="13"/>
  <c r="G170"/>
  <c r="G252"/>
  <c r="G125" i="14"/>
  <c r="F112" i="15"/>
  <c r="F120"/>
  <c r="F128"/>
  <c r="F168"/>
  <c r="F190"/>
  <c r="F252"/>
  <c r="F304"/>
  <c r="F346"/>
  <c r="G117" i="16"/>
  <c r="G257"/>
  <c r="G273"/>
  <c r="G333"/>
  <c r="F95" i="15"/>
  <c r="G118" i="16"/>
  <c r="G278"/>
  <c r="F169" i="15"/>
  <c r="G24" i="13"/>
  <c r="G40"/>
  <c r="G88"/>
  <c r="G154"/>
  <c r="G172"/>
  <c r="G259"/>
  <c r="G152" i="14"/>
  <c r="G424"/>
  <c r="G436"/>
  <c r="G85" i="13"/>
  <c r="G207"/>
  <c r="G280"/>
  <c r="G312"/>
  <c r="G191" i="14"/>
  <c r="G259"/>
  <c r="G296"/>
  <c r="G312"/>
  <c r="G327"/>
  <c r="G411"/>
  <c r="G443"/>
  <c r="H42" i="18" l="1"/>
  <c r="G147" i="13"/>
  <c r="C17" i="21" s="1"/>
  <c r="G152" i="16"/>
  <c r="C17" i="20" s="1"/>
  <c r="F232" i="15"/>
  <c r="C25" i="19" s="1"/>
  <c r="G147" i="14"/>
  <c r="C17" i="22" s="1"/>
  <c r="G364" i="16"/>
  <c r="C29" i="20" s="1"/>
  <c r="G60" i="14"/>
  <c r="C11" i="22" s="1"/>
  <c r="F146" i="15"/>
  <c r="C17" i="19" s="1"/>
  <c r="G28" i="14"/>
  <c r="C9" i="22" s="1"/>
  <c r="G324" i="13"/>
  <c r="C27" i="21" s="1"/>
  <c r="G139" i="13"/>
  <c r="C15" i="21" s="1"/>
  <c r="G361" i="14"/>
  <c r="C29" i="22" s="1"/>
  <c r="G181" i="14"/>
  <c r="C19" i="22" s="1"/>
  <c r="F180" i="15"/>
  <c r="C19" i="19" s="1"/>
  <c r="G461" i="14"/>
  <c r="C31" i="22" s="1"/>
  <c r="G203" i="14"/>
  <c r="C21" i="22" s="1"/>
  <c r="G106" i="13"/>
  <c r="C13" i="21" s="1"/>
  <c r="G355" i="13"/>
  <c r="C29" i="21" s="1"/>
  <c r="G316" i="14"/>
  <c r="C27" i="22" s="1"/>
  <c r="G219" i="14"/>
  <c r="C23" i="22" s="1"/>
  <c r="G139" i="14"/>
  <c r="C15" i="22" s="1"/>
  <c r="G181" i="13"/>
  <c r="C19" i="21" s="1"/>
  <c r="G227" i="13"/>
  <c r="C23" i="21" s="1"/>
  <c r="G239" i="13"/>
  <c r="C25" i="21" s="1"/>
  <c r="G106" i="14"/>
  <c r="C13" i="22" s="1"/>
  <c r="G211" i="13"/>
  <c r="C21" i="21" s="1"/>
  <c r="F138" i="15"/>
  <c r="C15" i="19" s="1"/>
  <c r="G231" i="14"/>
  <c r="C25" i="22" s="1"/>
  <c r="G37" i="13"/>
  <c r="G60" s="1"/>
  <c r="C11" i="21" s="1"/>
  <c r="G313" i="16"/>
  <c r="F343" i="15"/>
  <c r="F347" s="1"/>
  <c r="C29" i="19" s="1"/>
  <c r="G193" i="16"/>
  <c r="F6" i="15"/>
  <c r="G68" i="16"/>
  <c r="G221"/>
  <c r="G262"/>
  <c r="G226"/>
  <c r="F313" i="15"/>
  <c r="F56"/>
  <c r="F59" s="1"/>
  <c r="C11" i="19" s="1"/>
  <c r="G127" i="16"/>
  <c r="G93"/>
  <c r="G25"/>
  <c r="F283" i="15"/>
  <c r="G128" i="16"/>
  <c r="F14" i="15"/>
  <c r="F18"/>
  <c r="F211"/>
  <c r="F220" s="1"/>
  <c r="C23" i="19" s="1"/>
  <c r="G9" i="16"/>
  <c r="G301"/>
  <c r="G13" i="13"/>
  <c r="F187" i="15"/>
  <c r="F204" s="1"/>
  <c r="C21" i="19" s="1"/>
  <c r="F64" i="15"/>
  <c r="F105" s="1"/>
  <c r="C13" i="19" s="1"/>
  <c r="G89" i="16"/>
  <c r="G73"/>
  <c r="F309" i="15"/>
  <c r="G276" i="16"/>
  <c r="G22" i="13"/>
  <c r="G237" i="16"/>
  <c r="G251" s="1"/>
  <c r="C25" i="20" s="1"/>
  <c r="G47" i="16"/>
  <c r="G65" s="1"/>
  <c r="C11" i="20" s="1"/>
  <c r="G317" i="16"/>
  <c r="G31"/>
  <c r="G210"/>
  <c r="G334"/>
  <c r="G10" i="13"/>
  <c r="G20"/>
  <c r="G167" i="16"/>
  <c r="F305" i="15"/>
  <c r="G184" i="16"/>
  <c r="G100"/>
  <c r="D61"/>
  <c r="D55" i="15"/>
  <c r="G28" i="13" l="1"/>
  <c r="C9" i="21" s="1"/>
  <c r="C31" s="1"/>
  <c r="H8" i="17" s="1"/>
  <c r="G33" i="16"/>
  <c r="C9" i="20" s="1"/>
  <c r="C33" i="22"/>
  <c r="H9" i="17" s="1"/>
  <c r="G216" i="16"/>
  <c r="C21" i="20" s="1"/>
  <c r="G336" i="16"/>
  <c r="C27" i="20" s="1"/>
  <c r="G186" i="16"/>
  <c r="C19" i="20" s="1"/>
  <c r="G232" i="16"/>
  <c r="C23" i="20" s="1"/>
  <c r="F317" i="15"/>
  <c r="C27" i="19" s="1"/>
  <c r="F26" i="15"/>
  <c r="C9" i="19" s="1"/>
  <c r="G111" i="16"/>
  <c r="C13" i="20" s="1"/>
  <c r="G144" i="16"/>
  <c r="C15" i="20" s="1"/>
  <c r="D56" i="14"/>
  <c r="D56" i="13"/>
  <c r="F28" i="16"/>
  <c r="F298"/>
  <c r="F21" i="18"/>
  <c r="F29"/>
  <c r="F17"/>
  <c r="F227" i="16"/>
  <c r="F103"/>
  <c r="F16" i="18"/>
  <c r="F33"/>
  <c r="F25"/>
  <c r="F350" i="16"/>
  <c r="F205"/>
  <c r="F177"/>
  <c r="F283" i="14"/>
  <c r="F53" i="16"/>
  <c r="F22" i="18"/>
  <c r="F181" i="16"/>
  <c r="F24" i="18"/>
  <c r="F335" i="16"/>
  <c r="F9" i="18"/>
  <c r="F8"/>
  <c r="F44" i="16"/>
  <c r="F238"/>
  <c r="F158"/>
  <c r="F91" i="14"/>
  <c r="F154"/>
  <c r="F66" i="13"/>
  <c r="F32" i="18"/>
  <c r="F191" i="16"/>
  <c r="F351"/>
  <c r="F16" i="13"/>
  <c r="F306" i="14"/>
  <c r="F139" i="16"/>
  <c r="F121"/>
  <c r="F194"/>
  <c r="F34" i="13"/>
  <c r="F363" i="16"/>
  <c r="F79"/>
  <c r="F102" i="14"/>
  <c r="F96"/>
  <c r="F118" i="16"/>
  <c r="F42"/>
  <c r="F302" i="13"/>
  <c r="F400" i="14"/>
  <c r="F261" i="13"/>
  <c r="F127" i="14"/>
  <c r="F63"/>
  <c r="F251"/>
  <c r="F20"/>
  <c r="F267" i="13"/>
  <c r="F179" i="16"/>
  <c r="F292" i="13"/>
  <c r="F95"/>
  <c r="F31" i="18"/>
  <c r="F186" i="14"/>
  <c r="F312"/>
  <c r="F311" i="13"/>
  <c r="F38" i="18"/>
  <c r="F456" i="14"/>
  <c r="F179" i="13"/>
  <c r="F99" i="14"/>
  <c r="F227"/>
  <c r="F35" i="13"/>
  <c r="F37"/>
  <c r="F353" i="14"/>
  <c r="F15" i="18"/>
  <c r="F359" i="14"/>
  <c r="F8" i="13"/>
  <c r="F302" i="16"/>
  <c r="F19" i="13"/>
  <c r="F59" i="14"/>
  <c r="F14" i="13"/>
  <c r="F46" i="14"/>
  <c r="F165"/>
  <c r="F210"/>
  <c r="F168" i="16"/>
  <c r="F423" i="14"/>
  <c r="F208"/>
  <c r="F210" i="13"/>
  <c r="F333" i="16"/>
  <c r="F42" i="14"/>
  <c r="F109" i="13"/>
  <c r="F298" i="14"/>
  <c r="F158" i="13"/>
  <c r="F331"/>
  <c r="F215" i="16"/>
  <c r="F223" i="13"/>
  <c r="F367" i="14"/>
  <c r="F235"/>
  <c r="F221" i="16"/>
  <c r="F348" i="14"/>
  <c r="F326" i="16"/>
  <c r="F352" i="13"/>
  <c r="F312" i="16"/>
  <c r="F125" i="14"/>
  <c r="F151"/>
  <c r="F165" i="13"/>
  <c r="F114"/>
  <c r="F47" i="14"/>
  <c r="F420"/>
  <c r="F46" i="16"/>
  <c r="F264" i="14"/>
  <c r="F285" i="16"/>
  <c r="F104"/>
  <c r="F452" i="14"/>
  <c r="F133"/>
  <c r="F341"/>
  <c r="F27" i="13"/>
  <c r="F421" i="14"/>
  <c r="F162"/>
  <c r="F304" i="16"/>
  <c r="F255" i="13"/>
  <c r="F299" i="16"/>
  <c r="F218" i="13"/>
  <c r="F15" i="14"/>
  <c r="F225" i="13"/>
  <c r="F228" i="16"/>
  <c r="F343" i="13"/>
  <c r="F422" i="14"/>
  <c r="F158"/>
  <c r="F241" i="16"/>
  <c r="F68" i="14"/>
  <c r="F252" i="13"/>
  <c r="F32" i="14"/>
  <c r="F436"/>
  <c r="F438"/>
  <c r="F318" i="13"/>
  <c r="F271" i="16"/>
  <c r="F178" i="14"/>
  <c r="F404"/>
  <c r="F278" i="16"/>
  <c r="F117"/>
  <c r="F84" i="13"/>
  <c r="F447" i="14"/>
  <c r="F311"/>
  <c r="F6" i="16"/>
  <c r="F296" i="14"/>
  <c r="F231" i="16"/>
  <c r="F54" i="13"/>
  <c r="F260"/>
  <c r="F262"/>
  <c r="F313" i="14"/>
  <c r="F309" i="16"/>
  <c r="F374" i="14"/>
  <c r="F392"/>
  <c r="F210" i="16"/>
  <c r="F68"/>
  <c r="F180" i="14"/>
  <c r="F451"/>
  <c r="F281" i="13"/>
  <c r="F315"/>
  <c r="F359" i="16"/>
  <c r="F348" i="13"/>
  <c r="F218" i="14"/>
  <c r="F196"/>
  <c r="F54"/>
  <c r="F361" i="16"/>
  <c r="F175"/>
  <c r="F298" i="13"/>
  <c r="F230" i="16"/>
  <c r="F176"/>
  <c r="F207"/>
  <c r="F90" i="14"/>
  <c r="F172"/>
  <c r="F269" i="16"/>
  <c r="F166" i="14"/>
  <c r="F247" i="13"/>
  <c r="F11" i="14"/>
  <c r="F289" i="16"/>
  <c r="F342" i="14"/>
  <c r="F122" i="13"/>
  <c r="F137" i="14"/>
  <c r="F225"/>
  <c r="F223" i="16"/>
  <c r="F57"/>
  <c r="F370" i="14"/>
  <c r="F121"/>
  <c r="F289" i="13"/>
  <c r="F284" i="16"/>
  <c r="F360" i="14"/>
  <c r="F393"/>
  <c r="F23"/>
  <c r="F433"/>
  <c r="F437"/>
  <c r="F180" i="13"/>
  <c r="F134"/>
  <c r="F264" i="16"/>
  <c r="F129"/>
  <c r="F225"/>
  <c r="F237"/>
  <c r="F278" i="13"/>
  <c r="F275" i="16"/>
  <c r="F99" i="13"/>
  <c r="F94" i="16"/>
  <c r="F185"/>
  <c r="F20" i="18"/>
  <c r="F19" i="16"/>
  <c r="F310"/>
  <c r="F27"/>
  <c r="F75"/>
  <c r="F11" i="13"/>
  <c r="F27" i="14"/>
  <c r="F20" i="16"/>
  <c r="F10"/>
  <c r="F39" i="18"/>
  <c r="F407" i="14"/>
  <c r="F123" i="16"/>
  <c r="F244"/>
  <c r="F200" i="13"/>
  <c r="F116" i="16"/>
  <c r="F247"/>
  <c r="F84" i="14"/>
  <c r="F258" i="16"/>
  <c r="F143"/>
  <c r="F265"/>
  <c r="F99"/>
  <c r="F328" i="14"/>
  <c r="F135" i="16"/>
  <c r="F98"/>
  <c r="F92" i="14"/>
  <c r="F83" i="16"/>
  <c r="F320" i="13"/>
  <c r="F45" i="16"/>
  <c r="F133" i="13"/>
  <c r="F49" i="16"/>
  <c r="F343"/>
  <c r="F259" i="13"/>
  <c r="F246" i="16"/>
  <c r="F331"/>
  <c r="F351" i="13"/>
  <c r="F171" i="14"/>
  <c r="F132"/>
  <c r="F115" i="16"/>
  <c r="F24" i="13"/>
  <c r="F26" i="16"/>
  <c r="F306"/>
  <c r="F443" i="14"/>
  <c r="F291" i="16"/>
  <c r="F40" i="13"/>
  <c r="F396" i="14"/>
  <c r="F258"/>
  <c r="F215"/>
  <c r="F44" i="13"/>
  <c r="F176"/>
  <c r="F401" i="14"/>
  <c r="F121" i="13"/>
  <c r="F137" i="16"/>
  <c r="F345"/>
  <c r="F292" i="14"/>
  <c r="F19"/>
  <c r="F258" i="13"/>
  <c r="F35" i="14"/>
  <c r="F217"/>
  <c r="F95"/>
  <c r="F8" i="16"/>
  <c r="F115" i="14"/>
  <c r="F25" i="13"/>
  <c r="F115"/>
  <c r="F341" i="16"/>
  <c r="F15" i="13"/>
  <c r="F13" i="16"/>
  <c r="F107"/>
  <c r="F263" i="13"/>
  <c r="F327" i="16"/>
  <c r="F280" i="13"/>
  <c r="F347"/>
  <c r="F105" i="14"/>
  <c r="F310"/>
  <c r="F59" i="13"/>
  <c r="F319"/>
  <c r="F35" i="18"/>
  <c r="F353" i="13"/>
  <c r="F65"/>
  <c r="F119" i="14"/>
  <c r="F171" i="16"/>
  <c r="F283" i="13"/>
  <c r="F425" i="14"/>
  <c r="F87" i="16"/>
  <c r="F189" i="13"/>
  <c r="F101" i="16"/>
  <c r="F87" i="14"/>
  <c r="F285" i="13"/>
  <c r="F267" i="14"/>
  <c r="F216" i="13"/>
  <c r="F243"/>
  <c r="F110"/>
  <c r="F266"/>
  <c r="F122" i="16"/>
  <c r="F349" i="14"/>
  <c r="F334" i="16"/>
  <c r="F72" i="14"/>
  <c r="F208" i="16"/>
  <c r="F110" i="14"/>
  <c r="F168"/>
  <c r="F268" i="16"/>
  <c r="F173"/>
  <c r="F159"/>
  <c r="F8" i="14"/>
  <c r="F250"/>
  <c r="F240" i="16"/>
  <c r="F114"/>
  <c r="F6" i="13"/>
  <c r="F446" i="14"/>
  <c r="F415"/>
  <c r="F170"/>
  <c r="F292" i="16"/>
  <c r="F57" i="14"/>
  <c r="F17"/>
  <c r="F103"/>
  <c r="F169"/>
  <c r="F299" i="13"/>
  <c r="F345"/>
  <c r="F129"/>
  <c r="F110" i="16"/>
  <c r="F325" i="14"/>
  <c r="F173" i="13"/>
  <c r="F372" i="14"/>
  <c r="F212"/>
  <c r="F440"/>
  <c r="F297"/>
  <c r="F118"/>
  <c r="F344" i="16"/>
  <c r="F138" i="14"/>
  <c r="F85"/>
  <c r="F33" i="13"/>
  <c r="F59" i="16"/>
  <c r="F391" i="14"/>
  <c r="F144" i="13"/>
  <c r="F143"/>
  <c r="F88"/>
  <c r="F177" i="14"/>
  <c r="F71" i="16"/>
  <c r="F163" i="14"/>
  <c r="F245"/>
  <c r="F329" i="13"/>
  <c r="F151"/>
  <c r="F357" i="16"/>
  <c r="F275" i="14"/>
  <c r="F56" i="13"/>
  <c r="F344"/>
  <c r="F170" i="16"/>
  <c r="F272" i="14"/>
  <c r="F63" i="13"/>
  <c r="F323" i="16"/>
  <c r="F350" i="14"/>
  <c r="F383"/>
  <c r="F187" i="13"/>
  <c r="F238" i="14"/>
  <c r="F327"/>
  <c r="F55" i="13"/>
  <c r="F290" i="14"/>
  <c r="F117"/>
  <c r="F138" i="16"/>
  <c r="F153" i="13"/>
  <c r="F250"/>
  <c r="F397" i="14"/>
  <c r="F24"/>
  <c r="F268"/>
  <c r="F382"/>
  <c r="F314"/>
  <c r="F276" i="16"/>
  <c r="F167" i="13"/>
  <c r="F20"/>
  <c r="F312"/>
  <c r="F380" i="14"/>
  <c r="F56"/>
  <c r="F271" i="13"/>
  <c r="F279"/>
  <c r="F330" i="16"/>
  <c r="F25" i="14"/>
  <c r="F362" i="16"/>
  <c r="F183"/>
  <c r="F273" i="14"/>
  <c r="F197" i="13"/>
  <c r="F402" i="14"/>
  <c r="F428"/>
  <c r="F293"/>
  <c r="F200" i="16"/>
  <c r="F89" i="14"/>
  <c r="F417"/>
  <c r="F282"/>
  <c r="F250" i="16"/>
  <c r="F105"/>
  <c r="F354" i="14"/>
  <c r="F112"/>
  <c r="F17" i="13"/>
  <c r="F13"/>
  <c r="F44" i="14"/>
  <c r="F173"/>
  <c r="F278"/>
  <c r="F253"/>
  <c r="F269"/>
  <c r="F64" i="13"/>
  <c r="F373" i="14"/>
  <c r="F196" i="16"/>
  <c r="F36" i="18"/>
  <c r="F161" i="16"/>
  <c r="F97"/>
  <c r="F387" i="14"/>
  <c r="F39" i="16"/>
  <c r="F346"/>
  <c r="F106"/>
  <c r="F18" i="18"/>
  <c r="F290" i="16"/>
  <c r="F12" i="18"/>
  <c r="F162" i="13"/>
  <c r="F303" i="16"/>
  <c r="F70" i="14"/>
  <c r="F10" i="18"/>
  <c r="F17" i="16"/>
  <c r="F255"/>
  <c r="F319"/>
  <c r="F7" i="18"/>
  <c r="F182" i="16"/>
  <c r="F141"/>
  <c r="F62"/>
  <c r="F160"/>
  <c r="F16" i="14"/>
  <c r="F55" i="16"/>
  <c r="F109"/>
  <c r="F26" i="14"/>
  <c r="F45"/>
  <c r="F191"/>
  <c r="F146" i="13"/>
  <c r="F82" i="14"/>
  <c r="F28" i="18"/>
  <c r="F51" i="16"/>
  <c r="F328"/>
  <c r="F172"/>
  <c r="F213"/>
  <c r="F86" i="14"/>
  <c r="F410"/>
  <c r="F95" i="16"/>
  <c r="F360"/>
  <c r="F52" i="14"/>
  <c r="F458"/>
  <c r="F30" i="16"/>
  <c r="F157"/>
  <c r="F308" i="14"/>
  <c r="F284"/>
  <c r="F295" i="13"/>
  <c r="F193" i="16"/>
  <c r="F255" i="14"/>
  <c r="F224"/>
  <c r="F177" i="13"/>
  <c r="F85"/>
  <c r="F34" i="14"/>
  <c r="F277"/>
  <c r="F132" i="16"/>
  <c r="F291" i="14"/>
  <c r="F381"/>
  <c r="F163" i="16"/>
  <c r="F432" i="14"/>
  <c r="F156" i="16"/>
  <c r="F289" i="14"/>
  <c r="F11" i="16"/>
  <c r="F123" i="14"/>
  <c r="F85" i="16"/>
  <c r="F252" i="14"/>
  <c r="F405"/>
  <c r="F16" i="16"/>
  <c r="F287"/>
  <c r="F161" i="13"/>
  <c r="F97"/>
  <c r="F45"/>
  <c r="F167" i="16"/>
  <c r="F171" i="13"/>
  <c r="F301"/>
  <c r="F332"/>
  <c r="F154"/>
  <c r="F29" i="16"/>
  <c r="F341" i="13"/>
  <c r="F93" i="16"/>
  <c r="F101" i="14"/>
  <c r="F186" i="13"/>
  <c r="F313"/>
  <c r="F46"/>
  <c r="F459" i="14"/>
  <c r="F308" i="13"/>
  <c r="F230" i="14"/>
  <c r="F414"/>
  <c r="F14" i="16"/>
  <c r="F231" i="13"/>
  <c r="F256" i="14"/>
  <c r="F136"/>
  <c r="F179"/>
  <c r="F56" i="16"/>
  <c r="F97" i="14"/>
  <c r="F311" i="16"/>
  <c r="F131" i="13"/>
  <c r="F120" i="16"/>
  <c r="F130" i="13"/>
  <c r="F337" i="14"/>
  <c r="F50" i="16"/>
  <c r="F273"/>
  <c r="F104" i="13"/>
  <c r="F61" i="16"/>
  <c r="F109" i="14"/>
  <c r="F163" i="13"/>
  <c r="F366" i="14"/>
  <c r="F416"/>
  <c r="F221" i="13"/>
  <c r="F124" i="16"/>
  <c r="F40" i="14"/>
  <c r="F343"/>
  <c r="F89" i="13"/>
  <c r="F74" i="14"/>
  <c r="F330"/>
  <c r="F123" i="13"/>
  <c r="F314"/>
  <c r="F42"/>
  <c r="F239" i="14"/>
  <c r="F237"/>
  <c r="F249" i="13"/>
  <c r="F137"/>
  <c r="F202" i="16"/>
  <c r="F307" i="13"/>
  <c r="F294"/>
  <c r="F257"/>
  <c r="F238"/>
  <c r="F377" i="14"/>
  <c r="F313" i="16"/>
  <c r="F199" i="13"/>
  <c r="F124"/>
  <c r="F41" i="14"/>
  <c r="F174" i="16"/>
  <c r="F460" i="14"/>
  <c r="F9"/>
  <c r="F155"/>
  <c r="F207" i="13"/>
  <c r="F169" i="16"/>
  <c r="F371" i="14"/>
  <c r="F187"/>
  <c r="F118" i="13"/>
  <c r="F188" i="14"/>
  <c r="F47" i="16"/>
  <c r="F93" i="13"/>
  <c r="F409" i="14"/>
  <c r="F251" i="13"/>
  <c r="F309"/>
  <c r="F273"/>
  <c r="F358" i="14"/>
  <c r="F193"/>
  <c r="F226" i="13"/>
  <c r="F60" i="16"/>
  <c r="F145" i="13"/>
  <c r="F449" i="14"/>
  <c r="F274" i="16"/>
  <c r="F254" i="14"/>
  <c r="F333"/>
  <c r="F270" i="16"/>
  <c r="F112" i="13"/>
  <c r="F136"/>
  <c r="F205"/>
  <c r="F122" i="14"/>
  <c r="F307" i="16"/>
  <c r="F10" i="13"/>
  <c r="F170"/>
  <c r="F263" i="16"/>
  <c r="F222" i="13"/>
  <c r="F352" i="16"/>
  <c r="F144" i="14"/>
  <c r="F321"/>
  <c r="F164"/>
  <c r="F190"/>
  <c r="F202"/>
  <c r="F291" i="13"/>
  <c r="F128" i="16"/>
  <c r="F241" i="14"/>
  <c r="F290" i="13"/>
  <c r="F80"/>
  <c r="F127"/>
  <c r="F73" i="16"/>
  <c r="F48" i="13"/>
  <c r="F108" i="16"/>
  <c r="F351" i="14"/>
  <c r="F299"/>
  <c r="F57" i="13"/>
  <c r="F88" i="14"/>
  <c r="F424"/>
  <c r="F164" i="13"/>
  <c r="F89" i="16"/>
  <c r="F394" i="14"/>
  <c r="F336"/>
  <c r="F243"/>
  <c r="F131"/>
  <c r="F226" i="16"/>
  <c r="F322" i="14"/>
  <c r="F314" i="16"/>
  <c r="F93" i="14"/>
  <c r="F129"/>
  <c r="F130"/>
  <c r="F356"/>
  <c r="F178" i="16"/>
  <c r="F14" i="18"/>
  <c r="F13"/>
  <c r="F259" i="16"/>
  <c r="F293"/>
  <c r="F150"/>
  <c r="F27" i="18"/>
  <c r="F242" i="16"/>
  <c r="F119"/>
  <c r="F354"/>
  <c r="F332"/>
  <c r="F324"/>
  <c r="F280"/>
  <c r="F297"/>
  <c r="F197"/>
  <c r="F11" i="18"/>
  <c r="F130" i="16"/>
  <c r="F24"/>
  <c r="F37" i="18"/>
  <c r="F102" i="16"/>
  <c r="F91" i="13"/>
  <c r="F23"/>
  <c r="F152"/>
  <c r="F242" i="14"/>
  <c r="F223"/>
  <c r="F283" i="16"/>
  <c r="F151"/>
  <c r="F78" i="14"/>
  <c r="F336" i="13"/>
  <c r="F78"/>
  <c r="F94"/>
  <c r="F136" i="16"/>
  <c r="F245" i="13"/>
  <c r="F111" i="14"/>
  <c r="F233" i="13"/>
  <c r="F364" i="14"/>
  <c r="F33"/>
  <c r="F245" i="16"/>
  <c r="F26" i="13"/>
  <c r="F22" i="16"/>
  <c r="F386" i="14"/>
  <c r="F125" i="13"/>
  <c r="F18" i="16"/>
  <c r="F457" i="14"/>
  <c r="F50" i="13"/>
  <c r="F340" i="14"/>
  <c r="F153"/>
  <c r="F305"/>
  <c r="F413"/>
  <c r="F40" i="16"/>
  <c r="F162"/>
  <c r="F300" i="14"/>
  <c r="F204" i="16"/>
  <c r="F259" i="14"/>
  <c r="F94"/>
  <c r="F268" i="13"/>
  <c r="F90"/>
  <c r="F166"/>
  <c r="F232"/>
  <c r="F51"/>
  <c r="F427" i="14"/>
  <c r="F18" i="13"/>
  <c r="F229" i="14"/>
  <c r="F15" i="16"/>
  <c r="F19" i="18"/>
  <c r="F287" i="13"/>
  <c r="F324" i="14"/>
  <c r="F101" i="13"/>
  <c r="F321"/>
  <c r="F126"/>
  <c r="F38" i="16"/>
  <c r="F288"/>
  <c r="F445" i="14"/>
  <c r="F131" i="16"/>
  <c r="F236" i="13"/>
  <c r="F113"/>
  <c r="F113" i="14"/>
  <c r="F96" i="16"/>
  <c r="F146" i="14"/>
  <c r="F237" i="13"/>
  <c r="F294" i="14"/>
  <c r="F90" i="16"/>
  <c r="F300" i="13"/>
  <c r="F81" i="16"/>
  <c r="F126" i="14"/>
  <c r="F338"/>
  <c r="F301"/>
  <c r="F77" i="16"/>
  <c r="F379" i="14"/>
  <c r="F14"/>
  <c r="F30" i="18"/>
  <c r="F220" i="13"/>
  <c r="F76"/>
  <c r="F92" i="16"/>
  <c r="F13" i="14"/>
  <c r="F286"/>
  <c r="F385"/>
  <c r="F86" i="13"/>
  <c r="F264"/>
  <c r="F322"/>
  <c r="F52" i="16"/>
  <c r="F334" i="13"/>
  <c r="F398" i="14"/>
  <c r="F25" i="16"/>
  <c r="F279"/>
  <c r="F72" i="13"/>
  <c r="F87"/>
  <c r="F442" i="14"/>
  <c r="F266" i="16"/>
  <c r="F260" i="14"/>
  <c r="F168" i="13"/>
  <c r="F200" i="14"/>
  <c r="F157" i="13"/>
  <c r="F214" i="14"/>
  <c r="F31" i="16"/>
  <c r="F263" i="14"/>
  <c r="F116"/>
  <c r="F198"/>
  <c r="F347"/>
  <c r="F39" i="13"/>
  <c r="F194" i="14"/>
  <c r="F454"/>
  <c r="F235" i="13"/>
  <c r="F47"/>
  <c r="F193"/>
  <c r="F271" i="14"/>
  <c r="F104"/>
  <c r="F201" i="16"/>
  <c r="F429" i="14"/>
  <c r="F236" i="16"/>
  <c r="F208" i="13"/>
  <c r="F297"/>
  <c r="F156"/>
  <c r="F356" i="16"/>
  <c r="F249"/>
  <c r="F152" i="14"/>
  <c r="F257" i="16"/>
  <c r="F100" i="14"/>
  <c r="F276" i="13"/>
  <c r="F217"/>
  <c r="F157" i="14"/>
  <c r="F195" i="13"/>
  <c r="F262" i="16"/>
  <c r="F253" i="13"/>
  <c r="F167" i="14"/>
  <c r="F277" i="13"/>
  <c r="F55" i="14"/>
  <c r="F318" i="16"/>
  <c r="F114" i="14"/>
  <c r="F111" i="13"/>
  <c r="F41"/>
  <c r="F202"/>
  <c r="F246" i="14"/>
  <c r="F52" i="13"/>
  <c r="F9" i="16"/>
  <c r="F132" i="13"/>
  <c r="F172"/>
  <c r="F23" i="16"/>
  <c r="F64" i="14"/>
  <c r="F389"/>
  <c r="F279"/>
  <c r="F403"/>
  <c r="F82" i="13"/>
  <c r="F249" i="14"/>
  <c r="F448"/>
  <c r="F6"/>
  <c r="F337" i="13"/>
  <c r="F304"/>
  <c r="F244" i="14"/>
  <c r="F248"/>
  <c r="F306" i="13"/>
  <c r="F275"/>
  <c r="F169"/>
  <c r="F64" i="16"/>
  <c r="F174" i="14"/>
  <c r="F178" i="13"/>
  <c r="F22"/>
  <c r="F418" i="14"/>
  <c r="F321" i="16"/>
  <c r="F281" i="14"/>
  <c r="F333" i="13"/>
  <c r="F320" i="16"/>
  <c r="F68" i="13"/>
  <c r="F254"/>
  <c r="F191"/>
  <c r="F18" i="14"/>
  <c r="F98"/>
  <c r="F411"/>
  <c r="F116" i="13"/>
  <c r="F22" i="14"/>
  <c r="F376"/>
  <c r="F143"/>
  <c r="F126" i="16"/>
  <c r="F256" i="13"/>
  <c r="F247" i="14"/>
  <c r="F51"/>
  <c r="F37" i="16"/>
  <c r="F138" i="13"/>
  <c r="F119"/>
  <c r="F149" i="16"/>
  <c r="F37" i="14"/>
  <c r="F102" i="13"/>
  <c r="F212" i="16"/>
  <c r="F375" i="14"/>
  <c r="F270"/>
  <c r="F96" i="13"/>
  <c r="F80" i="14"/>
  <c r="F301" i="16"/>
  <c r="F155" i="13"/>
  <c r="F246"/>
  <c r="F92"/>
  <c r="F304" i="14"/>
  <c r="F100" i="13"/>
  <c r="F48" i="14"/>
  <c r="F209"/>
  <c r="F192" i="16"/>
  <c r="F50" i="14"/>
  <c r="F142" i="16"/>
  <c r="F65" i="14"/>
  <c r="F100" i="16"/>
  <c r="F39" i="14"/>
  <c r="F103" i="13"/>
  <c r="F184" i="16"/>
  <c r="F174" i="13"/>
  <c r="F261" i="16"/>
  <c r="F307" i="14"/>
  <c r="F188" i="13"/>
  <c r="F198" i="16"/>
  <c r="F295"/>
  <c r="F117" i="13"/>
  <c r="F148" i="16"/>
  <c r="F196" i="13"/>
  <c r="F91" i="16"/>
  <c r="F134" i="14"/>
  <c r="F354" i="13"/>
  <c r="F368" i="14"/>
  <c r="F455"/>
  <c r="F335"/>
  <c r="F192" i="13"/>
  <c r="F357" i="14"/>
  <c r="F316" i="13"/>
  <c r="F203"/>
  <c r="F124" i="14"/>
  <c r="F384"/>
  <c r="F265"/>
  <c r="F317" i="16"/>
  <c r="F267"/>
  <c r="F166"/>
  <c r="F342" i="13"/>
  <c r="F222" i="16"/>
  <c r="F98" i="13"/>
  <c r="F323"/>
  <c r="F161" i="14"/>
  <c r="F272" i="16"/>
  <c r="F315" i="14"/>
  <c r="F69" i="16"/>
  <c r="F70" i="13"/>
  <c r="F134" i="16"/>
  <c r="F353"/>
  <c r="F32" i="13"/>
  <c r="F213" i="14"/>
  <c r="F303"/>
  <c r="F176"/>
  <c r="F305" i="13"/>
  <c r="F399" i="14"/>
  <c r="F10"/>
  <c r="F145"/>
  <c r="F286" i="13"/>
  <c r="F228" i="14"/>
  <c r="F316" i="16"/>
  <c r="F9" i="13"/>
  <c r="F105"/>
  <c r="F287" i="14"/>
  <c r="F127" i="16"/>
  <c r="F325"/>
  <c r="F74" i="13"/>
  <c r="F395" i="14"/>
  <c r="F350" i="13"/>
  <c r="F32" i="16"/>
  <c r="F430" i="14"/>
  <c r="F66"/>
  <c r="F156"/>
  <c r="F272" i="13"/>
  <c r="F70" i="16"/>
  <c r="F76" i="14"/>
  <c r="C31" i="19" l="1"/>
  <c r="C31" i="20"/>
  <c r="H7" i="17" s="1"/>
  <c r="H6" l="1"/>
  <c r="H10" l="1"/>
  <c r="H13" s="1"/>
</calcChain>
</file>

<file path=xl/sharedStrings.xml><?xml version="1.0" encoding="utf-8"?>
<sst xmlns="http://schemas.openxmlformats.org/spreadsheetml/2006/main" count="3674" uniqueCount="744">
  <si>
    <t>BILL OF QUANTITIES</t>
  </si>
  <si>
    <t>Item No.</t>
  </si>
  <si>
    <t>Description</t>
  </si>
  <si>
    <t>Quantity</t>
  </si>
  <si>
    <t>Unit</t>
  </si>
  <si>
    <t>Rate in figures 
(Rs.)</t>
  </si>
  <si>
    <t>Amount 
(Rs.)</t>
  </si>
  <si>
    <t xml:space="preserve">Earthwork in excavation by manual means for structures in all types of soil excluding hard rock, including dressing the bottom and sides of pits and trenches, stacking the excavated soil clear from edges of excavation with lead upto 50m after breaking of clods complete as per specifications </t>
  </si>
  <si>
    <t>a)</t>
  </si>
  <si>
    <t>0 to 1.5 m depth</t>
  </si>
  <si>
    <t>b)</t>
  </si>
  <si>
    <t>1.5 to 3 m depth</t>
  </si>
  <si>
    <t>c)</t>
  </si>
  <si>
    <t xml:space="preserve"> 3 to 4.5 m depth</t>
  </si>
  <si>
    <t>d)</t>
  </si>
  <si>
    <t>4.5 to 6 m depth</t>
  </si>
  <si>
    <t xml:space="preserve">Excavation for foundation of all structures, either in pits or trenches 1.5 m and above in width, in hard rock by chiselling and / or wedging where blasting is prohibited, including stacking the excavated stuff clear from the edge of excavation with lead upto 50m including cost of explosives, labour, HOM of equipment complete as per specifications </t>
  </si>
  <si>
    <t xml:space="preserve">Filling available excavated earth (excluding rock ) in sides of foundations upto plinth in layers not exceeding 20 cms. in depth, compacting each deposited layer by ramming after watering with all leads and lifts and including cost of all labour complete as per specifications.
</t>
  </si>
  <si>
    <t>Disposing off the excess excavated earth of all types within the radius of 25 km from the site by vehicle inluding loading, unloading, with all leads, lifts, labour, HOM of machinery etc., complete.</t>
  </si>
  <si>
    <t>Construction of embankment with approved material Gravel/Murrum with all lifts and leads, transporting to site, spreading, grading to required slope in uniform layers of 150mm to meet requirement complete as per specifications and drawings.(which includes cost of gravel / murrum, labour, watering charges &amp; compaction by vibratory roller)</t>
  </si>
  <si>
    <t>Providing and laying grass turfing on the surface of the embankment as per standards and drawings approved by the Engineer around the Ground level reservoir including cost of all labour complete as per specifications.</t>
  </si>
  <si>
    <t>sqm</t>
  </si>
  <si>
    <t>Dismantling of existing structures like culverts, bridges, retaining walls and other structures comprising of masonary, cement concrete, wood work, steel work, including T&amp;P and scaffolding wherever necessary. sorting the dismantled materials, disposal of unserviceable materials, stacking the serviceable material,with all lifts complete as per specifications,</t>
  </si>
  <si>
    <t>Manual means: Cement concrete grade M-15 &amp; 
M-20 or as directed</t>
  </si>
  <si>
    <t>Mechanical means: Cement concrete grade M-15 &amp; M-20 or as directed</t>
  </si>
  <si>
    <t>Clearing and grubbing road land including uprooting rank vegetation, grass, bushes, shrubs, saplings and trees of girth upto 300mm, removal of stumps of trees cut earlier and disposal of unserviceable materials and stacking of serviceable material to be used or aunctioned, including removal and disposal of top organinc soil not exceeding 150mm in thickness complete as per specifications. By manual means.(In area of thorny jungle)</t>
  </si>
  <si>
    <t>Cutting of trees girth from 300mm to 600mm including cutting of trunks, branches and removal of stumps stacking of serviceable materials, earth filling in the depressions / pit, labour charges complete as per specifications</t>
  </si>
  <si>
    <t>No.</t>
  </si>
  <si>
    <t>Cutting of trees girth from 600mm to 900mm including cutting of trunks, branches and removal of stumps, roots stacking of serviceable materials with all lifts and upto a lead of 1000m and earth filling in the depressions/pit, complete as per specifications</t>
  </si>
  <si>
    <t>Cum</t>
  </si>
  <si>
    <t>Providing and laying in position plain cement concrete of mix 1:3:6 with OPC cement content at 220Kgs using 40 mm and down size graded granite metal course aggregates @0.84cum and the fine agregates @0.56cum machine mixed, concrete laid in layers not exceeding 15 cms. thick, well compacted, in foundation and plinth, including cost of all materials, labour, HOM of machinery, shuttering, curing complete as per specifications.</t>
  </si>
  <si>
    <t>Chlorine building, valve chambers,PCC filling for level difference,etc.</t>
  </si>
  <si>
    <t>Providing and laying in position plain cement concrete of design mix M15 1:2:4 with OPC minimum cement content at 240Kgs using 40 mm and down size graded granite metal course aggregates and the fine agregates machine mixed, concrete laid in layers not exceeding 15 cms. thick, well compacted, in foundation and plinth, including cost of all materials, shuttering, labour, HOM of machinery, curing complete as per specifications.</t>
  </si>
  <si>
    <t xml:space="preserve">Providing and laying in position reinforced cement concrete of design mix M25(Minimum cement content of 360kg/m3) as per specifications using 20 mm and down size graded granite metal course aggregates and the fine agregates with superplastisiser conforming to IS9103-1999 reaffirmed-2008, machine mixed, concrete laid in layers not exceeding 15 cms, thick, well compacted, in foundation and plinth , ground floor level for roof slabs, staircase, lintels, etc, including cost of all materials, labour, HOM of machinery, curing complete as per specifications for chlorine house and security cabin,etc.          
</t>
  </si>
  <si>
    <t xml:space="preserve">Providing and laying cement concrete in position reinforced cement concrete of design mix M30(Minimum cement content of 400kg/m3) as per specifications by pumping using 20 mm and down size granite Coarse aggregates &amp; fine aggregates of ready mixed concrete (RMC) for R.C.C works laid in 15 cms thick layers and well compacted including vibrating, curing, including smooth finish in CM 1:3, with all lead and lifts etc., complete (exclusive of cost of steel and fabrication charges.) Ready Mixed Concrete for raft foundation, walls, Beams, Columns, underground chambers, baffle walls, Staircase,roof,etc., complete as per specifications. 
</t>
  </si>
  <si>
    <t>Providing and removing centering, shuttering, strutting, propping etc., and removal of form work for foundations, footings, bases of columns for mass concrete including cost of all materials, labour complete as per specificaitons.(Type F1 finish)</t>
  </si>
  <si>
    <t>Reservoir,Chlorine House ,security cabin,etc.,</t>
  </si>
  <si>
    <t>Sq.m</t>
  </si>
  <si>
    <t>Providing and removing centering, shuttering, strutting, propping etc. and removal of form work for vertical surface such as walls at any thickness, including attached pilasters, buttesses, plinth and string courses cost of all materials, labour complete as per specifications. 
(Type F2 finish)</t>
  </si>
  <si>
    <t>Level from 0.00 to 3.50m</t>
  </si>
  <si>
    <t>Level from 3.50 to 4.50m</t>
  </si>
  <si>
    <t>Level from 4.50 to 5.50m</t>
  </si>
  <si>
    <t>Level from 5.50 to 6.50m</t>
  </si>
  <si>
    <t>e)</t>
  </si>
  <si>
    <t>Level from 6.50 to 7.50m</t>
  </si>
  <si>
    <t>Providing and removing centering, shuttering, strutting, propping etc and removal of form work for columns, pillars, piers, abutments, post and struts, square/rectangular/polygon in plan including cost of all materials, labour complete as per specifications. 
(Type F2 finish)</t>
  </si>
  <si>
    <t>Providing and removing centering, shuttering, strutting, propping etc and removal of form work for sides and soffits of beams, beam haunchings, cantilever girders, bressumers and lintels not exceeding 1m in depth including cost of all materials, labour complete as per specifications. (Type F2 finish)</t>
  </si>
  <si>
    <t>Beams Level from 0.00 to 3.50m</t>
  </si>
  <si>
    <t>Beams Level upto 4.50m</t>
  </si>
  <si>
    <t>Beams Level upto 10m</t>
  </si>
  <si>
    <t>Providing and removing centering, shuttering, strutting, propping etc and removal of form work for flat surface such as suspended floors, roofs, landing, balconies and likes thickness upto 200 mm including cost of all materials, labours, complete as per specifications. (Type F2 finish)</t>
  </si>
  <si>
    <t>Reservoir, Chlorine house,security cabin,etc.,</t>
  </si>
  <si>
    <t xml:space="preserve">Providing TMT bars of Fe 500(CRS) grade steel reinforcement for R.C.C. work including straightening, cutting, bending, hooking, placing in position, lapping and / or welding wherever required, trying with binding wire and anchoring to the adjoining members wherever necessary complete as per design (laps and wastage shall not be measured and paid) cost of materials, labour, HOM of machinery complete as per specifications.                                         </t>
  </si>
  <si>
    <t>MT</t>
  </si>
  <si>
    <t xml:space="preserve">Providing TMT bars of Fe500 grade steel reinforcement for R.C.C work including straightening, cutting, bending, hooking, placing in position, lapping and / or welding wherever required, tying with binding wire and anchoring to the adjoining members wherever necessary complete as per design (laps, hooks and wastage shall not be measured and paid) cost of materials, labour, HOM of machinery complete as per specifications. 
</t>
  </si>
  <si>
    <t>Fabricating and supplying anchor bolts, pipe sleeves, channels, angles, plates and all other types of inserts in concrete members and placing them in position as specified on drawings at all locations and at all levels including two coats of approved oil paint over one coat of zinc-rich primer over exposed surfaces.</t>
  </si>
  <si>
    <t>Kg</t>
  </si>
  <si>
    <t>Filling of box-outs left in RCC walls, etc after erection of pipes, inserts in reinforced concrete of grade M30 with coarse aggregate of size 20 mm downgraded, including roughening and preparing internal surfaces of box-outs, adding expansive agents to concrete, shuttering for Class F2 finish, compacting, curing, finishing etc complete but excluding reinforcement wherever specified.</t>
  </si>
  <si>
    <t>For M30 grade concrete (Minimum cement content of 400kg/m3)</t>
  </si>
  <si>
    <t>Providing and laying 230 mm thick rubble packing in plinth with approved stone, set in regular lines, hand-packed, filling the interstices with approved small stone chips and sand, consolidating by ramming or compacting with heavy roller after watering, including spreading 12 mm layer of stone grit on top, etc., complete for all building works as per drawings, details and specifications.</t>
  </si>
  <si>
    <t>Providing and constructing precast concrete solid blocks with compressive strength not less than 35kg. per sqm with cement mortar 1:4 masonry (quoin, Jamb, closer blocks) with solid concrete blocks of size 40X20X20 cms conforming to IS.2185/ 1965 in superstructure including cost of materials, labour charges, double scaffolding, curing complete as per specifications.</t>
  </si>
  <si>
    <t>Providing plastering to masonry including providing and removing double scaffolding rounding of all corners whever required smooth rendering curing etc., complete as per specifications with burnt brick masonry plain plastering 20mm thick in CM 1:4 (external)</t>
  </si>
  <si>
    <t>Providing plastering to masonry including providing and removing scaffolding rounding of all corners whever required, smooth rendering curing etc complete as per specifications with burnt brick masonry plain plastering 12mm thick in CM 1:4 with lime rendering (internal)</t>
  </si>
  <si>
    <t>Providing and laying  flooring  and steps fine machined polished granite stone slabs of approved  colour 20mm thick  on cement mortar bed 1:6, 20mm thick, and, joints finished with cement mortar 1:3 over existing cement concrete bed ,including cost of materials, labour, curing complete as per specifications.</t>
  </si>
  <si>
    <t>Providing and fixing skirting of 300mm high using prepolished water cut/gang saw of 19mm thick grey granite 0.5mm wide chamfered width and depth and fixing in CM 1:4 of 20mm thick after chipping the walls, etc., including cost of all materials, mortar,labour,curing,etc., complete as per specifications.</t>
  </si>
  <si>
    <t>RM</t>
  </si>
  <si>
    <t xml:space="preserve">Providing dado, rises of steps with colour glazed tiles on 10mm thick cement plaster 1:3 and jointed with white cement slurry over rough plaster surface ( excluding cost of rough plastered surface which should be measured and paid separately) using glazed tiles of approved make and size including cost of materials, labour, complete as per specifications. </t>
  </si>
  <si>
    <t>chlorine house, reservoir staircase,etc.</t>
  </si>
  <si>
    <t>Providing and laying Ceramic Unglazed Vitreous Acid Resistant Tiles of approved make and colour of size 100 mm x 200 mm x 20 mm thick for flooring, on a bedding and jointing of approved chemical resistant resin type of mortar, etc. complete as per specifications.</t>
  </si>
  <si>
    <t>Neutralization pit, walls and base slab</t>
  </si>
  <si>
    <t>Providing and laying M-15 cement concrete flooring, 60mm thick with metallic concrete hardner topping, under layer of 45mm thick M-15 cement concrete using broken granite metal of 20mm and downsize and top layer of 15mm thick metallic cement hardner consisting of mix 1:2 by volume, with metallic hardening compound of approved quality mix in the ratio of 4:1, including finishing, cost of materials, labour, curing, complete as per specifications.</t>
  </si>
  <si>
    <t>Drum room and chlorinator room</t>
  </si>
  <si>
    <t xml:space="preserve">Providing and laying Ceramic Unglazed Vitreous Acid Resistant Tile dado of approved make and colour of size 100 mm x 200 mm x 20 mm thick for on a bedding and jointing of approved chemical resistant resin type of mortar, etc. complete as per specifications. </t>
  </si>
  <si>
    <t>Providing and fixing ceramic tiles (non skid) of size 400x400mm for flooring laid on a bed of 20mm thick cement mortar 1:3 mix flush pointing with white cement mixed with matching colour pigment including curing, cleaning,etc., complete.The work includes cost of all materials,mortar,labour charges for all items of work,hire charges for equipment,etc., complete as per specifications.</t>
  </si>
  <si>
    <t>Providing, fabricating and fixing in position anodised aluminum doors using following aluminum sections mat or glossy finish, outer frame of section 101.6 x 44.45 x 3.18 mm at 2.404 Kg/m, door shutters vertical section - 44.62 x 44.45 x 3.00mm at 1.426 Kg/m, bottom section 114.3 x 44.45 x 3.18mm at 2.646 kg/m, top section 47.62 x 44.45 x 3.00mm at 1.426 kg/m, middle section 49.91 x 44.45 x 3.00mm at 1.495 Kg/m, glazing clips 19 x 17.3x 11mm x 0.90 mm thick at 0.124 kg/m, all sections anodised to 12 to 15 microns. Cut to length, joint mitred corners grinded, shutters pivoted opening arrangement with h eavy duty aluminum alloy automatic door closer, floor mounted, providing and fixing standard approved accessories such as aluminum handle, for full width or length, tower bolts, lock pivots, PVC or rubber gaskets with 5.5 mm thick plain glass for top and bottom panel, aluminum sections treated for removal of rust, coated with greasy material for non adherence of mortar or any sticky material, the assembled frame fitted with corner angles, strips and fitted with rawl plugs, or teak wood gutties, to RCC columns, or masonry sides, including cutting, chiselling, and makin good the surface, all the frames thoroughly cleaned free from rust, scaleor dirt including cost of all materials, fixtures, labour, HOM of machinaries, etc complete. as per specifications</t>
  </si>
  <si>
    <t>Providing, fabricating and fixing in position Stainless steel doors  including cutting, chiselling, and makin good the surface, all the frames thoroughly cleaned free from rust, scaleor dirt including cost of all materials, fixtures, labour, HOM of machinaries, etc complete.</t>
  </si>
  <si>
    <t>Providing and fixing hydraulic door closures -Aluminium body</t>
  </si>
  <si>
    <t>Nos.</t>
  </si>
  <si>
    <t>Providing and fixing mortice door lock heavy duty to doors.</t>
  </si>
  <si>
    <t>Providing and fixing in position anodized aluminium windows and  ventilators as per approved drawings with sliding shutters using double track window  frame section of size  61.85x31.75mm. with 1.2mm thick, bottom section weight 0.695  kg/m, sides and top sections 1.3 mm. thick weight 0.659 kg/m; and shutter comprising  top and bottom section of size 40mmx18mm, 1.25mm thick 0.417 kg./m;  shutter outer  side  40mmx18mm, 1.25mm.thick weight 0.417 kg/m, shutter interlock section  40mmx26.7mm, 1.1mm thick, weight 0.469 kg/m. the shutters mounted on nylon rollers with approved quality of fixtures such as aluminium handles tower bolts etc.; and  providing and fixing 5.5mm. thick plain glass for shutters fitted with rubber beading  aluminium sections anodised 12 to 15 microns, including cutting to required length, joints mitred subdividing the frame tenonned and rivetted in the assembled frame  stiffened with end clips at corners angles etc., and fixed to the walls, lintels, floor  beams/cills as the case may be with necessary steel screws, raul plugs, or teak wood  gatties including cutting masonry or concrete and making good the original surface  using cement mortar, aluminium sections pretreated for removal of any rust and  protection of further rust formation and coated with the greasy materials for non- adhesion of mortar and any other sticky materials, (this coating should be cleaned after  installation) including cost of all materials, fixtures, labour and HOM of machinery  complete as per specifications.</t>
  </si>
  <si>
    <t>Supplying and fixing PVC encapsulated CI rungs to shapes and at locations specified in drawings and specifications for Valve chambers</t>
  </si>
  <si>
    <t>Providing and fixing 10 gauge aluminium sheet to required shape and size with rawl plugs and screws to concrete curbs to cover up expansion joints at roof level,  including filling the notch with bitumen as specified in drawing, for Ground level reservoir.</t>
  </si>
  <si>
    <t>Providing and filling polysulphide rubberised sealing compound or equivalent (Sealant Type A) in a groove of size 15 mm x 20 mm deep at contraction joints including forming groove as specified on drawing for Ground level reservoir.</t>
  </si>
  <si>
    <t>Providing and filling polysulphide rubberised sealing compound or equivalent (Sealant type B) in a groove of size 25 mm x 20 mm deep at expansion joints including forming groove as specified on drawing for Ground level reservoir.</t>
  </si>
  <si>
    <t>Providing and fixing in position 25 mm thick sellotex board/filler compound  as per standards and approved by the Engineer, of required sizes at expansion joints as specified in drawing for Ground level reservoir.</t>
  </si>
  <si>
    <t>Providing and laying 500 gauge polyethylene sheet of approved make and quality on blinding layer and wherever specified as directed by Engineer, for Ground level reservoir.</t>
  </si>
  <si>
    <t>Providing and fixing slip-strip (1 mm thick PVC sheet) of approved quality or equivalent at junction between top of wall and bottom of roof slab in two layers as directed by Engineer, for Ground level reservoir.</t>
  </si>
  <si>
    <t xml:space="preserve">Providing and laying in position yelahanka tiles of size 125 x 250mm of approved quality and make, over a bed of cement mortar 1:3 with thickness varying from 100mm to 25mm including weather proof course and pointed with cement mortar 1:3 mix with red oxide including curing cost of materials, labour complete as per specifications. </t>
  </si>
  <si>
    <t>Providing and fixing 150 mm diameter cast iron air ventilators as per design &amp; shape indicated in drawings over roof slab of all reservoirs with mosquito proof jali etc complete.</t>
  </si>
  <si>
    <t>Installing precast circular hume pipe septic tank suitable for 5 persons capacity conforming to IS 2470, and constructing standard soak pit for the same capacity, including excavation and backfilling of pit, PVC Pipe, filling soakpit with broken bricks, overflow connection precast RC slab and construction of manhole chamber with cover, C.I. vent pipe with cowl and connecting it to incoming and outgoing pipelines etc., complete.</t>
  </si>
  <si>
    <t>Supplying of and application of food grade epoxy painting on the inside surface of GLR headroom, GLR inside staircase and wall face at staircase complete, as per applicable Technical specification clause, including all labour, HOM of equipment, lead, lifts taxes etc., complete, including all surface preparation, testing, Rate shall be inclusive of all materials, tools and plants, testing and inspection etc., complete.</t>
  </si>
  <si>
    <t>Providing and laying M15 grade plain concrete in screed for required level above base slab of reservoir to specified slope with coarse aggregate of size 10mm downgraded including formwork and compacting with a hand rammer,curing,finishing,etc., complete as per specifications.</t>
  </si>
  <si>
    <t>Providing and laying plain cement concrete of design mix M15 with OPC minimum cement content at 240kgs using 40 mm and down size graded granite metal course aggregates and the fine agregates machine mixed, concrete laid in layers with thickness varying from 150mm to 75mm over 230 mm thick rubble packing with approved stone, set in regular lines, hand-packed, filling the interstices with approved small stone chips and sand, consolidating by ramming or compacting with heavy roller after watering, etc., complete for plinth protection 1m wide as per drawings, details and specifications.</t>
  </si>
  <si>
    <t>Providing and fixing white vitreous china clay, water closet European type (Pedestal type, P-trap) with black solid plastic seat and lid, CP brass hinges, rubber buffers, 10 litre low level, P.V.C flushing cistern (all are approved make) with fittings, SS brackets, 40mm diameter flush bend  with fittings and clamps, overflow arrangements with specials and 25mm mosquito proof coupling of approved design, painting of fittings and brackets, cutting and making good the wall and floor wherever required, including cost of materials, labour complete as per specifications.</t>
  </si>
  <si>
    <t>Providing and fixing white vitreous china clay,  flat back wash basins of size 550 mm x 400 mm with a pair of 15mm C.P brass pillar taps with SS brackets, 32mm C.P brass waste of standard pattern, painting of fittings and brackets, cutting and making good the wall and floor wherever required, including cost of materials, labour complete as per specifications.</t>
  </si>
  <si>
    <t>Providing and fixing white vitreous china clay,  flat back, lipped front urinal basin of 430x260x350mm in the range of three with 7.5 litres PVC automatic flushing cistern, SS brackets, standard flush pipe and C.P brass spreaders with brass unions and G.I clamps painting of fittings and brackets, cutting and making good the wall and floor wherever required, including cost of materials, labour complete as per specifications.</t>
  </si>
  <si>
    <t>Providing and fixing in position brass bib cock of aproved quality 15mm nominal bore including cost of all materials, labour and HOM of equipments with all leads complete as per specifications.</t>
  </si>
  <si>
    <t>Providing brick masonry inspection chambers, rectangular in size 90 cm x 45 cm and upto 1.5 m depth on sewer line , with 230 mm brick wall in cement mortar (1:2), plastered both inside and outside with 20 mm thick cement mortar (1:2),including 1.6 m x 1.2 m x 290 mm thick cement concrete 1:2:4 in haunches as per standard plan including excavation, backfilling the excavated sides and removing surplus earth  and with heavy duty C.I. cover and frame and with M.S. steps fixed in cement mortar with cement and sand filleting.</t>
  </si>
  <si>
    <t xml:space="preserve">Same as in for item 4.5 above but for depth greater than 1.5 m and upto 3 m </t>
  </si>
  <si>
    <t xml:space="preserve">Constructing circular type manhole 1500mm internal dia at bottom, 525mm dia at top, in wire cut burnt brick masonry with 1:5 cement mortar, cement plaster 1:3, finish with a floating coat of neat cement, RCC 1:2:4 top slab using 20mm and downsize granite metal, foundation concrete, M7.5 using 40mm and downsize granite metal and making channels in cement concrete M15 using 20mm and downsize granite metal, neatly finished curing, fixing CI cover complete including external, footrests and 12mm thick cement plaster on the external surface, cost of materials, labour charges, HOM of machineries complete as per specifications. </t>
  </si>
  <si>
    <t>Providing and fixing PVC Nahani trap of approved make conforming to ISI specifications and construction of cistern in M-15 as per directions. (rate inclusive of cost of materials and fixtures and conveyance of materials to work spot).</t>
  </si>
  <si>
    <t>Providing stoneware gully trap of approved quality and make fixing in M-15 and plastering with CM 1:3 wherever necessary. (rate includes cost of all materials, fixtures and lead). With 100mm outlet.</t>
  </si>
  <si>
    <t>Providing and fixing 75 mm dia PVC slotted vent cowls conforming to IS 3989 with necessary fixtures and as directed by Engineer.</t>
  </si>
  <si>
    <t xml:space="preserve">Providing and fixing white glazed 'P' trap as per IS 2556 (Part 7) 100 mm dia with SS grating 10 mm thick etc., complete. </t>
  </si>
  <si>
    <t xml:space="preserve">Providing and fixing cast copper alloy stop valves, polished bright, conforming to and as per IS 781. </t>
  </si>
  <si>
    <t>25 mm dia.</t>
  </si>
  <si>
    <t>20 mm dia.</t>
  </si>
  <si>
    <t>15 mm dia.</t>
  </si>
  <si>
    <t>Providing and fixing SS towel rail 740mm length, 20mm dia with C.P brackets, fixed to wooden cleats with C.P brass screws including cost of materials, labour complete as per specifications.</t>
  </si>
  <si>
    <t>Providing and fixing best quality SS liquid soap bottle holders of approved make with SS brackets, screws, rawl plugs, etc. complete.</t>
  </si>
  <si>
    <t>Providing and fixing 600x450 bevellead edge mirror of superior glass with 6mm hard board backing and fixed to wooden cleats with C.P screws, washers, including cost of materials, labour complete as per specifications.</t>
  </si>
  <si>
    <t>Providing and fixing white glazed partition walls of size 825 mm x 450 mm x 25 mm as per IS 2556 (Part 6 ) of approved make, properly supported with C.I. brackets, etc. complete.</t>
  </si>
  <si>
    <t>Providing and Fixing PVC soil waste and vent pipes 100 mm diameter - 10kg/cm2 with spun yarn soaked in cement slurry and cement mortar 1:2 including cost of materials, labour, testing complete as per specifications.</t>
  </si>
  <si>
    <t xml:space="preserve">Providing and fixing PVC pipes of approved make and 150 mm dia - 10kg/cm2 conforming to IS 651, including all necessary fixtures and bends, including excavation, backfilling, testing etc., complete as per specification. </t>
  </si>
  <si>
    <t>Providing and fixing 100 mm dia - 10kg/cm2 PVC rain water pipes as per IS: 4984 including all fixtures such as brackets, bends etc.as directed by the Engineer.</t>
  </si>
  <si>
    <t>Providing and fixing cast iron bell mouth rain water outlets including MS grating, etc., complete as directed by Engineer.</t>
  </si>
  <si>
    <t>100mm Dia.</t>
  </si>
  <si>
    <t>kg</t>
  </si>
  <si>
    <t>Supplying PVC pipes conforming to IS 4985:2000 with latest amendments and conveying to worksite, rolling and lowering into trenches, laying true to line and level and perfect linking at joints, testing and commissioning, including loading and unloading at both destinations and cuts of pipes wherever necessary including jointing of PVC and specials with jointing of approved type, with all labour with all lead &amp; lifting. (75mm dia - 10kg/cm2)</t>
  </si>
  <si>
    <t>Supplying, fabricating, delivering to site, loading, unloading, etc. and erecting structural steel work for the following works, including one shop coat of red oxide zinc chromate primer after fabrication and one coat of the same after erection and two coats of synthetic enamel paint of approved shade, etc. complete as per specifications.</t>
  </si>
  <si>
    <t>Chlorine house</t>
  </si>
  <si>
    <t>Providing and fixing in position MS ladders as per drawing, including painting etc. complete.</t>
  </si>
  <si>
    <t>Providing and fixing 304- grade Stainless steel handrails of 14 gauge pipe for ramps or staircase are made out of stainless steel hollow pipes, using 50mm dia for verticals @ 1.60mtr c/c are fixed to the rams or steps by drilling with bolts and 100mm dia MS base plates 10mm gauge for fixing of vertical pipes 4 nos anchor bolts &amp; 40mm dia pipes are fixed horizontally for 2 rows top one pipe are fixed with vertical pipes another one are fixed with elbows &amp; 25mm dia pipes are fixed horizontally for 2 rows with elbow top measure @ equal intervals including cutting, welding, bending wherever necessary with suitable caps @ tops, bottoms, corners finishing with mat/shining etc., completeincluding cost and conveyance of all materials, labour for all items of work, HOM of euipment with all lead and lift, loading and unloading, transportation charges and all other incidental charges etc., complete as per specification and directions of the Engineer-in-charge of the work. Ramps or staircase for physically challenged.</t>
  </si>
  <si>
    <t>Providing and fixing MS frame with 10 mm thick flats with grating cover with stiffeners for openings as specified in drawing at all locations and levels, including  painting, etc., complete.</t>
  </si>
  <si>
    <t>ROADS &amp; DRAINS</t>
  </si>
  <si>
    <t xml:space="preserve">Construction of Granular sub-base for 200 mm by providing coarse graded material , spreading in uniform layers on prepared surface and compacting with  vibratory roller/ tamper/plate vibrator to achive the desired density, complete as per clause 401 for Grading-v  of MORTH V Specifications. </t>
  </si>
  <si>
    <t>Providing, laying, spreading and compacting 150 mm graded stone aggregate to Wet Mix Macadam (WMM)  specification including premixing the material with water at OMC in mechanical mix plant carriage  of mixed material by tipper to site, laying in uniform layers in sub base/ base course on well prepared surface and compacting with vibratory roller/ tamper/plate vibrator to achive the desired density. MORTH  clause 406</t>
  </si>
  <si>
    <t>Providing and applying Primer Coat with bitumen emulsion using emulsion pressure distributor at the rate of 0.60 kg per sqm on the prepared  WMM surface including cleaning of WMM surface and spraying primer using mechanical spray jet as per  MORTH V specification clause No. 502 complete in all respects.</t>
  </si>
  <si>
    <t xml:space="preserve">Providing and applying Tack Coat on the prepared WMM surface hot bitumen primed at 1Kg per Sqm heating bitumen in boiler fitted with spray set  as per MORTH V specification clause No. 503 complete in all respect.    </t>
  </si>
  <si>
    <t xml:space="preserve">Providing and laying  Bituminous Macadam 50 mm thick from 100-120TPH  hot mix plant using crushed aggregates of specified grading premixed with bituminous binder, transported to site, laid over a previously prepared surface  to the required grade, level and alignment and rolled by  virbratory roller as per MORTH V specification clauses 505 to achieve the desired compaction complete with all lead and lift  and direction of Engineer-in-charge.  </t>
  </si>
  <si>
    <t>Providing and applying Tack Coat on the prepared BM surface at 0.5Kg / Sqm heating bitumen in boiler fitted with spray set  as per specification clause No. 503 of MORTH V complete in all respects.</t>
  </si>
  <si>
    <t xml:space="preserve">Providing and laying Semi Dense Bituminous Concrete(SDBM) 25 mm thick  with 100-120 TPH hot mix plant using crushed aggregates of specified grading, premixed with bituminous binder 5.4 to 5.6 per cent of mix and filler, transporting the hot mix to work site, laying with a hydrostatic paver finisher with mechanical control to the required grade, level and alignment, rolling with smooth wheeled, vibratory and tandem rollers to achieve the desired compaction as per MORTH specification clause No. 508 complete with all lead and lift, with 60/70 Grade bitumen and direction of Engineer-in-charge. </t>
  </si>
  <si>
    <t>COMPOUND WALL</t>
  </si>
  <si>
    <t>Earthwork excavation for foundation in all types of soil excluding hard rock including dressing the bottom and sides of pits and trenches, stacking the excavated soil clear from edges of excavation with lead upto 50 m and disposal of excess excavated earth including all leads and lifts after breaking of clods complete as per specifications.</t>
  </si>
  <si>
    <t>0 -1.5m</t>
  </si>
  <si>
    <t>6.10</t>
  </si>
  <si>
    <t>Providing and laying in position plain cement concrete of mix M10 with OPC cement @220kgs, with 20mm and down size graded granite metal coarse aggregates @ 0.84cum and fine aggregates @0.56cum machine mixed, concrete laid in layers not exceeding 15 cms thick, well compacted, in foundation and plinth including cost of all materials, labour, HOM of machinery curing complete as per specifications.</t>
  </si>
  <si>
    <t>Filling available excavated earth (excluding rock) in sides of foundations upto plinth in layers not exceeding 20 cms. in depth, compacting each deposited layer by ramming after watering with all leads and lifts including cost of labour complete as per specifications.</t>
  </si>
  <si>
    <t>Providing and laying in position Reinforced Cement Concrete of Grade M25 (Design mix) with 20mm and downsize graded granite metal machine mixed, concrete laid in layers not exceeding 15 cm thick, vibrated for R.C.C. beams, columns of all sizes in foundation, plinth and superstructure ground floor levels of roof slabs, base slab, staircases, lintels, columns including cost of all materials, labour, HOM of machinary, curing, complete as per specifications.</t>
  </si>
  <si>
    <t>Providing and removing centering, shuttering, strutting, propping etc and removal of form work for foundation, footings, bases of columns for mass concrete including cost of all materials, labour complete as per specifications</t>
  </si>
  <si>
    <t>Providing and removing centering, shuttering, strutting, propping etc and removal of form work for columns, pillars, piers, abutments, post and struts, square/rectangular/polygon in plan including cost of all materials, labour complete as per speciications.</t>
  </si>
  <si>
    <t>Providing and removing centering, shuttering, strutting, propping etc and removal of form work for sides and soffits of beams, beam haunchings, cantilever girders, bressumers and lintels not exceeding 1m in depth including cost of all materials, labour complete as per specifications</t>
  </si>
  <si>
    <t>Providing TMT Steel reinforcement for R.C.C. work including straightening, cutting, bending, hooking, tying with binding wire and anchoring to the adjoining members whenever necessary complete as per design (laps and wastage shall not be measured and paid) cost of materials, labour, HOM of machinary complete as per specifications. (Fe 500 grade confirm to IS 1786).</t>
  </si>
  <si>
    <t>Providing barbed fixed 12x12 guage drawn into stone pillar or iron pillars including drawing in holes wherever necessary excluding the cost of pillar but including the cost of barbed wire and binding wire etc., complete</t>
  </si>
  <si>
    <t>M.S Angle</t>
  </si>
  <si>
    <t>Providing and finishing external walls in two coats with waterproof paint with primer of approved brand and shade to give an even  shade after thoroughly brooming the surface to remove all dirt and loose powdered material free from mortar drops and other foreign matter  cost of materials, labour complete as per specifications</t>
  </si>
  <si>
    <t>6.20</t>
  </si>
  <si>
    <t>Supplying and fixing M.S rectangular poles made out of 2 equal angles of 65x65x6 mm welded  together and fixed in CC (1:2:4) with 2 nos 16mm dia MS hold fast rods each of length 25cms including cost of all materials cutting,bending,scaffolding wherever necessary,nicely finishing the welded joints with all lead lifts and as per specifications including providing 2 coats of approved quality paint over one coat of shop painting.</t>
  </si>
  <si>
    <t>Providing and fixing MS block pipe of 38mm dia of heavy guage of 14 including removing the bends, cutting the pipe, and fixing pipe in between the two vertical poles (MS rectangular poles) and spot welding the chain linkwith MS block pipe including cost of all materials wastage in cutting, scaffolding wherever necessary with all lead and lift,etc., complete including two coats of approved quality paint over one coat of shop paint.</t>
  </si>
  <si>
    <t>Providing and erecting in position., 2400x600x60 mm thk precast slab panels of M25 grade reinforced cement concrete including reinforcement and formwork with coarse aggregate of size 20mm downgraded with minimum cement content of 320kg/cum. The reinforcement consists of 1 no of 10mm dia loop and round the panel, 5 nos of 8mm dia horizontals and 15 nos of 8mm dia verticals equally spaced. The thickness of the panel shall be 60mm thick at the middle and 70mm thick at the edges for a width of 250mm.The gaps between the panels shall be packed with 1:4 cement mortar and the final surface between the panel and RCC post shall be finished using silicon sealant of approved make, complete as per specification &amp; drawing.</t>
  </si>
  <si>
    <t>For both side plain finished panels of 2400mm x 600mm size, as shown in the drawings.</t>
  </si>
  <si>
    <t>For one side plain and other side with horizontal grooves as per the design pattern panels of 2400mm x 600mm size, as shown in the drawings.</t>
  </si>
  <si>
    <t>For one side plain and other side with vertical grooves as as per the design pattern panels of 2400mm x 600mm size, as shown in the drawings.</t>
  </si>
  <si>
    <t>For one side plain and other side with BWSSB logo as per the pattern panels of 2400mm x 600mm size, as shown in the drawings.</t>
  </si>
  <si>
    <t>Providing and fixing gates consisting of 40 mm NB light glass GI pipes external framework and 8 x 30 MS flats internal framework with 16 guage MS jointing plates and tack welded over the framework with necessary hinges and locking arrangement, including painting over approved primer coat, etc. all complete as per specifications and drawings.</t>
  </si>
  <si>
    <t xml:space="preserve">Providing, Fabricating, shop welding, transporting, handling, aligning, laying and jointing / welding of MS pipes of spirally welded/Plate welded pipes, conforming to IS 10748 Grade 3 for spirally welded/IS 2062 Grade B for Plate welded. The rate also include loading and unloading, radiography of joints as specified and hydraulic testing of pipeline to specified pressure as per specifications and other necessary equipment, labour, operation charges etc., required for testing.  Rate shall also include cost of retesting if necessary, complete in all respects as per specifications and drawings. </t>
  </si>
  <si>
    <t xml:space="preserve"> </t>
  </si>
  <si>
    <t xml:space="preserve">Providing, fabricating, shop welding, handling, transporting, aligning, laying and jointing of MS specials of spirally welded/Plate welded pipes, conforming to IS 10748 Grade 3 for spirally welded/IS 2062 Grade B for Plate welded. The rate include loading and unloading, radiography of joints as specified and hydraulic testing of specials to specified pressure and other necessary equipment, labour, operation charges etc., required for testing.  Rate shall also include cost of retesting if necessary, complete in all respects as per specifications and drawings. </t>
  </si>
  <si>
    <t>Providing guniting (CM 1:3 over 50 x 50 mm weld mesh of 13 gauge) on the external surface of pipes and specials including supplying and fixing reinforcement as per specifications after cleaning the pipes including curing etc., at fabrication yard  and guniting the field joints at site between two pipes after testing complete in all respects as per specifications.</t>
  </si>
  <si>
    <t>Providing food grade internal epoxy lining of 0.5 mm thick as per specifications to the internal surfaces of mild steel pipeline, fittings, specials etc., including surface preparation, machine lining, curing and testing / inspection etc., complete.</t>
  </si>
  <si>
    <t xml:space="preserve">Supply,installation, testing &amp; Commissioning of (Scour purpose) Ductile Iron (DI) Resilient seated soft sealing sluice valve.  Detailed Valve specifications &amp; arrangement shall be as  defined in Volume 2. The rate is inclusive of cost of mating flanges, valve,bolts &amp; nuts and rubber insertions,excluding earthwork,Rates are incluisve of Labour Charges. </t>
  </si>
  <si>
    <t>300 mm dia. PN 16 size scour valves for GLR</t>
  </si>
  <si>
    <t>Providing, supplying and fixing SS 304 Expansion Bellows with Flange Ends as per specifications and drawings.Detailed Specifications &amp; arrangement shall be as  defined in Volume 2. The rate shall include transportation to site with all leads and lifts, aligning and jointing  approved anti-corrosive paint etc., complete in all aspects. Rates are incluisve of Labour Charges.</t>
  </si>
  <si>
    <t xml:space="preserve">Providing and laying following dia of MS pipes conforming to IS 3589 in trenches outside the pipeline scour valve chambers for draining, include lining &amp; coating, excavation, connecting to scour valve, backfilling the earth etc., complete.  </t>
  </si>
  <si>
    <t>300 mm dia. 5.6 mm thick</t>
  </si>
  <si>
    <t>Mechanical Equipment</t>
  </si>
  <si>
    <t>(i)</t>
  </si>
  <si>
    <t>Sets.</t>
  </si>
  <si>
    <t xml:space="preserve">Supplying,Testing, Installation &amp; Commissioing of Chlorine gas Filled Chlorine Tonners of 900 Kgs  with all allied works complete as per Bid specification of Volume 2 </t>
  </si>
  <si>
    <t xml:space="preserve">Supply,Testing, Installation &amp; Commissioing of Electrically operated wire rope hoist of 2 Ton capacity conforming to IS 3938  for chlorine house with suitable I-Beam arrangement and Electrical Panels etc.with all allied works complete as per Bid specification of Volume 2 </t>
  </si>
  <si>
    <t xml:space="preserve">Service Water Network system </t>
  </si>
  <si>
    <t>(ii)</t>
  </si>
  <si>
    <t>(iii)</t>
  </si>
  <si>
    <t>Providing and fixing in position brass gate valve with CI wheel (screwed end) 40 mm nominal bore including cost of all materials,labour and HOM of equipments with all leads complete as per specifications.</t>
  </si>
  <si>
    <t>(iv)</t>
  </si>
  <si>
    <t>Providing and fixing in position 40 mm nominal bore non-return valve vertical type of approved make including cost of all materials,labour and HOM of equipments with all leads complete as per specifications.</t>
  </si>
  <si>
    <t>(v)</t>
  </si>
  <si>
    <t>i</t>
  </si>
  <si>
    <t xml:space="preserve">40 mm dia </t>
  </si>
  <si>
    <t>(vi)</t>
  </si>
  <si>
    <t>Providing  and placing on terrace,polyethylene water storage tanks with manhole lid and suitable locking arrangements,making holes of suitable diameter for inlet,outlet and overflow pipes,including cost of all materials,labour transportation charges,HOM of equipments and testing complete as per specifications (for 1000 litres capacity)  within the GLR Campus.</t>
  </si>
  <si>
    <t>ICA Items for City reserviors</t>
  </si>
  <si>
    <t xml:space="preserve">Designing, Supplying, Installing, commissioning &amp; testing of Ultrasonic level transmitter with following technical parameters at GLR and Interfacing with PLC panel including all required Mounting accessories, factory testing &amp; inspection complete as per specifications.
Range : (0 - 10 m)
</t>
  </si>
  <si>
    <t>Supply, delivery at site and fixing of Conductivity type Level Switch (back up to level transmitter), High Level &amp; Low Level sensing - (4point contact) with necessary instrumentation cabling,glands with suitable stub and flange and bolting arrangement for hook-up, as applicable and necessary, factory testing &amp; inspection.
Range : (0 - 10 m)</t>
  </si>
  <si>
    <t>Design, Supply, Installation, Testing of Residual chlorine analyzer at GLR and Interfacing with PLC panel and factory testing for complete functional test &amp; inspection.</t>
  </si>
  <si>
    <t>Instrument &amp; power supply cables, supplies, laying, termination &amp; testing.</t>
  </si>
  <si>
    <t>Plain annealed multistranded tinned copper conductors; solid polyethylene insulation with each pair screened with aluminium-mylar tape including drain wire, with collective aluminium mylar tape screen including drain wire, solid polyethylene bedded steel wire armour with an outer sheath of flame retardant PVC. (2 Pair x 1.5 sq.mm)</t>
  </si>
  <si>
    <t>Plain annealed multistranded tinned copper conductors, solid polyethylene insulation collective aluminium mylar tape screen including drain wire, solid polyethylene bedded steel wire armour with an outer sheath of flame retardant PVC. (12 Core x 1.5 sq.mm)</t>
  </si>
  <si>
    <t>Plain annealed multistranded tinned copper conductors, solid polyethylene insulation collective aluminium mylar tape screen including drain wire, solid polyethylene bedded steel wire armour with an outer sheath of flame retardant PVC. (4 Core x 1.5 sq.mm)</t>
  </si>
  <si>
    <t>Conduits and Supports (19mm OD Heavy Mechanical Stress PVC Conduit (Socketed) +  Round Elbow + Circular Box (Through,Tee,Intersection,etc) + Coupler (Pipe to Pipe, End Cap)</t>
  </si>
  <si>
    <t>Lot</t>
  </si>
  <si>
    <t>LT Electrical Works for GLR Premises</t>
  </si>
  <si>
    <t>Supplying and erecting four pole metal clad ON LOAD change over switch 415V, 125A erected on angle iron /GI frame approved make complete.</t>
  </si>
  <si>
    <t xml:space="preserve">Supply, Transportation, loading/unloading, Laying, Installation &amp; Commissioning of Solid Aluminum conductor up to 10 sqmm balance stranded conductor, XLPE Insulated, cores laid up, PVC tape/Extruded Innersheathed for Multicore Cables , Armour (Aluminium wire for single core up to 70 sqmm balance Aluminium strip, Glavanised wire for cables upto 2x10 sqmm, 3x10 sqmm,4x6 sqmm balance all galvanised steel strip), extruded PVC Type ST2 sheathed, 650/1100V grade as per IS 7098(Part 1) 1988, Incoming Cable from nearst 415V overhead line  as per ESCOM specifications
a) Metering Box to Change Over Switch
b) Change Over Switch to 415V Panel Board </t>
  </si>
  <si>
    <t xml:space="preserve">3.5C x 50sq.mm  (Al. Conductor) </t>
  </si>
  <si>
    <t>Mtr.</t>
  </si>
  <si>
    <t>3.5C x 50sq.mm  (Al. Conductor) - Glands</t>
  </si>
  <si>
    <t>3.5C x 50sq.mm  (Al. Conductor) - Lugs</t>
  </si>
  <si>
    <t>Incomer: 125A, 25kA, 4P, MCCB</t>
  </si>
  <si>
    <t>Outgoing: 25A TPN MPCB (Motorised Valves)</t>
  </si>
  <si>
    <t>Outgoing: 63A TPN MCCB (Indoor Lighting DB 1 &amp; 2, Spare 2Nos.)</t>
  </si>
  <si>
    <t>Outgoing: 32A TPN MCCB (2T Crane, Spare 2Nos.)</t>
  </si>
  <si>
    <t xml:space="preserve">Supplying &amp; erecting LED type indicating pilot lamp with LED colours red , yellow and blue, 230 / 250V on provided box / panel with necessary material, wiring &amp; connections etc. </t>
  </si>
  <si>
    <t>Set</t>
  </si>
  <si>
    <t>f)</t>
  </si>
  <si>
    <t>Supplying &amp; erecting LED type indicating pilot lamp with suitable LED colours, 230 / 250V on provided box / panel with necessary material, wiring &amp; connections etc.</t>
  </si>
  <si>
    <t>g)</t>
  </si>
  <si>
    <t>Supplying and erecting extended rotary handle for MCCB with adjustable telescopic rod upto 250A MCCB</t>
  </si>
  <si>
    <t>h)</t>
  </si>
  <si>
    <t>Supply and Fixing of Current Transformerwith all necessary support in existing panel including connection etc. 100/5A, 5 VA , class 1 accuracy</t>
  </si>
  <si>
    <t>i)</t>
  </si>
  <si>
    <t>Multi Functions Meters - Flush type for M V Panel Board LED type, CT/PT, Voltage, Current, Frequency, Kilowatt, Kilo Volt Ampere, KVAR , KVAH, Run
Hours, unbalance(V,A),Rpm, Phase angles,Thd-Class 1 With RS 485 Port</t>
  </si>
  <si>
    <t>j)</t>
  </si>
  <si>
    <t>Supplying, erecting &amp; marking SPMCB 5A in provided distribution board</t>
  </si>
  <si>
    <t>k)</t>
  </si>
  <si>
    <t>l)</t>
  </si>
  <si>
    <t>m)</t>
  </si>
  <si>
    <t>Supply and fixing of Electrolytic grade copper bus bar bus bar by means of SMC / DMC type insulator, high tensile nuts and bolts spring washers in existing panel including bending , cutting in required shape and size and colour coding with heat shrinkable PVC sleeves</t>
  </si>
  <si>
    <t>n)</t>
  </si>
  <si>
    <t>415V PMCC  Panel Board Fabrication with enclosures, earthing bus, wiring, control relays, Auxiliary contactors, Control Transformers, power contactors, Control MCBs, terminal blocks etc. All complete works.</t>
  </si>
  <si>
    <t>LT Cables</t>
  </si>
  <si>
    <t>4C x 6 Sq.mm (LDBs, Recepacle, EOT Crane, etc.,)</t>
  </si>
  <si>
    <t>3C x 4 Sq.mm (Pumps, Valves motors, Lighting ckts, 1-ph sockets etc.,)</t>
  </si>
  <si>
    <t>3C x 2.5 Sq.mm (Outdoor Peripheral light and Indoor Exhaust Fans)</t>
  </si>
  <si>
    <t xml:space="preserve"> Lighting system (indoor and outdoor):</t>
  </si>
  <si>
    <t>Supply of Lighting Luminiares</t>
  </si>
  <si>
    <t>ii)</t>
  </si>
  <si>
    <t>Emergency Lighting: 
Supply &amp; Fixing of Rechargeable emergency lamp (600 mm fluorescent lamp) or LED lamp with accessories complete</t>
  </si>
  <si>
    <t>Fixing all types and all capacities of LED fittings on the wall  / ceiling / rafters / girders using 23 / 0.0076” twin twisted PVC insulated wires, required Nos of round blocks and clamps.</t>
  </si>
  <si>
    <t>Supplying and erecting street light / Peripheral light bracket for erection of single fitting made from 40 mm. dia ‗B‘ class G.I. pipe 1.0 m in length along with pole cap of 300 mm length 100 mm dia duly welded</t>
  </si>
  <si>
    <t>Fabrication, Transportation and supply of hot-dip galvanized Octogonal Pole with BSEN - 10025 grade S 355 JO steel plate for shaft, IS 2062 for base plate with
door opening arrangement, including the supply of suitable boards with bakelite sheet as per IS specification suitable to withstand the wind speed of 180 KMPH for 7.5 Mtrs height Pole having dimensions Bottom 130 mm,. Top 70mm with 3mm thick, base plate 220 x 220 x 12mm and 4 Nos of M20 x 700 long 'J' bolts along with template.</t>
  </si>
  <si>
    <t>Fabrication, Transportation and supply of 1 / 1.50 Mtr Length Single Arm Bracket made with MS galvanized 40mm / 50mm dia Pipe. (Pole Brackets)</t>
  </si>
  <si>
    <t>Foundation and erection charges with special T&amp;P, for 7.5 Mtrs long Octagonal duly erecting on base plate duly providing 4 Nos foundation bolts with nuts with providing of 0.45Mtr x 0.45Mtrs x1.20 Mtr size M20 cc work vibrated concreting mixing with necessary steel (10kgs) reinforcement and curing for 7 days as directed by the field engineers during execution including excavation of Earth/BT all labour charges and cost and conveyance of materials etc.complete.</t>
  </si>
  <si>
    <t>Supply of following sizes thermo plastic cable junctions boxes IP 65 protection with metric knockouts for cable entry including threaded cable gland. (260X210X116)</t>
  </si>
  <si>
    <t>Supply &amp; Installation of Earthing system</t>
  </si>
  <si>
    <t>Providing earth electrode of low carbon steel rod, UL listed of 17.2 mm dia, 3 Mtr long, coated with copper of 254 microns thickness, CPRI tested for short time current withstand test of 25 kA, coating thickness, environmental test (Salt Mist Test), Bend test, Tensile strength, Yield / tensile ratio, Electrical Resistivity test, complete with clamps and 2 bags of Earthplus ULTRA high grade earthing compound IEC 62561-7 complaint Eco-friendly, Maintenance free, anti corrosive, lead-free, super conductive, mineral based high-grade earthing compound, to enhance soil conductivity. With resistance &lt;0.20 ohmsmeter, should be leach proof &amp; sulphur free complete with earth inspection chamber of dimensions : Width : 320 mm x 320 mm, Height : 192 mm, Weight : 30 Kgs, Load bearing capacity :5000 Kgs</t>
  </si>
  <si>
    <t>Supplying and running of GI strips &amp; GI wire for grounding connections, using necessary fixing materials as required.</t>
  </si>
  <si>
    <t>32x6 mm GI Earth Strip (For 415V PMCC &amp; Outdoor Lighting Circuit)</t>
  </si>
  <si>
    <t>25x6 mm GI Earth Strip (for Lighting panel &amp; LDB)</t>
  </si>
  <si>
    <t>iii)</t>
  </si>
  <si>
    <t>8 SWG GI Wire  (Junction box, Motorised valves etc.)</t>
  </si>
  <si>
    <t>Supply &amp; Installation of Lightning Protection System</t>
  </si>
  <si>
    <t>Supply of Standard / Special Mounting Structure of height 4.5 mts. pipe, and 300 x 300 x 8mm MS plate, 3 mts. 48mm OD class C GI outer pipe,1.8 mtr, 38mm OD inner pipe, for roof mounting on concrete base and with FRP adapter</t>
  </si>
  <si>
    <t>Supply and run of 25mm x 6mm GI Flat Down Condutor with necessary clamps / supports on wall / floor / ground for earth connection</t>
  </si>
  <si>
    <t>Supply of Test Link Box for each Down conductor in order to disconnect the earth termination system to enable measurement of resistance</t>
  </si>
  <si>
    <t>Supply and insallation maintenance free Gl Earthing System comprising of 50mm dia and 2 mtr. long earth electrode of low carbon steel rod with 100 micron bonding and 25 kgs. of carbon based environment friendly backfill compound and suitable clamp</t>
  </si>
  <si>
    <t>Point Wiring for lighting/fan circuits &amp; sockets</t>
  </si>
  <si>
    <t xml:space="preserve">Supply of ISI marked 40mm outer dia medium grade with IS:9537 part 3 FRLS regid PVC conduit pipe </t>
  </si>
  <si>
    <t>Supplying and erecting unbreakable concealed type modular switch box with double mounting plate for 6 module duly erected flush to wall with required chiselling and finishing with cement mortar / POP as per required to match the background.</t>
  </si>
  <si>
    <t>Supply of ISI marked 25mm / 32mm outer dia medium grade with IS:9537 part 3 FRLS regid PVC conduit pipe.</t>
  </si>
  <si>
    <t>Short point (not exceeding 3m)</t>
  </si>
  <si>
    <t>Medium point above 3m and up to 6m</t>
  </si>
  <si>
    <t>Long point above 6m and up to 10m</t>
  </si>
  <si>
    <t>Supply &amp; Fixing of modular switch &amp; connected accessories on existing switch plate and enclosure</t>
  </si>
  <si>
    <t>32A TPN MCB  + 40A TPN RCCB (socket-Industrial Type)</t>
  </si>
  <si>
    <t>One/Two way piano type switch 6A</t>
  </si>
  <si>
    <t>3 pin plug socket 6A</t>
  </si>
  <si>
    <t>iv)</t>
  </si>
  <si>
    <t>Piano type switch 16A</t>
  </si>
  <si>
    <t>v)</t>
  </si>
  <si>
    <t>3 pin plug socket 16A</t>
  </si>
  <si>
    <t>Supplying and erecting five star rated energy saving Ceiling fan 230 V A.C. 50 cycles 1200 mm complete erected in position</t>
  </si>
  <si>
    <t xml:space="preserve">Supply, Installation, Testing and commissioning of safety procedures for Electrical Equipments as per scope, specification and drawings. </t>
  </si>
  <si>
    <t xml:space="preserve">Supplying and Fixing PVC synthetic elastomer electrically insulating mat with class D insulation conforming to IS:15652-2006 and CPRI tested upto 11kV </t>
  </si>
  <si>
    <t>Supplying and Erecting Carbon Dioxide (CO2) fire extinguisher of 4.5 kg capacity cartridge type conform to IS 2876/15683 complete erected with necessary clamp made of 50x6 mm M.S. flat nut and bolts grouted in wall complete</t>
  </si>
  <si>
    <t>Supplying rubber gloves of 15KV conforming to IS for electrical purpose.</t>
  </si>
  <si>
    <t>pairs</t>
  </si>
  <si>
    <t>Supplying standard first aid box with necessary antiseptic cream, medicine for use on wounds due burn, crepe bandage, gauge bandage, medicated ready to use bandage (Band-Aid) adhesive tape for medicinal use, scissors, anti-septic solution, etc. (All above contents shall be of standard makes)</t>
  </si>
  <si>
    <t>Supplying and fixing of shock treatment chart on the wall with inside plastic sheet cover and plywood back plate frame work complete</t>
  </si>
  <si>
    <t>Supplying and fixing of danger board made out of MS sheet metal with duly painted with red oxide and enamel paint.</t>
  </si>
  <si>
    <t>Electrical</t>
  </si>
  <si>
    <t>Supply and transportation of LED Street light Luminaire made of pressure diecast alluminium body with powder coated, having protective toughned glass, Supply Input voltage 120 - 270 V AC, P.F &gt; 0.90, high power LED's having System efficacy &gt; 110 lm/W and junction temprature &lt; 70°C, with Ingrees protection IP66, Luminaire performance complies to IS 10322 (Part 5 / Sec-3), Driver surge protection 4KV, external Surge protection 10 KV with optics distribution , THD&lt;10% at 110 Volts AC, driver efficiency &gt;90%, CCT: 3000K - 5700K, minimum CRI&gt;70, etc., complete</t>
  </si>
  <si>
    <t>150W</t>
  </si>
  <si>
    <t>60W</t>
  </si>
  <si>
    <t>4C x 4 Sq.mm (Street Lighting)</t>
  </si>
  <si>
    <t xml:space="preserve"> Cable tray</t>
  </si>
  <si>
    <t>Providing &amp; erecting Hot dipped galvanized ladder type cable tray manufactured from 16 swg (1.6 mm thick) GI sheet of 300 mm width &amp; 100 mm height comprising all required standard accessories.</t>
  </si>
  <si>
    <t>Providing &amp; erecting Hot dipped galvanized ladder type cable tray manufactured from 16 swg (1.6 mm thick) GI sheet of 150 mm width &amp; 100 mm height comprising all required standard accessories.</t>
  </si>
  <si>
    <t>Hume pipe for Road crossings for Cable &amp; Earth Strip crossing</t>
  </si>
  <si>
    <t>RCC Hume Pipe, 2000 mm Long, 150 mm Dia</t>
  </si>
  <si>
    <t>Collars for RCC Hume Pipe</t>
  </si>
  <si>
    <t>Laying of RCC Hume pipes</t>
  </si>
  <si>
    <t>MS Chequrred plate of 6mm thick and 5.sq.meter area  for trenches.</t>
  </si>
  <si>
    <t>Supplying and erecting exhaust fan heavy duty 440 V A.C. 50 cycles 900 RPM 375/380 mm complete erected in position.</t>
  </si>
  <si>
    <t>Outdoor Lighting DB</t>
  </si>
  <si>
    <t>Supply of Way TPN DB Horizontal with IP 43 Protection suitable for 6DP out goings and for 1 No 4 pole Incommer etc complete as per IS 8623; IS 13032; IEC 61439-3.</t>
  </si>
  <si>
    <t>Supplying, erecting &amp; marking DPMCB 16A B- series (for lighting) in provided distribution board</t>
  </si>
  <si>
    <t>Supplying, erecting &amp; marking TPNMCB 32A in provided distribution board</t>
  </si>
  <si>
    <t>Supply of 4 sq.mm FRLS / HFFR / ZHFR PVC insulated 1100V grade as per IS : 694 / 1990 specification for Copper cable.</t>
  </si>
  <si>
    <t>Supply of 2.5 sq.mm FRLS / HFFR / ZHFR PVC insulated 1100V grade as per IS : 694 / 1990 specification for Copper cable.</t>
  </si>
  <si>
    <t>Supply of 1.5 sq.mm FRLS / HFFR / ZHFR PVC insulated 1100V grade as per IS : 694 / 1990 specification for Copper cable.</t>
  </si>
  <si>
    <t>Tools and Plant</t>
  </si>
  <si>
    <t>Live Line Tester</t>
  </si>
  <si>
    <t>Insulation Tester (Megger) 2.5kV-5kV</t>
  </si>
  <si>
    <t>Multimeter electronic type</t>
  </si>
  <si>
    <t>Earth Resistance Tester</t>
  </si>
  <si>
    <t>Rubber Shoes Knee Height</t>
  </si>
  <si>
    <t>vi)</t>
  </si>
  <si>
    <t>DC Voltmeter range - 3V to +5V</t>
  </si>
  <si>
    <t>Pipelines, Specials and Appurtenances</t>
  </si>
  <si>
    <t>Miscellaneous Instruments</t>
  </si>
  <si>
    <t>Designing.supplying, Installing commissioning &amp; testing of Surge Protection Devices</t>
  </si>
  <si>
    <t>Designing,supplying, Installing commissioning &amp; testing of online UPS with AC Distribution Board(Min 5 KvA Industrial UPS with 60 min backup on full load of field instrumentation and control equipment inclusive of communication equipment to transfer data to CSC) and factory testing &amp; inspection.</t>
  </si>
  <si>
    <t>supplying, Installing commissioning &amp; testing of Junction Boxes</t>
  </si>
  <si>
    <t>supplying, Installing commissioning &amp; testing of Field Instrument enclosures-IP 65 rated for all field instruments.</t>
  </si>
  <si>
    <t>Automation System</t>
  </si>
  <si>
    <t>Designing.supplying, Installing commissioning &amp; testing of hot standby PLC with 16" colour HMI to control valves and to monitor the level and flow in the facility with required SCADA software.HMI shall be color with touchscreen functionality for complete auto operationm with FAT &amp; SAT as per Contract requirements.(also include integration of flowmeter data (flowmeter’s which has been installed under other contracts) with the PLC based control system for continuous monitoring of both incoming and outgoing flow data at each location. All required cabling for connection, required hardware (splitters) with the PLC based control system shall be integral part of scope of work under this contract)</t>
  </si>
  <si>
    <t>Designing, supplying, installing, commissioning &amp; testing of CCTV IR water proof camera suitable for upto 100ft.with IR Dome camera, control key board, DVR, Hard Disk, cables, UPT transreceivers etc. complete. (Close Circuit Television System to be installed at the reservoir locations to cover all areas of the facilities) and factory testing &amp; SAT.</t>
  </si>
  <si>
    <t>Wash room of control and Office rooms</t>
  </si>
  <si>
    <t>1015 mm OD pipes and specials, 25 mm thick guniting</t>
  </si>
  <si>
    <t>1000 mm ID pipes &amp; specials to 1000 mm finished diameter,  0.5 mm thick internal epoxy lining</t>
  </si>
  <si>
    <t>1000 mm dia PN 16 for 1000 mm ID</t>
  </si>
  <si>
    <t>1000 mm dia. PN 16</t>
  </si>
  <si>
    <t xml:space="preserve">Providing, erecting and giving test of Centrifugal Monoblock Pump set conforming to IS 9079 operating at 1500 RPM with pump casing: Cast Iron IS 210 FG Gr.260, Impeller:Bronze IS 318 LTB2, Shaft:SS 410 , Pump Seal: Mechanical Seal, priming funnel, cock, suitable flanges at suction and delivery side. Pump shall have common shaft for pump and motor. Motor shall be suitable for working on 2.0 HP, 415 V + 10%, 3 Ph, 50Hz+/-5% A.C. Supply. Motor shall  be TEFC type. Pump set shall be suitable for working at various discharge and head requirements. Pump shall be erected on Provided C.C. foundation block with suitable foundation bolts grouted in C.C foundation block. </t>
  </si>
  <si>
    <t xml:space="preserve">Pressure Gauge: Supply, delivery at site and fixing of glycerine filled stainless steel pressure gauge of 100 mm Dia. suitable for the above pump sets with nipple, stop cock and three way cock for cleaning and necessary length of SS tubing suitable for mounting on the suction and delivery of pump, including 15 NB isolating valve etc., complete with all lead and lifts etc, complete as per specification </t>
  </si>
  <si>
    <t xml:space="preserve">The cost for fabrication panel, Copper / Al busbars, interconnecting cables, mounting fasterners, terminal box etc. Installation, Commissioning and transportation </t>
  </si>
  <si>
    <t xml:space="preserve">Supply, delivery at site and fixing of  Electromagnetic Flow Indicating Transmitter (full bore type)  with flange Ends, rates shall be inclusive of mating flanges with necessary fasteners and gaskets, as applicable and necessary. </t>
  </si>
  <si>
    <t>Office and control rooms in chlorine house, security cabin,etc</t>
  </si>
  <si>
    <t>Rate in words 
(Rs.)</t>
  </si>
  <si>
    <t>Providing and finishing external walls in two coats with waterproof cement paint and primer of approved brand and shade to give an even shade after throughly brooming the surface to remove all dirt and loose powdered material, free from mortar drops and other foreign matter cost of materials, labour, complete as per specifications.</t>
  </si>
  <si>
    <t>Providing and applying painting in two coats with plastic emulsion paint and primer of approved brand on wall surface to give an even approved shade after thoroughly brushing the surface, free from mortor drops and other foreign matter including preparing the surface even and sand paper smooth, cost of materials, labour, complete as per specifications.</t>
  </si>
  <si>
    <t>Office and control rooms in chlorine house, security cabin,etc.</t>
  </si>
  <si>
    <t xml:space="preserve">Providing and fixing mechanical gear type rolling shutters of approved make out of 18 guage, 75mm wide cold rolled steel laths of convex corrugation, with side guides and bottom rail, with interlocking arrangements for steel laths by means of alternate clips, suspension shaft with High tension coil type springs two numbers, mounted on specially designed pipe shaft, with bracket plates, guide channels, ball bearing arrangements, for inside &amp; outside locking complete including pulling hooks, 4Nos. handles with all fittings and accessories, painted with a coat of red lead paint (without top cover) cost of materials, labour, HOM of machinery complete as per specifications. </t>
  </si>
  <si>
    <t>Providing, fabricating, assembling and fixing in position aluminium partitions with aluminium section anodized to 12-15 microns using sections in combination of plain, single grove and double grove as per requirements for the frames of overall size 101.6mm x 44.45mm, 3.18mm.thick having section weight, plain sections 2.40kg/m single grove section 2.541kg/m. and double grovesection 2.683 kg/m and bottom 46 kg/m; aluminium louvres of size 77.6mmx27.6mm 1.7mm. thick section weight 0.483kg/m; bottom portions provided with 12mm. thick prelaminated sheet both side of approved colour lamination exterior grade; aluminium sections of mat finish or glossy finish using section, spacing of vertical member shall not exceed 0.6 m. c to c; sections are cut to the required lengths, joints mitered and corners grinded subdividing frames tennoned and rivetted to the frames, the assembled frame should be stiffened with corner angles stripped and fixed with screws, rawl plugs and teak wood gutties to R.C.C.columns or masonry on sides, R.C.C. lintels or beams at top and floor at bottom, including cutting chistling and making good with cement mortar to match the surface, providing and fixing bottom panel filled with the materials to a height of 0.9m. from floor level; and 5.5mm. thick plain glass for middle portion viz., 0.9m. to 2.13 m. and top panel with lower sections, the glass and panels fitted with glazing clips of 19mmx17.3mm. with thickness of 0.9mm. weight 0.124kg/m; aluminium sections pre-treated for removal of any rust and prevention of further rust formation, and coated with greasy materials for non-adherence of mortars or any other sticky materials; vertical members embedded in the flooring by making suitable size holes and fixing with cement mortar, with necessary opening for fixing of doors of standard size including cost of materials, fixtures, labour and HOM of machinery complete.</t>
  </si>
  <si>
    <t>Providing and fixing UPVC water pipes and fittings 'B' class pressure rating of 10kg/cm2 conforming to IS 13592 and IS14735, with all necessary fixtures and bends, including testing the line as specified,etc.,complete.</t>
  </si>
  <si>
    <t>Providing, supplying and fixing rectangular SS manhole covers with chains connecting to the frame of size 1200x900 and 900mm x 600mm of grade 304L for roof slab of reservoir and underground chambers at locations shown in drawing including SS frame etc. complete.</t>
  </si>
  <si>
    <t xml:space="preserve">Construction of coverd drain 0.3m x 0.45m (inside dimensions) with RCC M20 grade 10cm thick for walls and floor, laid over 10cm thick 1:3:6 PCC bed and covered with M30 grade RCC slab 0f 15cm thick excluding earth work including reinforcement @ 35 kg/rmt and form work complete as per specifications. </t>
  </si>
  <si>
    <t>Providing chain link fencing 50mm size of 8 guage properly stretched between rectangular poles and fixed with suitable bolts &amp; nuts, the free ends shall be welded to the pole and block pipe at top and bottom as required including cost
of all materials, labour, lead and lifts and as per the directions of the Engineer in-charge of work including two coats of approved quality paint over one coat of shop paint.</t>
  </si>
  <si>
    <t>Amount
 (Rs.)</t>
  </si>
  <si>
    <t>Reservoir,Chlorine House and watchman cabin,etc.</t>
  </si>
  <si>
    <t>Chlorine House and security cabin,etc.</t>
  </si>
  <si>
    <t>chlorine house, reservoir staircase,etc</t>
  </si>
  <si>
    <t>813 mm OD pipes and specials, 25 mm thick guniting</t>
  </si>
  <si>
    <t>800 mm ID pipes &amp; specials to 800 mm finished diameter,  0.5 mm thick internal epoxy lining</t>
  </si>
  <si>
    <t>700 mm ID pipes &amp; specials to 700 mm finished diameter,  0.5 mm thick internal epoxy lining</t>
  </si>
  <si>
    <t>700 mm dia PN 16 for 700 mm ID</t>
  </si>
  <si>
    <t xml:space="preserve">Providing &amp; Fixing to wall,ceiling and floor high density polyethylene pipes 6.00 Kgf/sq.cm working pressure of outside diameter raising mains &amp; exposed distribution pipes with special flange, compression type fittings, wall clips, making good the wall, ceiling and floor, including cost of all materials, labour charges, HOM and testing complete as per specifications.         </t>
  </si>
  <si>
    <t>Supply, transportation and fixing of  36W Recessed / Surface mounting 2' x 2' (600x600 mm) LED luminaire made of CRCA sheet housing with powder coated with acrylic diffuser, Constant current Driver as per IS: 15885 (Part 2/ Sec 13) : 2012, With System lumen output ≥3200lm operating voltage range of 150 to 265 Volts AC, P.F &gt; 0.9, Surge protection: 2KV, THD&lt;10%, with high power LED's having efficacy of &gt; 120 lumins / watt, CCT: 3000K - 5700K, minimum CRI&gt;70, .etc.,, complete.</t>
  </si>
  <si>
    <t>Inlet of the reservoir, pipe size 700 mm</t>
  </si>
  <si>
    <t>Part 2C : CIVIL  WORKS FOR GROUND LEVEL RESERVOIR AT VASUDEVPURA</t>
  </si>
  <si>
    <t xml:space="preserve"> BILL OF QUANTITIES -  IC : EARTHWORKS</t>
  </si>
  <si>
    <t>TOTAL CARRIED TO BILL IC SUMMARY</t>
  </si>
  <si>
    <t xml:space="preserve"> BILL OF QUANTITIES -  IIC : CONCRETE AND ALLIED WORKS</t>
  </si>
  <si>
    <t>TOTAL CARRIED TO BILL IIC SUMMARY</t>
  </si>
  <si>
    <t xml:space="preserve"> BILL OF QUANTITIES -  IIIC : GENERAL BUILDING WORKS </t>
  </si>
  <si>
    <t>Reservoir,Chlorine House and watchman cabin,etc</t>
  </si>
  <si>
    <t>Chlorine House and security cabin,etc</t>
  </si>
  <si>
    <t>Providing, fabricating, assembling and fixing in position aluminium partitions with aluminium section anodized to 12-15 microns  using sections in combination of plain, single grove and double grove as per requirements for the frames of overall size 101.6mm x 44.45mm, 3.18mm.thick having section weight, plain sections 2.40kg/m single grove section 2.541kg/m. and double grovesection 2.683 kg/m and bottom 46 kg/m; aluminium louvres of size 77.6mmx27.6mm 1.7mm. thick section weight 0.483kg/m; bottom portions provided with 12mm. thick prelaminated sheet both side of approved colour lamination exterior grade; aluminium sections of mat finish or glossy finish using section, spacing of vertical member shall not exceed 0.6 m. c to c; sections are cut to the required lengths, joints mitered and corners grinded subdividing frames tennoned and rivetted to the frames, the assembled frame should be stiffened with corner angles stripped and fixed with screws, rawl plugs and teak wood gutties to R.C.C.columns or masonry on sides, R.C.C. lintels or beams at top and floor at bottom, including cutting chistling and making good with cement mortar to match the surface, providing and fixing bottom panel filled with the materials to a height of 0.9m. from floor level; and 5.5mm. thick plain glass for middle portion viz., 0.9m. to 2.13 m. and top panel with lower sections, the glass and panels fitted with glazing clips of 19mmx17.3mm. with thickness of 0.9mm. weight 0.124kg/m; aluminium sections pre-treated for removal of any rust and prevention of further rust formation, and coated with greasy materials for non-adherence of mortars or any other sticky materials; vertical members embedded in the flooring by making suitable size holes and fixing with cement mortar, with necessary opening for fixing of doors of standard size including cost of materials, fixtures, labour and HOM of machinery complete.</t>
  </si>
  <si>
    <t>TOTAL CARRIED TO BILL IIIC SUMMARY</t>
  </si>
  <si>
    <t xml:space="preserve"> BILL OF QUANTITIES -  IVC : WATER SUPPLY AND SANITARY WORKS</t>
  </si>
  <si>
    <t>TOTAL CARRIED TO BILL IVC SUMMARY</t>
  </si>
  <si>
    <t xml:space="preserve"> BILL OF QUANTITIES -  VC : STRUCTURAL STEELWORKS</t>
  </si>
  <si>
    <t>TOTAL CARRIED TO BILL VC SUMMARY</t>
  </si>
  <si>
    <t xml:space="preserve"> BILL OF QUANTITIES -  VIC : ROADWORKS</t>
  </si>
  <si>
    <t xml:space="preserve">Construction of covered drain 0.3m x 0.45m (inside dimensions) with RCC M20 grade 10cm thick for walls and floor, laid over 10cm thick 1:3:6 PCC bed and covered with M30 grade RCC slab 0f 15cm thick excluding earth work including reinforcement @ 35 kg/rmt and form work complete as per specifications. </t>
  </si>
  <si>
    <t>TOTAL CARRIED TO BILL VIC SUMMARY</t>
  </si>
  <si>
    <t xml:space="preserve"> BILL OF QUANTITIES -  VIIC : PIPEWORKS, VALVES AND SPECIALS</t>
  </si>
  <si>
    <t>800 mm internal diameter with 6 mm shell thickness overflow pipe of GLR</t>
  </si>
  <si>
    <t>700 mm internal diameter with 6 mm shell thickness Inlet pipe of GLR</t>
  </si>
  <si>
    <t xml:space="preserve">c) </t>
  </si>
  <si>
    <t>1000 mm internal diameter with 7 mm shell thickness Outlet pipe of GLR</t>
  </si>
  <si>
    <t>712 mm OD pipes and specials, 25 mm thick guniting</t>
  </si>
  <si>
    <t>700 mm dia.PN 16</t>
  </si>
  <si>
    <t>TOTAL CARRIED TO BILL VIIC SUMMARY</t>
  </si>
  <si>
    <t xml:space="preserve"> BILL OF QUANTITIES -  VIIIC : MECHANICAL WORKS</t>
  </si>
  <si>
    <t xml:space="preserve">Supply,Testing, Installation &amp; Commissioing of 2 Kg/hr Capacity with 0-2 ppm dosage level Vaccum type Chlorination System 2 sets.(1W+1S) with all allied works complete as per Bid specification of Volume 2 </t>
  </si>
  <si>
    <t>2 Kg/hr</t>
  </si>
  <si>
    <t>TOTAL CARRIED TO BILL VIIIC SUMMARY</t>
  </si>
  <si>
    <t xml:space="preserve"> BILL OF QUANTITIES -  IXC : INSTRUMENTATION WORKS</t>
  </si>
  <si>
    <t>TOTAL CARRIED TO BILL IXC SUMMARY</t>
  </si>
  <si>
    <t xml:space="preserve"> BILL OF QUANTITIES -  XC: ELECTRICAL WORKS</t>
  </si>
  <si>
    <t>TOTAL CARRIED TO BILL XC SUMMARY</t>
  </si>
  <si>
    <t xml:space="preserve"> BILL OF QUANTITIES -  XIC : MISCELLANEOUS WORKS</t>
  </si>
  <si>
    <t>TOTAL CARRIED TO BILL XIC SUMMARY</t>
  </si>
  <si>
    <t>Part 2D : CIVIL  WORKS FOR GROUND LEVEL RESERVOIR  CHHOKANAHALLI</t>
  </si>
  <si>
    <t xml:space="preserve"> BILL OF QUANTITIES -  ID : EARTHWORKS</t>
  </si>
  <si>
    <t>Rate in figures
 (Rs.)</t>
  </si>
  <si>
    <t>TOTAL CARRIED TO BILL ID SUMMARY</t>
  </si>
  <si>
    <t xml:space="preserve"> BILL OF QUANTITIES -  IID : CONCRETE AND ALLIED WORKS</t>
  </si>
  <si>
    <t>TOTAL CARRIED TO BILL IID SUMMARY</t>
  </si>
  <si>
    <t xml:space="preserve"> BILL OF QUANTITIES -  IIID : GENERAL BUILDING WORKS </t>
  </si>
  <si>
    <t>TOTAL CARRIED TO BILL IIID SUMMARY</t>
  </si>
  <si>
    <t xml:space="preserve"> BILL OF QUANTITIES -  IVD : WATER SUPPLY AND SANITARY WORKS</t>
  </si>
  <si>
    <t>TOTAL CARRIED TO BILL IVD SUMMARY</t>
  </si>
  <si>
    <t xml:space="preserve"> BILL OF QUANTITIES -  VD : STRUCTURAL STEELWORKS</t>
  </si>
  <si>
    <t>TOTAL CARRIED TO BILL VD SUMMARY</t>
  </si>
  <si>
    <t xml:space="preserve"> BILL OF QUANTITIES -  VID : ROADWORKS</t>
  </si>
  <si>
    <t>TOTAL CARRIED TO BILL VID SUMMARY</t>
  </si>
  <si>
    <t xml:space="preserve"> BILL OF QUANTITIES -  VIID : PIPEWORKS, VALVES AND SPECIALS</t>
  </si>
  <si>
    <t>1500 mm internal diameter with 10 mm shell thickness Overflow Pipe of GLR</t>
  </si>
  <si>
    <t>1400 mm internal diameter with 9 mm shell thickness Inlet and outlet pipe of GLR</t>
  </si>
  <si>
    <t>1521 mm OD pipes and specials, 25 mm thick guniting</t>
  </si>
  <si>
    <t>1419 mm OD pipes and specials, 25 mm thick guniting</t>
  </si>
  <si>
    <t>1500 mm ID pipes &amp; specials to 1500 mm finished diameter,  0.5 mm thick internal epoxy lining</t>
  </si>
  <si>
    <t>1400 mm ID pipes &amp; specials to 1400 mm finished diameter,  0.5 mm thick internal epoxy lining</t>
  </si>
  <si>
    <t>1400 mm dia PN 16 for 1400 mm ID</t>
  </si>
  <si>
    <t xml:space="preserve">1400 mm dia. PN 16 </t>
  </si>
  <si>
    <t>TOTAL CARRIED TO BILL VIID SUMMARY</t>
  </si>
  <si>
    <t xml:space="preserve"> BILL OF QUANTITIES -  VIIID : MECHANICAL WORKS</t>
  </si>
  <si>
    <t xml:space="preserve">Supply,Testing, Installation &amp; Commissioing of 11 Kg/hr Capacity with 0-2 ppm dosage level Vaccum type Chlorination System 2 sets.(1W+1S) with all allied works complete as per Bid specification of Volume 2 </t>
  </si>
  <si>
    <t>11 Kg/hr</t>
  </si>
  <si>
    <t>TOTAL CARRIED TO BILL VIIID SUMMARY</t>
  </si>
  <si>
    <t>TOTAL CARRIED TO BILL IXD SUMMARY</t>
  </si>
  <si>
    <t>BILL OF QUANTITIES -  IXD : INSTRUMENTATION WORKS</t>
  </si>
  <si>
    <t xml:space="preserve"> BILL OF QUANTITIES -  XD: ELECTRICAL WORKS</t>
  </si>
  <si>
    <t>TOTAL CARRIED TO BILL XD SUMMARY</t>
  </si>
  <si>
    <t xml:space="preserve"> BILL OF QUANTITIES -  XID : MISCELLANEOUS WORKS</t>
  </si>
  <si>
    <t>Inlet of the reservoir, pipe size 1400 mm</t>
  </si>
  <si>
    <t>Designing, supplying, testing &amp; implementation of MIS Software for complete project as per specifications defined in Vol. 2 (From the start date to end End handing over) (Lingadernahalli,Singapura,Vasudevpura,Chhokanahalli)</t>
  </si>
  <si>
    <t>Implementation and Maintenace of MIS Software through out the construction period till end handing over as per specifications</t>
  </si>
  <si>
    <t>Months</t>
  </si>
  <si>
    <t>TOTAL CARRIED TO BILL XID SUMMARY</t>
  </si>
  <si>
    <t xml:space="preserve"> BILL OF QUANTITIES -  XIID : OFFICE BUILDING WORKS</t>
  </si>
  <si>
    <t>3 to 4.5 m depth</t>
  </si>
  <si>
    <t xml:space="preserve">Providing and laying in position plain cement concrete of mix 1:3:6 with OPC cement content at 220Kgs using 40 mm and down size graded granite metal course aggregates @0.84cum and the fine agregates @0.56cum machine mixed, concrete laid in layers not exceeding 15 cms. thick, well compacted, in foundation and plinth, including cost of all materials, labour, HOM of machinery, shuttering, curing complete as per specifications.
</t>
  </si>
  <si>
    <t>0-3.5m height</t>
  </si>
  <si>
    <t>12.10</t>
  </si>
  <si>
    <t xml:space="preserve">Providing and laying in position reinforced cement concrete of design mix M25 as per specifications using 20 mm and down size graded granite metal course aggregates and the fine agregates with superplastisiser conforming to IS9103-1999 reaffirmed-2008, machine mixed, concrete laid in layers not exceeding 15 cms, thick, well compacted, in foundation and plinth , ground floor level for roof slabs, staircase, lintels, etc, including cost of all materials, labour, HOM of machinery, curing complete as per specifications </t>
  </si>
  <si>
    <t>12.11</t>
  </si>
  <si>
    <t>Providing TMT bars of Fe 500 grade steel reinforcement for R.C.C. work including straightening, cutting, bending, hooking, placing in position, lapping and / or welding wherever required, trying with binding wire and anchoring to the adjoining members wherever necessary complete as per design (laps and wastage shall not be measured and paid) cost of materials, labour, HOM of machinery complete as per specifications.</t>
  </si>
  <si>
    <t>12.12</t>
  </si>
  <si>
    <t>Providing and constructing precast concrete solid blocks with compressive strength not less than 35kg. per sqm with cement mortar 1:4 masonry (quoin, Jamb, closer blocks) with solid concrete blocks of size 40x20x20 cms conforming to IS.2185/ 1965 in superstructure including cost of materials, labour charges, double scaffolding, curing complete as per specifications.</t>
  </si>
  <si>
    <t>12.13</t>
  </si>
  <si>
    <t>12.14</t>
  </si>
  <si>
    <t>12.15</t>
  </si>
  <si>
    <t>Providing and applying painting in two coats with plastic emulsion paint of approved brand on wall surface to give an even approved shade after thoroughly brushing the surface, free from mortor drops and other foreign matter including preparing the surface even and sand paper smooth, cost of materials, labour, complete as per specifications. (internal)</t>
  </si>
  <si>
    <t>12.16</t>
  </si>
  <si>
    <t>Providing and finishing external walls in two coats with waterproof cement paint of approved brand and shade to give an even shade after throughly brooming the surface to remove all dirt and loose powdered material, free from mortar drops and other foreign matter cost of materials, labour, complete as per specifications.(external)</t>
  </si>
  <si>
    <t>12.17</t>
  </si>
  <si>
    <t>12.18</t>
  </si>
  <si>
    <t>For wash room in  Office building</t>
  </si>
  <si>
    <t>12.19</t>
  </si>
  <si>
    <t>For Office Room</t>
  </si>
  <si>
    <t>12.20</t>
  </si>
  <si>
    <t>12.21</t>
  </si>
  <si>
    <t>12.22</t>
  </si>
  <si>
    <t>Providing and fixing mechanical gear type rolling shutters of approved make out of 18 gauge, 75mm wide cold rolled steel laths of convex corrugation, with side guides and bottom rail, with interlocking arrangement for steel laths by means of alternate clips, suspension shaft with High Tension coil type spring two numbers, mounted on specially designed pipe shaft, with bracket plates, guide channels, ball bearing arrangement for inside and outside locking with push &amp; pull operations complete as per specifications with all lead and lift including cost of all civil works such cement concrete 1:2:4 and this shall be as approved drawings, specifications and direction including cost of conveyence, manufacturing, painting with enamel paint 2 coats over primer coat, cost of labour for all items of work, machinery,equipment and other incidental charges with all leads lifts.</t>
  </si>
  <si>
    <t>12.23</t>
  </si>
  <si>
    <t>12.24</t>
  </si>
  <si>
    <t>12.25</t>
  </si>
  <si>
    <t>12.26</t>
  </si>
  <si>
    <t>12.27</t>
  </si>
  <si>
    <t>12.28</t>
  </si>
  <si>
    <t>12.29</t>
  </si>
  <si>
    <t>12.30</t>
  </si>
  <si>
    <t>12.31</t>
  </si>
  <si>
    <t>12.32</t>
  </si>
  <si>
    <t xml:space="preserve">Same for above item 12.31 above but for depth greater than 1.5 m and upto 3 m </t>
  </si>
  <si>
    <t>12.33</t>
  </si>
  <si>
    <t>12.34</t>
  </si>
  <si>
    <t>12.5cms X 7.5cms</t>
  </si>
  <si>
    <t>12.35</t>
  </si>
  <si>
    <t>10cms X 10cms</t>
  </si>
  <si>
    <t>12.36</t>
  </si>
  <si>
    <t>12.37</t>
  </si>
  <si>
    <t>12.38</t>
  </si>
  <si>
    <t>12.39</t>
  </si>
  <si>
    <t>12.40</t>
  </si>
  <si>
    <t>12.41</t>
  </si>
  <si>
    <t>12.42</t>
  </si>
  <si>
    <t>12.43</t>
  </si>
  <si>
    <t>12.44</t>
  </si>
  <si>
    <t>12.45</t>
  </si>
  <si>
    <t>12.46</t>
  </si>
  <si>
    <t>12.47</t>
  </si>
  <si>
    <t>Providing and hoisting to the position and fixing polyethelene plastic water storage tank of 500 litres of approved make with mosquito proof jali frame and cover 450mm dia. with locking arrangement, including copper ball cock with brass arm including washout plug, overflow GI pipe etc., complete. with lead and lift.</t>
  </si>
  <si>
    <t>12.48</t>
  </si>
  <si>
    <t>12.49</t>
  </si>
  <si>
    <t>Supplying, Erection &amp; Termination of XLPE armoured cable copper conductor continuous 5.48 sq.mm. (12 SWG) GI earth wire complete erected with glands &amp; lugs, on wall/trusses/pole or laid in provided trench/pipe as er PWD specifications.</t>
  </si>
  <si>
    <t>4Cx6 sq.mm (Indoor Ltg DB, 3phase sockets)</t>
  </si>
  <si>
    <t>2Cx4 sq.mm (Indoor Lighting Ckts, 1-ph sockets, 1-ph Exhaust Fans etc.)</t>
  </si>
  <si>
    <t>12.50</t>
  </si>
  <si>
    <t>Lighting System:</t>
  </si>
  <si>
    <t>Supply, installation, testing &amp; commissioning of Light Luminares complete with:
a) All accessories including mounting for fully functioning of fixture (Indoor &amp; Outdoor).
b) Earthing of fittings.
c) Lamp of suitable wattage.</t>
  </si>
  <si>
    <t>Supply, transportation and fixing of  36W Recessed / Surface mounting 2' x 2' (600x600 mm) LED luminaire made of CRCA sheet housing with powder coated with acrylic diffuser, Constant current Driver as per IS: 15885 (Part 2/ Sec 13) : 2012, With System lumen output ≥3200lm operating voltage range of 150 to 265 Volts AC, P.F &gt; 0.9, Surge protection: 2KV, THD&lt;10%, with high power LED's having efficacy of &gt; 120 lumins / watt, CCT: 3000K - 5700K, minimum CRI&gt;70, .etc.,, complete. - Decorative Type (Indoor Areas)</t>
  </si>
  <si>
    <t>Supply, transportation and fixing of  36W Recessed / Surface mounting 2' x 2' (600x600 mm) LED luminaire made of CRCA sheet housing with powder coated with acrylic diffuser, Constant current Driver as per IS: 15885 (Part 2/ Sec 13) : 2012, With System lumen output ≥3200lm operating voltage range of 150 to 265 Volts AC, P.F &gt; 0.9, Surge protection: 2KV, THD&lt;10%, with high power LED's having efficacy of &gt; 120 lumins / watt, CCT: 3000K - 5700K, minimum CRI&gt;70, .etc.,, complete.. - Industrial Type (Indoor Areas)</t>
  </si>
  <si>
    <t>Fixing of Fittings</t>
  </si>
  <si>
    <t>Fixing all types &amp; all capacities fluorescent/ CFL fittings Indoor on the wall /ceiling/rafters/gridders using 23 / 0.76 " twin twisted PVC insulated wires.</t>
  </si>
  <si>
    <t>12.51</t>
  </si>
  <si>
    <t>60W (Peripheral Lighting)</t>
  </si>
  <si>
    <t>Supplying and erecting  Peripheral light bracket for erection of single fitting made from 40 mm. dia ‗B‘ class G.I. pipe 1.0 m in length along with pole cap of 300 mm length 100 mm dia duly welded</t>
  </si>
  <si>
    <t>Supply &amp; Erection of Plug, Sockets, Switches with accessories and enclosure</t>
  </si>
  <si>
    <t>12.52</t>
  </si>
  <si>
    <t>Supply of ISI marked 32mm outer dia medium grade with IS:9537 part 3 FRLS regid PVC conduit pipe.</t>
  </si>
  <si>
    <t>Primary point from lighting panel to modular switch box for Lighting and ceiling fan circuits</t>
  </si>
  <si>
    <t>Point wiring from lighting panel to modular switch box for receptacle circuits</t>
  </si>
  <si>
    <t xml:space="preserve">Secondary point from tapping point to Light and fan points </t>
  </si>
  <si>
    <t>TOTAL CARRIED TO BILL XIID SUMMARY</t>
  </si>
  <si>
    <t>SCHEDULE OF DAYWORKS</t>
  </si>
  <si>
    <t>Note:The Contractor is to enter below  the fully inclusive rates which he will charge for works carried out on a day work-basis. These rates are to cover for all overtime, subsistence and condition payments, transport of  labour, supervisory cost and expenses, overhead charges and profit, waste, fuel, power, water and other consumable stores:use of all hand and pnemuatic tools, light and non-mechanical plant:use of rail tracks, roads, scaffolding, staging, pumps, pipelines, hoists, derricks or cableways erected or in the operation for other purpose and used incidentally: spares and maintanance to plant: all as necessary for the purpose and efficient carrying out of the dayworks ordered. All quantites are provsional.</t>
  </si>
  <si>
    <t>Labour</t>
  </si>
  <si>
    <t>(a)</t>
  </si>
  <si>
    <t>Unskilled Labour(man)</t>
  </si>
  <si>
    <t>Man Day</t>
  </si>
  <si>
    <t>(b)</t>
  </si>
  <si>
    <t>Unskilled Labour(woman)</t>
  </si>
  <si>
    <t>(c)</t>
  </si>
  <si>
    <t>Tradesmen's helper</t>
  </si>
  <si>
    <t>(d)</t>
  </si>
  <si>
    <t>Carpenter and jointer</t>
  </si>
  <si>
    <t>(e)</t>
  </si>
  <si>
    <t>Plumber</t>
  </si>
  <si>
    <t>(f)</t>
  </si>
  <si>
    <t>Bricklayer</t>
  </si>
  <si>
    <t>(g)</t>
  </si>
  <si>
    <t>Drain Layer and pipe fitter</t>
  </si>
  <si>
    <t>(h)</t>
  </si>
  <si>
    <t>Electrician</t>
  </si>
  <si>
    <t>Fitter</t>
  </si>
  <si>
    <t>(j)</t>
  </si>
  <si>
    <t>Mason</t>
  </si>
  <si>
    <t>(k)</t>
  </si>
  <si>
    <t>Bar benders and fixer</t>
  </si>
  <si>
    <t>(l)</t>
  </si>
  <si>
    <t>Watchman</t>
  </si>
  <si>
    <t>(m)</t>
  </si>
  <si>
    <t>Ganger</t>
  </si>
  <si>
    <t>(n)</t>
  </si>
  <si>
    <t>Chainmen and other personnel to assist Engineer's staff</t>
  </si>
  <si>
    <t>(o)</t>
  </si>
  <si>
    <t>Gascutter</t>
  </si>
  <si>
    <t>(p)</t>
  </si>
  <si>
    <t>Welder</t>
  </si>
  <si>
    <t>Materials</t>
  </si>
  <si>
    <t>Diesel engine oil</t>
  </si>
  <si>
    <t>Litre</t>
  </si>
  <si>
    <t xml:space="preserve">Welding rods </t>
  </si>
  <si>
    <t>Construction Equipment</t>
  </si>
  <si>
    <t>Hour</t>
  </si>
  <si>
    <t>Mobile crane (10 to 15 tonnes capacity)</t>
  </si>
  <si>
    <t>Dumper / Tipper-5 cum capacity</t>
  </si>
  <si>
    <t>Generating set (6 kW) (approx.)</t>
  </si>
  <si>
    <t>Electric welding set including ancillary equipment and consumables</t>
  </si>
  <si>
    <t>-Do- oxy-acetylene gas cutting / gauging</t>
  </si>
  <si>
    <t>Dewatering pump with required suction hose, foot valve and strainer, delivery hose etc.</t>
  </si>
  <si>
    <t>(i)   5 HP</t>
  </si>
  <si>
    <t>Per day     (8 hr shift)</t>
  </si>
  <si>
    <t>(ii)  7.5 HP</t>
  </si>
  <si>
    <t>(iii) 15 HP</t>
  </si>
  <si>
    <t>(iv) 30 HP</t>
  </si>
  <si>
    <t>SUB TOTAL</t>
  </si>
  <si>
    <t>FEE (% OF SUB TOTAL)</t>
  </si>
  <si>
    <t>TOTAL CARRIED TO GRAND SUMMARY</t>
  </si>
  <si>
    <t>CONTRACT NO. CP-13</t>
  </si>
  <si>
    <t>GRAND SUMMARY</t>
  </si>
  <si>
    <t>Item. No.</t>
  </si>
  <si>
    <t xml:space="preserve">Amount in Rs.             </t>
  </si>
  <si>
    <t>1)</t>
  </si>
  <si>
    <t>Part 2A : Civil and Electro Mechanical Works for Ground Level Reservoir at Lingadernahalli</t>
  </si>
  <si>
    <t>2)</t>
  </si>
  <si>
    <t>Part 2B : Civil and Electro Mechanical Works for Ground Level Reservoir at Singapura</t>
  </si>
  <si>
    <t>3)</t>
  </si>
  <si>
    <t>Part 2C : Civil and Electro Mechanical Works for Ground Level Reservoir at Vasudevpura</t>
  </si>
  <si>
    <t>4)</t>
  </si>
  <si>
    <t>Part 2D : Civil and Electro Mechanical Works for Ground Level Reservoir at Chhokanahalli</t>
  </si>
  <si>
    <t>5)</t>
  </si>
  <si>
    <t>Total of Items 1, 2, 3 &amp; 4</t>
  </si>
  <si>
    <t>6)</t>
  </si>
  <si>
    <t>Schedule of Dayworks</t>
  </si>
  <si>
    <t>7)</t>
  </si>
  <si>
    <t>Provisional sum, Physical contingencies</t>
  </si>
  <si>
    <t>Total Bid Amount  (Item 5 + 6 + 7)</t>
  </si>
  <si>
    <t>Part 2C : CIVIL AND ELECTRO MECHANICAL WORKS FOR GROUND LEVEL RESERVOIR AT VASUDEVPURA</t>
  </si>
  <si>
    <t>SUMMARY OF BILL TOTALS</t>
  </si>
  <si>
    <t>Bill No.</t>
  </si>
  <si>
    <t>Amount in Rs.</t>
  </si>
  <si>
    <t>IC</t>
  </si>
  <si>
    <t>Earthworks</t>
  </si>
  <si>
    <t>IIC</t>
  </si>
  <si>
    <t>Concrete and Allied works</t>
  </si>
  <si>
    <t>IIIC</t>
  </si>
  <si>
    <t>General Building Works</t>
  </si>
  <si>
    <t>IVC</t>
  </si>
  <si>
    <t>Water Supply &amp; Sanitary Works</t>
  </si>
  <si>
    <t>VC</t>
  </si>
  <si>
    <t>Structural Steel Works</t>
  </si>
  <si>
    <t>VIC</t>
  </si>
  <si>
    <t>Roadworks</t>
  </si>
  <si>
    <t>VIIC</t>
  </si>
  <si>
    <t>Pipeworks, Valves and Specials</t>
  </si>
  <si>
    <t>VIIIC</t>
  </si>
  <si>
    <t>Mechanical works</t>
  </si>
  <si>
    <t>IXC</t>
  </si>
  <si>
    <t>Instrumentation works</t>
  </si>
  <si>
    <t>XC</t>
  </si>
  <si>
    <t>Electrical works</t>
  </si>
  <si>
    <t>XIC</t>
  </si>
  <si>
    <t>Miscellaneous works</t>
  </si>
  <si>
    <t>Part 2D : CIVIL AND ELECTRO MECHANICAL WORKS FOR GROUND LEVEL RESERVOIR AT CHHOKANAHALLI</t>
  </si>
  <si>
    <t>ID</t>
  </si>
  <si>
    <t>IID</t>
  </si>
  <si>
    <t>IIID</t>
  </si>
  <si>
    <t>IVD</t>
  </si>
  <si>
    <t>VD</t>
  </si>
  <si>
    <t>VID</t>
  </si>
  <si>
    <t>VIID</t>
  </si>
  <si>
    <t>VIIID</t>
  </si>
  <si>
    <t>IXD</t>
  </si>
  <si>
    <t>XD</t>
  </si>
  <si>
    <t>XID</t>
  </si>
  <si>
    <t>XIID</t>
  </si>
  <si>
    <t>Office building works</t>
  </si>
  <si>
    <t>PART 2A : CIVIL  WORKS FOR GROUND LEVEL RESERVOIR AT LINGADERNAHALLI</t>
  </si>
  <si>
    <t xml:space="preserve"> BILL OF QUANTITIES -  IA : EARTHWORKS</t>
  </si>
  <si>
    <t>TOTAL CARRIED TO BILL IA SUMMARY</t>
  </si>
  <si>
    <t xml:space="preserve"> BILL OF QUANTITIES -  IIA : CONCRETE AND ALLIED WORKS</t>
  </si>
  <si>
    <t>Level from 6.50 to 14.00m</t>
  </si>
  <si>
    <t>Beams Level upto 14m</t>
  </si>
  <si>
    <t>TOTAL CARRIED TO BILL IIA SUMMARY</t>
  </si>
  <si>
    <t xml:space="preserve"> BILL OF QUANTITIES -  IIIA : GENERAL BUILDING WORKS </t>
  </si>
  <si>
    <t>Reservoir,Chlorine House and watchman cabin,etc.,</t>
  </si>
  <si>
    <t>Chlorine House and security cabin,etc.,</t>
  </si>
  <si>
    <t>TOTAL CARRIED TO BILL IIIA SUMMARY</t>
  </si>
  <si>
    <t xml:space="preserve"> BILL OF QUANTITIES -  IVA : WATER SUPPLY AND SANITARY WORKS</t>
  </si>
  <si>
    <t>TOTAL CARRIED TO BILL IVA SUMMARY</t>
  </si>
  <si>
    <t xml:space="preserve"> BILL OF QUANTITIES -  VA : STRUCTURAL STEELWORKS</t>
  </si>
  <si>
    <t>TOTAL CARRIED TO BILL VA SUMMARY</t>
  </si>
  <si>
    <t xml:space="preserve"> BILL OF QUANTITIES -  VIA : ROADWORKS</t>
  </si>
  <si>
    <t>Providing chain link fencing 50mm size of 8 guage properly stretched between rectangular poles and fixed with suitable bolts &amp; nuts, the free ends shall be welded to the pole and block pipe at top and bottom as required including cost of all materials, labour, lead and lifts and as per the directions of the Engineer in-charge of work including two coats of approved quality paint over one coat of shop paint.</t>
  </si>
  <si>
    <t>TOTAL CARRIED TO BILL VIA SUMMARY</t>
  </si>
  <si>
    <t xml:space="preserve"> BILL OF QUANTITIES -  VIIA : PIPEWORKS, VALVES AND SPECIALS</t>
  </si>
  <si>
    <t>1200 mm internal diameter with 8 mm shell thickness Overflow Pipe of GLR</t>
  </si>
  <si>
    <t>1000 mm internal diameter with 7 mm shell thickness inlet and outlet pipes</t>
  </si>
  <si>
    <t>1217 mm OD pipes and specials, 25 mm thick guniting</t>
  </si>
  <si>
    <t>1200 mm ID pipes &amp; specials to 1200 mm finished diameter,  0.5 mm thick internal epoxy lining</t>
  </si>
  <si>
    <t>TOTAL CARRIED TO BILL VIIA SUMMARY</t>
  </si>
  <si>
    <t>BILL OF QUANTITIES -  VIIIA : MECHANICAL WORKS</t>
  </si>
  <si>
    <t xml:space="preserve">Supply,Testing, Installation &amp; Commissioing of 8 Kg/hr Capacity with 0-2 ppm dosage level Vaccum type Chlorination System 2 sets.(1W+1S) with all allied works complete as per Bid specification of Volume 2 </t>
  </si>
  <si>
    <t>8 Kg/hr</t>
  </si>
  <si>
    <t xml:space="preserve">Providing &amp; Fixing to wall,ceiling and floor high density polyethylene pipes 6.00 Kgf/sq.cm working pressure of outside diameter raising mains &amp; exposed distribution pipes with special flange, compression type fittings, wall clips, making good the wall, ceiling and floor, including cost of all materials, labour charges, HOM and testing complete as per specifications.        </t>
  </si>
  <si>
    <t>TOTAL CARRIED TO BILL VIIIA SUMMARY</t>
  </si>
  <si>
    <t xml:space="preserve"> BILL OF QUANTITIES -  IXA : INSTRUMENTATION WORKS</t>
  </si>
  <si>
    <t>TOTAL CARRIED TO BILL IXA SUMMARY</t>
  </si>
  <si>
    <t xml:space="preserve"> BILL OF QUANTITIES -  XA: ELECTRICAL WORKS</t>
  </si>
  <si>
    <t>TOTAL CARRIED TO BILL XA SUMMARY</t>
  </si>
  <si>
    <t xml:space="preserve"> BILL OF QUANTITIES -  XIA : MISCELLANEOUS WORKS</t>
  </si>
  <si>
    <t>Inlet of the reservoir, pipe size 1000 mm</t>
  </si>
  <si>
    <t>TOTAL CARRIED TO BILL XIA SUMMARY</t>
  </si>
  <si>
    <t>PART 2B : CIVIL  WORKS FOR GROUND LEVEL RESERVOIR AT SINGAPURA</t>
  </si>
  <si>
    <t xml:space="preserve"> BILL OF QUANTITIES -  IB : EARTHWORKS</t>
  </si>
  <si>
    <t>1.13</t>
  </si>
  <si>
    <t>Providing and Fixing 3m long 25mm dia TMT dowel bars 1.5m inserted in 50mm dia holes below LWL in open foundation upto 3m. drilled in hard rock and grouting in CM 1:1 including necessary bending, hooking, cutting and handling charges complete, including the cost of
steel.</t>
  </si>
  <si>
    <t>1.14</t>
  </si>
  <si>
    <t>Providing and laying Plum Concrete with cement  CC 1:2:4 and 40 : 60 Concrete &amp; Plums concrete  having maximum 70% boulders for filling/levelling and site grading as mentioned in the drawing  with necessary compaction, vibration, formwork, scaffolding &amp; curing etc. at levels complete., and boulder of uniform average size 200mm. The percentage of aggregate size for PCC shall be revised based on trail mix approved by Engineer incharge.</t>
  </si>
  <si>
    <t>1.15</t>
  </si>
  <si>
    <t>Providing and constucting pithcing / Revetment of 30 cm thick on slopes using granite/basalt/trap/stones of surface area not less than 0.04 sqm and wedged with spalls including cost of all materials, labour etc., complete as per specification.</t>
  </si>
  <si>
    <t>Providing and constructing granite/trap/basalt size stone masonry for toe wall with cement mortar 1:4, edges of stones chistle dressed in courses not less than 15cms high, bond stones at two m, apart in each course including cost of materials, labour, scaffolding, curing complete as per specifications.</t>
  </si>
  <si>
    <t>Providing ruled pointing to coursed stone masonry with cement mortar 1:3, 20mm deep, after raking joints to depth of 20mm nicely lining, including cost of materials, labour, curing complete as per specifications.</t>
  </si>
  <si>
    <t>TOTAL CARRIED TO BILL IB SUMMARY</t>
  </si>
  <si>
    <t xml:space="preserve"> BILL OF QUANTITIES -  IIB : CONCRETE AND ALLIED WORKS</t>
  </si>
  <si>
    <t>TOTAL CARRIED TO BILL IIB SUMMARY</t>
  </si>
  <si>
    <t xml:space="preserve"> BILL OF QUANTITIES -  IIIB : GENERAL BUILDING WORKS </t>
  </si>
  <si>
    <t>Office and control rooms in chlorine house, security cabin.etc.</t>
  </si>
  <si>
    <t>TOTAL CARRIED TO BILL IIIB SUMMARY</t>
  </si>
  <si>
    <t xml:space="preserve"> BILL OF QUANTITIES -  IVB : WATER SUPPLY AND SANITARY WORKS</t>
  </si>
  <si>
    <t>TOTAL CARRIED TO BILL IVB SUMMARY</t>
  </si>
  <si>
    <t xml:space="preserve"> BILL OF QUANTITIES -  VB : STRUCTURAL STEELWORKS</t>
  </si>
  <si>
    <t>TOTAL CARRIED TO BILL VB SUMMARY</t>
  </si>
  <si>
    <t xml:space="preserve"> BILL OF QUANTITIES -  VIB : ROADWORKS</t>
  </si>
  <si>
    <t>TOTAL CARRIED TO BILL VIB SUMMARY</t>
  </si>
  <si>
    <t xml:space="preserve"> BILL OF QUANTITIES -  VIIB : PIPEWORKS, VALVES AND SPECIALS</t>
  </si>
  <si>
    <t>900 mm internal diameter with 6 mm shell thickness Overflow Pipe of GLR</t>
  </si>
  <si>
    <t>800 mm internal diameter with 6 mm shell thickness Outlet  Pipe of GLR</t>
  </si>
  <si>
    <t>700 mm internal diameter with 5 mm shell thickness Inlet   Piping of GLR</t>
  </si>
  <si>
    <t>913 mm OD pipes and specials, 25 mm thick guniting</t>
  </si>
  <si>
    <t>711 mm OD pipes and specials, 25 mm thick guniting</t>
  </si>
  <si>
    <t>900 mm ID pipes &amp; specials to 900 mm finished diameter,  0.5 mm thick internal epoxy lining</t>
  </si>
  <si>
    <t>800 mm dia PN 16 for 800 mm ID</t>
  </si>
  <si>
    <t>800 mm dia. PN 16</t>
  </si>
  <si>
    <t>700 mm dia. PN 16</t>
  </si>
  <si>
    <t>TOTAL CARRIED TO BILL VIIB SUMMARY</t>
  </si>
  <si>
    <t xml:space="preserve"> BILL OF QUANTITIES -  VIIIB : MECHANICAL WORKS</t>
  </si>
  <si>
    <t xml:space="preserve">Supply,Testing, Installation &amp; Commissioing of 4 Kg/hr Capacity with 0-2 ppm dosage level Vaccum type Chlorination System 2 sets.(1W+1S) with all allied works complete as per Bid specification of Volume 2 </t>
  </si>
  <si>
    <t>4 Kg/hr</t>
  </si>
  <si>
    <t>TOTAL CARRIED TO BILL VIIIB SUMMARY</t>
  </si>
  <si>
    <t xml:space="preserve"> BILL OF QUANTITIES -  IXB : INSTRUMENTATION WORKS</t>
  </si>
  <si>
    <t>TOTAL CARRIED TO BILL IXB SUMMARY</t>
  </si>
  <si>
    <t xml:space="preserve"> BILL OF QUANTITIES -  XB: ELECTRICAL WORKS</t>
  </si>
  <si>
    <t>TOTAL CARRIED TO BILL XB SUMMARY</t>
  </si>
  <si>
    <t xml:space="preserve"> BILL OF QUANTITIES -  XIB : MISCELLANEOUS WORKS</t>
  </si>
  <si>
    <t>TOTAL CARRIED TO BILL XIB SUMMARY</t>
  </si>
  <si>
    <t>IA</t>
  </si>
  <si>
    <t>IIA</t>
  </si>
  <si>
    <t>IIIA</t>
  </si>
  <si>
    <t>IVA</t>
  </si>
  <si>
    <t>VA</t>
  </si>
  <si>
    <t>VIA</t>
  </si>
  <si>
    <t>VIIA</t>
  </si>
  <si>
    <t>VIIIA</t>
  </si>
  <si>
    <t>IXA</t>
  </si>
  <si>
    <t>XA</t>
  </si>
  <si>
    <t>XIA</t>
  </si>
  <si>
    <t>Part 2A : CIVIL AND ELECTRO MECHANICAL WORKS FOR GROUND LEVEL RESERVOIR AT LINGADERNAHALLI</t>
  </si>
  <si>
    <t>Part 2B : CIVIL AND ELECTRO MECHANICAL WORKS FOR GROUND LEVEL RESERVOIR AT SINGAPURA</t>
  </si>
  <si>
    <t>IB</t>
  </si>
  <si>
    <t>IIB</t>
  </si>
  <si>
    <t>IIIB</t>
  </si>
  <si>
    <t>IVB</t>
  </si>
  <si>
    <t>VB</t>
  </si>
  <si>
    <t>VIB</t>
  </si>
  <si>
    <t>VIIB</t>
  </si>
  <si>
    <t>VIIIB</t>
  </si>
  <si>
    <t>IXB</t>
  </si>
  <si>
    <t>XB</t>
  </si>
  <si>
    <t>XIB</t>
  </si>
  <si>
    <r>
      <t>Dated this</t>
    </r>
    <r>
      <rPr>
        <u/>
        <sz val="12"/>
        <rFont val="Calibri"/>
        <family val="2"/>
        <scheme val="minor"/>
      </rPr>
      <t xml:space="preserve"> 28th day of June, 2020</t>
    </r>
  </si>
  <si>
    <r>
      <t>Signature _____________________</t>
    </r>
    <r>
      <rPr>
        <b/>
        <sz val="12"/>
        <rFont val="Calibri"/>
        <family val="2"/>
        <scheme val="minor"/>
      </rPr>
      <t xml:space="preserve"> (S CHANDRAEASWARAN) </t>
    </r>
    <r>
      <rPr>
        <sz val="12"/>
        <rFont val="Calibri"/>
        <family val="2"/>
        <scheme val="minor"/>
      </rPr>
      <t>in the capacity of Joint General Manager and Head, Urban Water &amp; Water Management Segment, Water &amp; Waste Water Strategic Business Group, duly authorised to sign for and on behalf of</t>
    </r>
    <r>
      <rPr>
        <b/>
        <sz val="12"/>
        <rFont val="Calibri"/>
        <family val="2"/>
        <scheme val="minor"/>
      </rPr>
      <t xml:space="preserve"> Larsen and Toubro Limited</t>
    </r>
  </si>
  <si>
    <t>Rate in figures (Rs.)</t>
  </si>
  <si>
    <t>Rate in Words (Rs.)</t>
  </si>
  <si>
    <t>Amount (Rs.)</t>
  </si>
  <si>
    <r>
      <t>Portable compressor with one tool and required length of hose 3 m</t>
    </r>
    <r>
      <rPr>
        <vertAlign val="superscript"/>
        <sz val="11"/>
        <rFont val="Calibri"/>
        <family val="2"/>
        <scheme val="minor"/>
      </rPr>
      <t>3</t>
    </r>
    <r>
      <rPr>
        <sz val="11"/>
        <rFont val="Calibri"/>
        <family val="2"/>
        <scheme val="minor"/>
      </rPr>
      <t>/min</t>
    </r>
  </si>
  <si>
    <r>
      <t>Loading shovel (1 m</t>
    </r>
    <r>
      <rPr>
        <vertAlign val="superscript"/>
        <sz val="11"/>
        <rFont val="Calibri"/>
        <family val="2"/>
        <scheme val="minor"/>
      </rPr>
      <t>3</t>
    </r>
    <r>
      <rPr>
        <sz val="11"/>
        <rFont val="Calibri"/>
        <family val="2"/>
        <scheme val="minor"/>
      </rPr>
      <t xml:space="preserve"> capacity)</t>
    </r>
  </si>
  <si>
    <r>
      <t>Concrete mixer (0.4/0.3 m</t>
    </r>
    <r>
      <rPr>
        <vertAlign val="superscript"/>
        <sz val="11"/>
        <rFont val="Calibri"/>
        <family val="2"/>
        <scheme val="minor"/>
      </rPr>
      <t>3</t>
    </r>
    <r>
      <rPr>
        <sz val="11"/>
        <rFont val="Calibri"/>
        <family val="2"/>
        <scheme val="minor"/>
      </rPr>
      <t xml:space="preserve"> capacity)</t>
    </r>
  </si>
  <si>
    <r>
      <t>Compaction of original ground</t>
    </r>
    <r>
      <rPr>
        <sz val="11"/>
        <color rgb="FFFF0000"/>
        <rFont val="Calibri"/>
        <family val="2"/>
        <scheme val="minor"/>
      </rPr>
      <t xml:space="preserve"> </t>
    </r>
    <r>
      <rPr>
        <sz val="11"/>
        <color theme="1"/>
        <rFont val="Calibri"/>
        <family val="2"/>
        <scheme val="minor"/>
      </rPr>
      <t>upto 95% of proctor dry density</t>
    </r>
    <r>
      <rPr>
        <sz val="11"/>
        <color rgb="FFFF0000"/>
        <rFont val="Calibri"/>
        <family val="2"/>
        <scheme val="minor"/>
      </rPr>
      <t xml:space="preserve"> </t>
    </r>
    <r>
      <rPr>
        <sz val="11"/>
        <color theme="1"/>
        <rFont val="Calibri"/>
        <family val="2"/>
        <scheme val="minor"/>
      </rPr>
      <t>with maximum of 6 passes of 8 to 10 tonnes power roller including filling in depression occuring during rolling including cost of all labour, HOM of machinery complete as per specifications.</t>
    </r>
  </si>
  <si>
    <r>
      <t>Providing and fixing 225 mm wide and minimum 6 mm thick continuous PVC waterstops</t>
    </r>
    <r>
      <rPr>
        <b/>
        <sz val="11"/>
        <rFont val="Calibri"/>
        <family val="2"/>
        <scheme val="minor"/>
      </rPr>
      <t xml:space="preserve"> </t>
    </r>
    <r>
      <rPr>
        <sz val="11"/>
        <rFont val="Calibri"/>
        <family val="2"/>
        <scheme val="minor"/>
      </rPr>
      <t>of approved quality at contraction and expansion joints as per manufacturer's instructions at all levels for Ground level reservoir.</t>
    </r>
  </si>
  <si>
    <r>
      <t xml:space="preserve">Supply,installation, testing &amp; Commissioning of Ductile Iron (DI)  </t>
    </r>
    <r>
      <rPr>
        <sz val="11"/>
        <color rgb="FF000000"/>
        <rFont val="Calibri"/>
        <family val="2"/>
        <scheme val="minor"/>
      </rPr>
      <t>Manually operated</t>
    </r>
    <r>
      <rPr>
        <sz val="11"/>
        <color indexed="8"/>
        <rFont val="Calibri"/>
        <family val="2"/>
        <scheme val="minor"/>
      </rPr>
      <t xml:space="preserve"> Long Body, Double Flanged, Double eccentric Resilient seated Butterfly valve confirming to BS EN 593/IS 13095  for MS pipes with necessary mating flanges,bolts &amp; Gaskets and Bypass pipe &amp; valve arrangement as per detailed specifications defined in Volume 2, The rate is inclusive of cost of mating flanges, bypass valve,Valve, bypass piping, bolts &amp; nuts and rubber insertions complete ,excluding earthwork,Rates are incluisve of Labour Charges.  </t>
    </r>
  </si>
  <si>
    <r>
      <t xml:space="preserve">Supply,installation, testing &amp; Commissioning of Ductile Iron (DI)  </t>
    </r>
    <r>
      <rPr>
        <sz val="11"/>
        <color rgb="FF000000"/>
        <rFont val="Calibri"/>
        <family val="2"/>
        <scheme val="minor"/>
      </rPr>
      <t>Motorised operated</t>
    </r>
    <r>
      <rPr>
        <sz val="11"/>
        <color indexed="8"/>
        <rFont val="Calibri"/>
        <family val="2"/>
        <scheme val="minor"/>
      </rPr>
      <t xml:space="preserve"> Long Body, Double Flanged, Double eccentric Resilient seated Butterfly valve confirming to BS EN 593/IS 13095  for MS pipes with necessary mating flanges,bolts &amp; Gaskets and Bypass pipe &amp; valve arrangement as per detailed specifications defined in Volume 2, The rate is inclusive of cost of mating flanges, bypass valve,Valve, bypass piping, bolts &amp; nuts and rubber insertions complete ,excluding earthwork,Rates are incluisve of Labour Charges.  </t>
    </r>
  </si>
  <si>
    <r>
      <t xml:space="preserve">Providing, erecting and giving test of Centrifugal Monoblock Pump set conforming to IS 9079 operating at 1500 RPM with pump casing: Cast Iron IS 210 FG Gr.260, Impeller:Bronze IS 318 LTB2, Shaft:SS 410 , Pump Seal: Mechanical Seal, priming funnel, cock, suitable flanges at suction and delivery side. Pump shall have common shaft for pump and motor. Motor shall be suitable for working on 2.0 HP, 415 V </t>
    </r>
    <r>
      <rPr>
        <u/>
        <sz val="11"/>
        <color indexed="8"/>
        <rFont val="Calibri"/>
        <family val="2"/>
        <scheme val="minor"/>
      </rPr>
      <t>+</t>
    </r>
    <r>
      <rPr>
        <sz val="11"/>
        <color indexed="8"/>
        <rFont val="Calibri"/>
        <family val="2"/>
        <scheme val="minor"/>
      </rPr>
      <t xml:space="preserve"> 10%, 3 Ph, 50Hz+/-5% A.C. Supply. Motor shall  be TEFC type. Pump set shall be suitable for working at various discharge and head requirements. Pump shall be erected on Provided C.C. foundation block with suitable foundation bolts grouted in C.C foundation block. </t>
    </r>
  </si>
  <si>
    <r>
      <rPr>
        <u/>
        <sz val="11"/>
        <rFont val="Calibri"/>
        <family val="2"/>
        <scheme val="minor"/>
      </rPr>
      <t>415V PMCC  Panel Board  (Including Chlorine MCC):</t>
    </r>
    <r>
      <rPr>
        <sz val="11"/>
        <rFont val="Calibri"/>
        <family val="2"/>
        <scheme val="minor"/>
      </rPr>
      <t xml:space="preserve">
Supply, Transportation, Installation, Testing &amp; Commissioning of 415V LT Board of cubicle type with 415V, 50 Hz, 3 PH, TPN, 25 kA for 1 sec, wtih IP-54 enclosure with Bottom entry, consisting of incoming and outgoing feeders with metering and protection with complete accessories as per specification and single line diagram.                                                                                                                                                                                                                                                                                            </t>
    </r>
  </si>
  <si>
    <r>
      <rPr>
        <u/>
        <sz val="11"/>
        <rFont val="Calibri"/>
        <family val="2"/>
        <scheme val="minor"/>
      </rPr>
      <t xml:space="preserve">DOL Feeder
</t>
    </r>
    <r>
      <rPr>
        <sz val="11"/>
        <rFont val="Calibri"/>
        <family val="2"/>
        <scheme val="minor"/>
      </rPr>
      <t>a) 25A MPCB - 1No
b) Supplying and erecting D.O.L. Starter 400V. 3 phase, 50 cycles with no volt coil and overload element with necessary materials and connected to supply upto 7.5 H.P. - 1No.
c)Supplying &amp; erecting LED type indicating pilot lamp with suitable LED colours, 230 / 250V on provided box / panel with necessary material, wiring &amp; connections etc - 3Nos.
d) Supplying, fixing and wiring 0 to 30amps Ammeter Analog SR 65 5D/5A C.T.operated-AC - 1No.
e) Supply and Fixing of Current Transformerwith all necessary support in existing panel including connection etc. 30/5A, 5 VA , class 1 accuracy - 1No.</t>
    </r>
  </si>
  <si>
    <r>
      <rPr>
        <u/>
        <sz val="11"/>
        <rFont val="Calibri"/>
        <family val="2"/>
        <scheme val="minor"/>
      </rPr>
      <t xml:space="preserve">Push button station / Local Control Panel near Pump
</t>
    </r>
    <r>
      <rPr>
        <sz val="11"/>
        <rFont val="Calibri"/>
        <family val="2"/>
        <scheme val="minor"/>
      </rPr>
      <t xml:space="preserve">a) Push Buttons (Start &amp; Stop including emergency Stop). - 3Nos.
b)  Supplying &amp; erecting LED type indicating pilot lamp with suitable LED colours, 230 / 250V on provided box / panel with necessary material, wiring &amp; connections etc  - 3Nos.
c) The cost for fabrication panel, interconnecting cables, mounting fasterners, terminal box etc. Installation, Commissioning and transportation </t>
    </r>
  </si>
  <si>
    <r>
      <t xml:space="preserve">Indoor Lighting DB:
</t>
    </r>
    <r>
      <rPr>
        <sz val="11"/>
        <rFont val="Calibri"/>
        <family val="2"/>
        <scheme val="minor"/>
      </rPr>
      <t>Supply, Transportation, Installation, testing &amp; Commissioning of 4 Way TPN DB Horizontal with IP 43 Protection as per IS:13032 and suitable for 12 Nos DP outgoings and for 1 No 4 pole Incomer with IP-54 enclosure, bottom entry cable, necessary accessories like wiring, contactors, terminal block, aux. relays, timer etc complete. 
a) Incomer: 63A, TPN, MCCB and 100mA, RCCB
b) Outgoings: 6-32A, DP, MCB - 8 Nos and 32A TPN MCB - 3Nos
c) Supplying and erecting extended rotary handle for MCCB with adjustable telescopic rod 63A MCCB - 1No.
d)</t>
    </r>
    <r>
      <rPr>
        <sz val="11"/>
        <color rgb="FFFF0000"/>
        <rFont val="Calibri"/>
        <family val="2"/>
        <scheme val="minor"/>
      </rPr>
      <t xml:space="preserve"> </t>
    </r>
    <r>
      <rPr>
        <sz val="11"/>
        <rFont val="Calibri"/>
        <family val="2"/>
        <scheme val="minor"/>
      </rPr>
      <t>Supplying, erecting &amp; marking SPMCB 5A in provided distribution board - 3Nos.
e) Supplying &amp; erecting LED type indicating pilot lamp with suitable LED colours, 230 / 250V on provided box / panel with necessary material, wiring &amp; connections etc. - 6Nos.
f) Supplying and erecting panel mounting type digital ammeter having three and half digit LED display, external CT operated, calibrated for suitable to operate on 500V, 0 to 1000A AC supply with necessary PVC wire leads and lugs and mounting hardware on provided panel complete with calibration certificate from manufacturer.. - 1No.
g) Supply and Fixing of Current Transformerwith all necessary support in existing panel including connection etc. 60/5A, 5 VA , class 1 accuracy.- 3Nos.</t>
    </r>
  </si>
  <si>
    <r>
      <t xml:space="preserve">Supply, transportation and fixing of </t>
    </r>
    <r>
      <rPr>
        <b/>
        <sz val="11"/>
        <rFont val="Calibri"/>
        <family val="2"/>
        <scheme val="minor"/>
      </rPr>
      <t xml:space="preserve"> 36W Recessed / Surface mounting </t>
    </r>
    <r>
      <rPr>
        <sz val="11"/>
        <rFont val="Calibri"/>
        <family val="2"/>
        <scheme val="minor"/>
      </rPr>
      <t>2' x 2' (600x600 mm) LED luminaire made of CRCA sheet housing with powder coated with acrylic diffuser, Constant current Driver as per IS: 15885 (Part 2/ Sec 13) : 2012, With System lumen output ≥3200lm operating voltage range of 150 to 265 Volts AC, P.F &gt; 0.9, Surge protection: 2KV, THD&lt;10%, with high power LED's having efficacy of &gt; 120 lumins / watt, CCT: 3000K - 5700K, minimum CRI&gt;70, .etc.,, complete.</t>
    </r>
  </si>
  <si>
    <r>
      <t>Supplying, Erection &amp; Termination of XLPE armoured cable copper conductor continuous</t>
    </r>
    <r>
      <rPr>
        <sz val="11"/>
        <color rgb="FFFF0000"/>
        <rFont val="Calibri"/>
        <family val="2"/>
        <scheme val="minor"/>
      </rPr>
      <t xml:space="preserve"> </t>
    </r>
    <r>
      <rPr>
        <sz val="11"/>
        <rFont val="Calibri"/>
        <family val="2"/>
        <scheme val="minor"/>
      </rPr>
      <t>5.48 sq.mm. (12 SWG) GI earth wire complete erected with glands &amp; lugs, on wall/trusses/pole or laid in provided trench/pipe as er PWD specifications.</t>
    </r>
  </si>
  <si>
    <r>
      <t>1 core x 2.5 sqmm, Cu. Conductor</t>
    </r>
    <r>
      <rPr>
        <sz val="11"/>
        <color indexed="10"/>
        <rFont val="Calibri"/>
        <family val="2"/>
        <scheme val="minor"/>
      </rPr>
      <t xml:space="preserve"> </t>
    </r>
    <r>
      <rPr>
        <sz val="11"/>
        <color indexed="8"/>
        <rFont val="Calibri"/>
        <family val="2"/>
        <scheme val="minor"/>
      </rPr>
      <t>(for protective earth)</t>
    </r>
  </si>
  <si>
    <t xml:space="preserve">Earthwork in excavation of foundation of structures  in all types of soil excluding hard rock  by mechanical means as per drawing and technical specification, including setting out, providing shoring, strutting and bracing, removal of stumps and other deleterious matter, dressing of sides and bottom, filling back the excavated earth to the extent required and utilising/transporting the remaining earth including coast of labour, materials,lead and HOM of machineries etc., complete as per specifications. </t>
  </si>
  <si>
    <t>Earthwork in excavation of foundation of structures  in all types of soil excluding hard rock  by mechanical means as per drawing and technical specification, including setting out, providing shoring, strutting and bracing, removal of stumps and other deleterious matter, dressing of sides and bottom, filling back the excavated earth to the extent required and utilising/transporting the remaining earth including coast of labour, materials,lead and HOM of machineries etc., complete as per specifications.</t>
  </si>
  <si>
    <t>PART 2A : MECHANICAL  WORKS FOR GROUND LEVEL RESERVOIR AT LINGADERNAHALLI</t>
  </si>
  <si>
    <t>PART 2A : INSTRUMENTATION WORKS FOR GROUND LEVEL RESERVOIR AT LINGADERNAHALLI</t>
  </si>
  <si>
    <t>PART 2A : ELECTRICAL WORKS FOR GROUND LEVEL RESERVOIR AT LINGADERNAHALLI</t>
  </si>
  <si>
    <t>PART 2A : CIVIL WORKS FOR GROUND LEVEL RESERVOIR AT LINGADERNAHALLI</t>
  </si>
  <si>
    <t>PART 2B : MECHANICAL  WORKS FOR GROUND LEVEL RESERVOIR AT SINGAPURA</t>
  </si>
  <si>
    <t>PART 2B : INSTRUMENTATION  WORKS FOR GROUND LEVEL RESERVOIR AT SINGAPURA</t>
  </si>
  <si>
    <t>PART 2B : ELECTRICAL  WORKS FOR GROUND LEVEL RESERVOIR AT SINGAPURA</t>
  </si>
  <si>
    <t>Part 2C : MECHANICAL  WORKS FOR GROUND LEVEL RESERVOIR AT VASUDEVPURA</t>
  </si>
  <si>
    <t>Part 2C : INSTRUMENTATION  WORKS FOR GROUND LEVEL RESERVOIR AT VASUDEVPURA</t>
  </si>
  <si>
    <t>Part 2C : ELECTRICAL  WORKS FOR GROUND LEVEL RESERVOIR AT VASUDEVPURA</t>
  </si>
  <si>
    <t>Part 2D : MECHANICAL  WORKS FOR GROUND LEVEL RESERVOIR  CHHOKANAHALLI</t>
  </si>
  <si>
    <t>Part 2D : INSTRUMENTATION  WORKS FOR GROUND LEVEL RESERVOIR  CHHOKANAHALLI</t>
  </si>
  <si>
    <t>Part 2D : ELECTRICAL  WORKS FOR GROUND LEVEL RESERVOIR  CHHOKANAHALLI</t>
  </si>
  <si>
    <t xml:space="preserve">Earthwork in excavation of foundation of structures  in all types of soil excluding hard rock  by mechanical means as per drawing and technical specification, including setting out, providing shoring, strutting and bracing, removal of stumps and other deleterious matter, dressing of sides and bottom, filling back the excavated earth to the extent required and utilising/transporting/disposal the remaining earth including coast of labour, materials,lead and HOM of machineries etc., complete as per specifications. </t>
  </si>
  <si>
    <t>Designing, Supplying, Installing, commissioning &amp; testing of Ultrasonic level transmitter with following technical parameters at GLR and Interfacing with PLC panel including all required Mounting accessories, factory testing &amp; inspection complete as per specifications.
Range : (0 - 10 m)</t>
  </si>
  <si>
    <t xml:space="preserve">Designing, Supplying, Installing, commissioning &amp; testing of Ultrasonic level transmitter with following technical parameters at GLR and Interfacing with PLC panel including all required Mounting accessories, factory testing &amp; inspection complete as per specifications.
Range : (0 - 10 m)
</t>
  </si>
  <si>
    <r>
      <t xml:space="preserve">Total Bid amount in words : </t>
    </r>
    <r>
      <rPr>
        <b/>
        <sz val="12"/>
        <rFont val="Calibri"/>
        <family val="2"/>
        <scheme val="minor"/>
      </rPr>
      <t>Rupees One Hundred Forty Four Crore Thirty Four Lakh Only</t>
    </r>
  </si>
</sst>
</file>

<file path=xl/styles.xml><?xml version="1.0" encoding="utf-8"?>
<styleSheet xmlns="http://schemas.openxmlformats.org/spreadsheetml/2006/main">
  <numFmts count="4">
    <numFmt numFmtId="43" formatCode="_(* #,##0.00_);_(* \(#,##0.00\);_(* &quot;-&quot;??_);_(@_)"/>
    <numFmt numFmtId="164" formatCode="_ * #,##0.00_ ;_ * \-#,##0.00_ ;_ * &quot;-&quot;??_ ;_ @_ "/>
    <numFmt numFmtId="165" formatCode="0.0"/>
    <numFmt numFmtId="166" formatCode="_(* #,##0_);_(* \(#,##0\);_(* &quot;-&quot;??_);_(@_)"/>
  </numFmts>
  <fonts count="20">
    <font>
      <sz val="11"/>
      <color theme="1"/>
      <name val="Calibri"/>
      <family val="2"/>
      <scheme val="minor"/>
    </font>
    <font>
      <sz val="11"/>
      <color theme="1"/>
      <name val="Calibri"/>
      <family val="2"/>
      <scheme val="minor"/>
    </font>
    <font>
      <b/>
      <sz val="11"/>
      <color theme="3"/>
      <name val="Calibri"/>
      <family val="2"/>
      <scheme val="minor"/>
    </font>
    <font>
      <sz val="10"/>
      <name val="Arial"/>
      <family val="2"/>
    </font>
    <font>
      <sz val="10"/>
      <name val="Helv"/>
      <charset val="204"/>
    </font>
    <font>
      <sz val="12"/>
      <name val="Times New Roman"/>
      <family val="1"/>
    </font>
    <font>
      <sz val="11"/>
      <color rgb="FFFF0000"/>
      <name val="Calibri"/>
      <family val="2"/>
      <scheme val="minor"/>
    </font>
    <font>
      <b/>
      <sz val="11"/>
      <color theme="1"/>
      <name val="Calibri"/>
      <family val="2"/>
      <scheme val="minor"/>
    </font>
    <font>
      <b/>
      <sz val="12"/>
      <name val="Calibri"/>
      <family val="2"/>
      <scheme val="minor"/>
    </font>
    <font>
      <sz val="12"/>
      <color theme="1"/>
      <name val="Calibri"/>
      <family val="2"/>
      <scheme val="minor"/>
    </font>
    <font>
      <sz val="12"/>
      <name val="Calibri"/>
      <family val="2"/>
      <scheme val="minor"/>
    </font>
    <font>
      <u/>
      <sz val="12"/>
      <name val="Calibri"/>
      <family val="2"/>
      <scheme val="minor"/>
    </font>
    <font>
      <sz val="11"/>
      <name val="Calibri"/>
      <family val="2"/>
      <scheme val="minor"/>
    </font>
    <font>
      <b/>
      <sz val="11"/>
      <name val="Calibri"/>
      <family val="2"/>
      <scheme val="minor"/>
    </font>
    <font>
      <vertAlign val="superscript"/>
      <sz val="11"/>
      <name val="Calibri"/>
      <family val="2"/>
      <scheme val="minor"/>
    </font>
    <font>
      <sz val="11"/>
      <color indexed="8"/>
      <name val="Calibri"/>
      <family val="2"/>
      <scheme val="minor"/>
    </font>
    <font>
      <sz val="11"/>
      <color rgb="FF000000"/>
      <name val="Calibri"/>
      <family val="2"/>
      <scheme val="minor"/>
    </font>
    <font>
      <u/>
      <sz val="11"/>
      <color indexed="8"/>
      <name val="Calibri"/>
      <family val="2"/>
      <scheme val="minor"/>
    </font>
    <font>
      <u/>
      <sz val="11"/>
      <name val="Calibri"/>
      <family val="2"/>
      <scheme val="minor"/>
    </font>
    <font>
      <sz val="11"/>
      <color indexed="1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7"/>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5">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0"/>
    <xf numFmtId="0" fontId="4" fillId="0" borderId="0"/>
    <xf numFmtId="0" fontId="3" fillId="0" borderId="0"/>
    <xf numFmtId="0" fontId="3" fillId="0" borderId="0"/>
    <xf numFmtId="0" fontId="1" fillId="0" borderId="0"/>
    <xf numFmtId="0" fontId="1" fillId="0" borderId="0"/>
    <xf numFmtId="0" fontId="3" fillId="0" borderId="0"/>
    <xf numFmtId="0" fontId="1" fillId="0" borderId="0"/>
    <xf numFmtId="43" fontId="1" fillId="0" borderId="0" applyFont="0" applyFill="0" applyBorder="0" applyAlignment="0" applyProtection="0"/>
    <xf numFmtId="0" fontId="3" fillId="0" borderId="0"/>
    <xf numFmtId="0" fontId="1" fillId="0" borderId="1">
      <alignment horizontal="center" vertical="center" wrapText="1"/>
      <protection locked="0"/>
    </xf>
    <xf numFmtId="0" fontId="1" fillId="3" borderId="1" applyAlignment="0" applyProtection="0">
      <alignment horizontal="center" vertical="center" wrapText="1"/>
      <protection locked="0"/>
    </xf>
  </cellStyleXfs>
  <cellXfs count="296">
    <xf numFmtId="0" fontId="0" fillId="0" borderId="0" xfId="0"/>
    <xf numFmtId="49" fontId="5" fillId="0" borderId="1" xfId="12" applyNumberFormat="1" applyFont="1" applyBorder="1" applyAlignment="1" applyProtection="1">
      <alignment horizontal="center" vertical="center" wrapText="1"/>
    </xf>
    <xf numFmtId="0" fontId="9" fillId="0" borderId="0" xfId="0" applyFont="1"/>
    <xf numFmtId="0" fontId="10" fillId="0" borderId="0" xfId="12" applyFont="1" applyAlignment="1" applyProtection="1">
      <alignment vertical="center"/>
      <protection locked="0"/>
    </xf>
    <xf numFmtId="2" fontId="10" fillId="0" borderId="0" xfId="12" applyNumberFormat="1" applyFont="1" applyAlignment="1" applyProtection="1">
      <alignment horizontal="left" vertical="top"/>
      <protection locked="0"/>
    </xf>
    <xf numFmtId="49" fontId="10" fillId="0" borderId="0" xfId="12" applyNumberFormat="1" applyFont="1" applyAlignment="1" applyProtection="1">
      <alignment vertical="top" wrapText="1"/>
      <protection locked="0"/>
    </xf>
    <xf numFmtId="0" fontId="10" fillId="0" borderId="0" xfId="12" applyFont="1" applyAlignment="1" applyProtection="1">
      <alignment vertical="top"/>
      <protection locked="0"/>
    </xf>
    <xf numFmtId="0" fontId="10" fillId="0" borderId="0" xfId="12" applyFont="1" applyProtection="1">
      <protection locked="0"/>
    </xf>
    <xf numFmtId="49" fontId="8" fillId="0" borderId="1" xfId="12" applyNumberFormat="1" applyFont="1" applyBorder="1" applyAlignment="1">
      <alignment horizontal="center" vertical="center" wrapText="1"/>
    </xf>
    <xf numFmtId="0" fontId="10" fillId="0" borderId="0" xfId="12" applyFont="1" applyAlignment="1" applyProtection="1">
      <alignment horizontal="justify"/>
      <protection locked="0"/>
    </xf>
    <xf numFmtId="0" fontId="10" fillId="0" borderId="0" xfId="12" applyFont="1" applyAlignment="1" applyProtection="1">
      <alignment horizontal="left"/>
      <protection locked="0"/>
    </xf>
    <xf numFmtId="0" fontId="12" fillId="0" borderId="0" xfId="5" applyFont="1" applyProtection="1">
      <protection locked="0"/>
    </xf>
    <xf numFmtId="0" fontId="1" fillId="0" borderId="0" xfId="0" applyFont="1" applyAlignment="1" applyProtection="1">
      <alignment horizontal="center" vertical="center"/>
      <protection locked="0"/>
    </xf>
    <xf numFmtId="0" fontId="1" fillId="0" borderId="0" xfId="0" applyFont="1"/>
    <xf numFmtId="2" fontId="12" fillId="0" borderId="0" xfId="5" applyNumberFormat="1" applyFont="1" applyAlignment="1" applyProtection="1">
      <alignment horizontal="center" vertical="top"/>
      <protection locked="0"/>
    </xf>
    <xf numFmtId="49" fontId="12" fillId="0" borderId="0" xfId="5" applyNumberFormat="1" applyFont="1" applyAlignment="1" applyProtection="1">
      <alignment horizontal="justify" vertical="top" wrapText="1"/>
      <protection locked="0"/>
    </xf>
    <xf numFmtId="0" fontId="12" fillId="0" borderId="0" xfId="5" applyFont="1" applyAlignment="1" applyProtection="1">
      <alignment vertical="top"/>
      <protection locked="0"/>
    </xf>
    <xf numFmtId="0" fontId="12" fillId="0" borderId="0" xfId="5" applyFont="1" applyAlignment="1" applyProtection="1">
      <alignment horizontal="center"/>
      <protection locked="0"/>
    </xf>
    <xf numFmtId="165" fontId="13" fillId="0" borderId="1" xfId="0" applyNumberFormat="1" applyFont="1" applyBorder="1" applyAlignment="1">
      <alignment horizontal="center" vertical="center" wrapText="1"/>
    </xf>
    <xf numFmtId="0" fontId="13" fillId="0" borderId="1" xfId="0" applyFont="1" applyBorder="1" applyAlignment="1">
      <alignment horizontal="center" vertical="center" wrapText="1"/>
    </xf>
    <xf numFmtId="0" fontId="13" fillId="0" borderId="1" xfId="0" applyFont="1" applyBorder="1" applyAlignment="1" applyProtection="1">
      <alignment horizontal="center" vertical="center" wrapText="1"/>
      <protection locked="0"/>
    </xf>
    <xf numFmtId="0" fontId="7" fillId="0" borderId="1" xfId="0" applyFont="1" applyBorder="1" applyAlignment="1" applyProtection="1">
      <alignment horizontal="center" vertical="center"/>
      <protection locked="0"/>
    </xf>
    <xf numFmtId="0" fontId="12" fillId="0" borderId="1" xfId="0" applyFont="1" applyBorder="1" applyAlignment="1">
      <alignment horizontal="right" vertical="top"/>
    </xf>
    <xf numFmtId="0" fontId="12" fillId="0" borderId="1" xfId="0" applyFont="1" applyBorder="1" applyProtection="1">
      <protection locked="0"/>
    </xf>
    <xf numFmtId="0" fontId="12" fillId="0" borderId="1" xfId="0" applyFont="1" applyBorder="1" applyAlignment="1" applyProtection="1">
      <alignment horizontal="center" vertical="center"/>
      <protection locked="0"/>
    </xf>
    <xf numFmtId="165" fontId="12" fillId="0" borderId="1" xfId="0" applyNumberFormat="1" applyFont="1" applyBorder="1" applyAlignment="1">
      <alignment horizontal="right" vertical="center"/>
    </xf>
    <xf numFmtId="0" fontId="12" fillId="0" borderId="1" xfId="0" applyFont="1" applyBorder="1" applyAlignment="1" applyProtection="1">
      <alignment vertical="center"/>
      <protection locked="0"/>
    </xf>
    <xf numFmtId="0" fontId="12" fillId="0" borderId="1" xfId="0" applyFont="1" applyBorder="1" applyAlignment="1">
      <alignment horizontal="right" vertical="center"/>
    </xf>
    <xf numFmtId="0" fontId="12" fillId="0" borderId="1" xfId="0" applyFont="1" applyBorder="1" applyAlignment="1">
      <alignment horizontal="center" vertical="center"/>
    </xf>
    <xf numFmtId="0" fontId="13" fillId="0" borderId="1" xfId="0" applyFont="1" applyBorder="1" applyAlignment="1">
      <alignment horizontal="justify" vertical="center" wrapText="1"/>
    </xf>
    <xf numFmtId="0" fontId="13" fillId="0" borderId="1" xfId="0" applyFont="1" applyBorder="1" applyAlignment="1" applyProtection="1">
      <alignment vertical="center"/>
      <protection locked="0"/>
    </xf>
    <xf numFmtId="0" fontId="1" fillId="0" borderId="0" xfId="0" applyFont="1" applyAlignment="1">
      <alignment horizontal="center" vertical="center"/>
    </xf>
    <xf numFmtId="0" fontId="12" fillId="0" borderId="1" xfId="0" applyFont="1" applyFill="1" applyBorder="1" applyAlignment="1" applyProtection="1">
      <alignment horizontal="justify" vertical="top" wrapText="1"/>
    </xf>
    <xf numFmtId="0" fontId="12" fillId="0" borderId="1" xfId="0" applyFont="1" applyFill="1" applyBorder="1" applyProtection="1"/>
    <xf numFmtId="0" fontId="12" fillId="0" borderId="1" xfId="0" applyFont="1" applyFill="1" applyBorder="1" applyAlignment="1" applyProtection="1">
      <alignment horizontal="justify" vertical="center" wrapText="1"/>
    </xf>
    <xf numFmtId="0" fontId="12" fillId="0" borderId="1" xfId="0" applyFont="1" applyFill="1" applyBorder="1" applyAlignment="1" applyProtection="1">
      <alignment vertical="center"/>
    </xf>
    <xf numFmtId="0" fontId="12" fillId="0" borderId="1" xfId="0" applyFont="1" applyFill="1" applyBorder="1" applyAlignment="1" applyProtection="1">
      <alignment horizontal="center" vertical="center"/>
    </xf>
    <xf numFmtId="0" fontId="12" fillId="0" borderId="1" xfId="0" applyFont="1" applyFill="1" applyBorder="1" applyAlignment="1" applyProtection="1">
      <alignment horizontal="center" vertical="center" wrapText="1"/>
    </xf>
    <xf numFmtId="0" fontId="8" fillId="0" borderId="0" xfId="0" applyFont="1" applyAlignment="1" applyProtection="1">
      <alignment horizontal="center" vertical="center"/>
      <protection locked="0"/>
    </xf>
    <xf numFmtId="0" fontId="13" fillId="0" borderId="0" xfId="12" applyFont="1" applyAlignment="1" applyProtection="1">
      <alignment horizontal="center" vertical="center" wrapText="1"/>
      <protection locked="0"/>
    </xf>
    <xf numFmtId="49" fontId="8" fillId="0" borderId="0" xfId="0" applyNumberFormat="1" applyFont="1" applyAlignment="1" applyProtection="1">
      <alignment horizontal="center" vertical="center" wrapText="1"/>
      <protection locked="0"/>
    </xf>
    <xf numFmtId="49" fontId="8" fillId="0" borderId="1" xfId="0" applyNumberFormat="1" applyFont="1" applyBorder="1" applyAlignment="1">
      <alignment horizontal="center" vertical="center" wrapText="1"/>
    </xf>
    <xf numFmtId="0" fontId="10" fillId="0" borderId="1" xfId="0" applyFont="1" applyBorder="1" applyAlignment="1">
      <alignment vertical="center"/>
    </xf>
    <xf numFmtId="0" fontId="8" fillId="0" borderId="1" xfId="0" applyFont="1" applyBorder="1" applyAlignment="1" applyProtection="1">
      <alignment horizontal="center" vertical="center"/>
      <protection locked="0"/>
    </xf>
    <xf numFmtId="49" fontId="10" fillId="0" borderId="1" xfId="0" applyNumberFormat="1" applyFont="1" applyBorder="1" applyAlignment="1">
      <alignment vertical="top" wrapText="1"/>
    </xf>
    <xf numFmtId="0" fontId="10" fillId="0" borderId="1" xfId="0" applyFont="1" applyBorder="1" applyAlignment="1">
      <alignment vertical="top"/>
    </xf>
    <xf numFmtId="0" fontId="8" fillId="0" borderId="1" xfId="0" applyFont="1" applyBorder="1" applyAlignment="1">
      <alignment vertical="center"/>
    </xf>
    <xf numFmtId="0" fontId="9" fillId="0" borderId="1" xfId="0" applyFont="1" applyBorder="1" applyAlignment="1">
      <alignment vertical="center"/>
    </xf>
    <xf numFmtId="0" fontId="0" fillId="0" borderId="0" xfId="0" applyFont="1"/>
    <xf numFmtId="0" fontId="13" fillId="0" borderId="0" xfId="0" applyFont="1" applyFill="1" applyAlignment="1" applyProtection="1">
      <alignment vertical="center"/>
      <protection locked="0"/>
    </xf>
    <xf numFmtId="1" fontId="13" fillId="0" borderId="0" xfId="0" applyNumberFormat="1" applyFont="1" applyFill="1" applyAlignment="1" applyProtection="1">
      <alignment horizontal="center" vertical="center"/>
      <protection locked="0"/>
    </xf>
    <xf numFmtId="0" fontId="13" fillId="0" borderId="0" xfId="0" applyFont="1" applyFill="1" applyAlignment="1" applyProtection="1">
      <alignment horizontal="center" vertical="center"/>
      <protection locked="0"/>
    </xf>
    <xf numFmtId="0" fontId="13" fillId="0" borderId="0" xfId="0" applyFont="1" applyFill="1" applyBorder="1" applyAlignment="1" applyProtection="1">
      <alignment horizontal="center"/>
      <protection locked="0"/>
    </xf>
    <xf numFmtId="0" fontId="13" fillId="0" borderId="0" xfId="0" applyFont="1" applyFill="1" applyBorder="1" applyAlignment="1" applyProtection="1">
      <alignment horizontal="center" vertical="center"/>
      <protection locked="0"/>
    </xf>
    <xf numFmtId="165" fontId="13" fillId="0" borderId="1" xfId="0" applyNumberFormat="1" applyFont="1" applyFill="1" applyBorder="1" applyAlignment="1" applyProtection="1">
      <alignment horizontal="center" vertical="center" wrapText="1"/>
    </xf>
    <xf numFmtId="0" fontId="13" fillId="0" borderId="1" xfId="0" applyFont="1" applyFill="1" applyBorder="1" applyAlignment="1" applyProtection="1">
      <alignment horizontal="center" vertical="center" wrapText="1"/>
    </xf>
    <xf numFmtId="1" fontId="13" fillId="0" borderId="1" xfId="0" applyNumberFormat="1" applyFont="1" applyFill="1" applyBorder="1" applyAlignment="1" applyProtection="1">
      <alignment horizontal="center" vertical="center" wrapText="1"/>
    </xf>
    <xf numFmtId="2" fontId="13" fillId="0" borderId="1" xfId="0" applyNumberFormat="1" applyFont="1" applyFill="1" applyBorder="1" applyAlignment="1" applyProtection="1">
      <alignment horizontal="center" vertical="center" wrapText="1"/>
      <protection locked="0"/>
    </xf>
    <xf numFmtId="165" fontId="12" fillId="0" borderId="1" xfId="0" applyNumberFormat="1" applyFont="1" applyFill="1" applyBorder="1" applyAlignment="1" applyProtection="1">
      <alignment horizontal="right" vertical="top" wrapText="1"/>
    </xf>
    <xf numFmtId="1" fontId="12" fillId="0" borderId="1" xfId="0" applyNumberFormat="1" applyFont="1" applyFill="1" applyBorder="1" applyAlignment="1" applyProtection="1">
      <alignment horizontal="center" vertical="center" wrapText="1"/>
    </xf>
    <xf numFmtId="0" fontId="0" fillId="0" borderId="1" xfId="0" applyFont="1" applyFill="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0" borderId="1" xfId="0" applyFont="1" applyFill="1" applyBorder="1" applyAlignment="1" applyProtection="1">
      <alignment horizontal="right" vertical="center"/>
    </xf>
    <xf numFmtId="0" fontId="12" fillId="0" borderId="1" xfId="0" applyFont="1" applyFill="1" applyBorder="1" applyAlignment="1" applyProtection="1">
      <alignment horizontal="right" vertical="top"/>
    </xf>
    <xf numFmtId="165" fontId="12" fillId="0" borderId="1" xfId="0" applyNumberFormat="1" applyFont="1" applyFill="1" applyBorder="1" applyAlignment="1" applyProtection="1">
      <alignment horizontal="right" vertical="top"/>
    </xf>
    <xf numFmtId="0" fontId="12" fillId="0" borderId="1" xfId="0" applyNumberFormat="1" applyFont="1" applyFill="1" applyBorder="1" applyAlignment="1" applyProtection="1">
      <alignment horizontal="right" vertical="top"/>
    </xf>
    <xf numFmtId="0" fontId="0" fillId="0" borderId="1" xfId="0" applyFont="1" applyFill="1" applyBorder="1" applyAlignment="1" applyProtection="1">
      <alignment horizontal="justify" vertical="top" wrapText="1"/>
    </xf>
    <xf numFmtId="1" fontId="0" fillId="0" borderId="1" xfId="0" applyNumberFormat="1" applyFont="1" applyFill="1" applyBorder="1" applyAlignment="1" applyProtection="1">
      <alignment horizontal="center" vertical="center" wrapText="1"/>
    </xf>
    <xf numFmtId="0" fontId="0" fillId="0" borderId="1" xfId="0" applyFont="1" applyFill="1" applyBorder="1" applyAlignment="1" applyProtection="1">
      <alignment horizontal="center" vertical="center" wrapText="1"/>
    </xf>
    <xf numFmtId="1" fontId="12" fillId="0" borderId="1" xfId="0" applyNumberFormat="1" applyFont="1" applyFill="1" applyBorder="1" applyAlignment="1" applyProtection="1">
      <alignment horizontal="center" vertical="center"/>
    </xf>
    <xf numFmtId="2" fontId="12" fillId="0" borderId="1" xfId="0" applyNumberFormat="1" applyFont="1" applyFill="1" applyBorder="1" applyAlignment="1" applyProtection="1">
      <alignment horizontal="right" vertical="top"/>
    </xf>
    <xf numFmtId="0" fontId="13" fillId="0" borderId="1" xfId="0" applyFont="1" applyFill="1" applyBorder="1" applyAlignment="1" applyProtection="1">
      <alignment vertical="center"/>
    </xf>
    <xf numFmtId="0" fontId="13" fillId="0" borderId="1" xfId="0" applyFont="1" applyFill="1" applyBorder="1" applyAlignment="1" applyProtection="1">
      <alignment vertical="center"/>
      <protection locked="0"/>
    </xf>
    <xf numFmtId="0" fontId="13" fillId="0" borderId="1" xfId="0" applyFont="1" applyFill="1" applyBorder="1" applyAlignment="1" applyProtection="1">
      <alignment horizontal="center" vertical="center"/>
      <protection locked="0"/>
    </xf>
    <xf numFmtId="166" fontId="13" fillId="0" borderId="1" xfId="1" applyNumberFormat="1" applyFont="1" applyFill="1" applyBorder="1" applyAlignment="1" applyProtection="1">
      <alignment horizontal="right" vertical="center"/>
      <protection locked="0"/>
    </xf>
    <xf numFmtId="1" fontId="12" fillId="0" borderId="1" xfId="0" applyNumberFormat="1" applyFont="1" applyFill="1" applyBorder="1" applyProtection="1"/>
    <xf numFmtId="0" fontId="12" fillId="0" borderId="1" xfId="0" applyFont="1" applyFill="1" applyBorder="1" applyAlignment="1" applyProtection="1">
      <alignment horizontal="justify" vertical="top"/>
    </xf>
    <xf numFmtId="165" fontId="12" fillId="0" borderId="1" xfId="0" applyNumberFormat="1" applyFont="1" applyFill="1" applyBorder="1" applyAlignment="1" applyProtection="1">
      <alignment horizontal="right" vertical="center"/>
    </xf>
    <xf numFmtId="1" fontId="12" fillId="0" borderId="1" xfId="0" applyNumberFormat="1" applyFont="1" applyFill="1" applyBorder="1" applyAlignment="1" applyProtection="1">
      <alignment horizontal="center" vertical="center"/>
      <protection locked="0"/>
    </xf>
    <xf numFmtId="0" fontId="0" fillId="0" borderId="1" xfId="0" applyFont="1" applyFill="1" applyBorder="1" applyAlignment="1" applyProtection="1">
      <alignment horizontal="justify" vertical="top"/>
    </xf>
    <xf numFmtId="2" fontId="12" fillId="0" borderId="1" xfId="0" applyNumberFormat="1" applyFont="1" applyFill="1" applyBorder="1" applyAlignment="1" applyProtection="1">
      <alignment horizontal="right" vertical="center"/>
    </xf>
    <xf numFmtId="0" fontId="12" fillId="0" borderId="1" xfId="0" applyFont="1" applyFill="1" applyBorder="1" applyAlignment="1" applyProtection="1">
      <alignment horizontal="center"/>
    </xf>
    <xf numFmtId="0" fontId="12" fillId="0" borderId="1" xfId="0" applyFont="1" applyFill="1" applyBorder="1" applyAlignment="1" applyProtection="1">
      <alignment horizontal="justify" vertical="center"/>
    </xf>
    <xf numFmtId="1" fontId="6" fillId="0" borderId="1" xfId="0" applyNumberFormat="1" applyFont="1" applyFill="1" applyBorder="1" applyAlignment="1" applyProtection="1">
      <alignment horizontal="center" vertical="center"/>
    </xf>
    <xf numFmtId="0" fontId="6" fillId="0" borderId="1" xfId="0" applyFont="1" applyFill="1" applyBorder="1" applyAlignment="1" applyProtection="1">
      <alignment horizontal="center"/>
    </xf>
    <xf numFmtId="1" fontId="0" fillId="0" borderId="1" xfId="0" applyNumberFormat="1" applyFont="1" applyFill="1" applyBorder="1" applyAlignment="1" applyProtection="1">
      <alignment horizontal="center" vertical="center"/>
    </xf>
    <xf numFmtId="2" fontId="12" fillId="0" borderId="1" xfId="0" applyNumberFormat="1" applyFont="1" applyFill="1" applyBorder="1" applyAlignment="1" applyProtection="1">
      <alignment vertical="top" wrapText="1"/>
    </xf>
    <xf numFmtId="2" fontId="12" fillId="0" borderId="1" xfId="0" applyNumberFormat="1" applyFont="1" applyFill="1" applyBorder="1" applyAlignment="1" applyProtection="1">
      <alignment vertical="top"/>
    </xf>
    <xf numFmtId="0" fontId="12" fillId="0" borderId="1" xfId="0" applyFont="1" applyFill="1" applyBorder="1" applyAlignment="1" applyProtection="1">
      <alignment vertical="top"/>
    </xf>
    <xf numFmtId="0" fontId="12" fillId="0" borderId="1" xfId="0" applyFont="1" applyFill="1" applyBorder="1" applyAlignment="1" applyProtection="1">
      <alignment horizontal="right"/>
    </xf>
    <xf numFmtId="0" fontId="12" fillId="2" borderId="1" xfId="0" applyFont="1" applyFill="1" applyBorder="1" applyAlignment="1" applyProtection="1">
      <alignment horizontal="justify" vertical="top" wrapText="1"/>
    </xf>
    <xf numFmtId="0" fontId="13" fillId="0" borderId="1" xfId="0" applyFont="1" applyFill="1" applyBorder="1" applyAlignment="1" applyProtection="1">
      <alignment horizontal="center" vertical="center"/>
    </xf>
    <xf numFmtId="1" fontId="13" fillId="0" borderId="1" xfId="0" applyNumberFormat="1" applyFont="1" applyFill="1" applyBorder="1" applyProtection="1"/>
    <xf numFmtId="0" fontId="13" fillId="0" borderId="1" xfId="0" applyFont="1" applyFill="1" applyBorder="1" applyProtection="1"/>
    <xf numFmtId="0" fontId="12" fillId="0" borderId="1" xfId="4" applyFont="1" applyFill="1" applyBorder="1" applyAlignment="1" applyProtection="1">
      <alignment horizontal="center" vertical="center"/>
    </xf>
    <xf numFmtId="1" fontId="12" fillId="0" borderId="1" xfId="1" applyNumberFormat="1" applyFont="1" applyFill="1" applyBorder="1" applyAlignment="1" applyProtection="1">
      <alignment horizontal="center" vertical="center"/>
    </xf>
    <xf numFmtId="164" fontId="12" fillId="0" borderId="1" xfId="1" applyFont="1" applyFill="1" applyBorder="1" applyAlignment="1" applyProtection="1">
      <alignment horizontal="center" vertical="center"/>
    </xf>
    <xf numFmtId="0" fontId="12" fillId="0" borderId="1" xfId="0" quotePrefix="1" applyFont="1" applyFill="1" applyBorder="1" applyAlignment="1" applyProtection="1">
      <alignment horizontal="right" vertical="top"/>
    </xf>
    <xf numFmtId="165" fontId="12" fillId="0" borderId="1" xfId="0" applyNumberFormat="1" applyFont="1" applyFill="1" applyBorder="1" applyAlignment="1" applyProtection="1">
      <alignment horizontal="center" vertical="top" wrapText="1"/>
    </xf>
    <xf numFmtId="1" fontId="12" fillId="0" borderId="1" xfId="0" applyNumberFormat="1" applyFont="1" applyFill="1" applyBorder="1" applyAlignment="1" applyProtection="1">
      <alignment horizontal="center" vertical="top" wrapText="1"/>
    </xf>
    <xf numFmtId="0" fontId="12" fillId="0" borderId="1" xfId="0" applyFont="1" applyFill="1" applyBorder="1" applyAlignment="1" applyProtection="1">
      <alignment horizontal="center" vertical="top" wrapText="1"/>
    </xf>
    <xf numFmtId="0" fontId="12" fillId="0" borderId="1" xfId="0" applyFont="1" applyFill="1" applyBorder="1" applyAlignment="1" applyProtection="1">
      <alignment horizontal="center" vertical="top" wrapText="1"/>
      <protection locked="0"/>
    </xf>
    <xf numFmtId="0" fontId="12" fillId="0" borderId="1" xfId="0" applyFont="1" applyFill="1" applyBorder="1" applyAlignment="1" applyProtection="1">
      <alignment horizontal="right" vertical="top" wrapText="1"/>
    </xf>
    <xf numFmtId="0" fontId="0" fillId="0" borderId="1" xfId="0" applyFont="1" applyBorder="1" applyAlignment="1" applyProtection="1">
      <alignment horizontal="right" vertical="top" wrapText="1"/>
    </xf>
    <xf numFmtId="1" fontId="12" fillId="0" borderId="1" xfId="0" applyNumberFormat="1" applyFont="1" applyFill="1" applyBorder="1" applyAlignment="1" applyProtection="1">
      <alignment horizontal="center" vertical="center" wrapText="1"/>
      <protection locked="0"/>
    </xf>
    <xf numFmtId="0" fontId="15" fillId="0" borderId="1" xfId="0" applyFont="1" applyFill="1" applyBorder="1" applyAlignment="1" applyProtection="1">
      <alignment horizontal="justify" vertical="top"/>
    </xf>
    <xf numFmtId="1" fontId="12" fillId="0" borderId="1" xfId="0" applyNumberFormat="1" applyFont="1" applyFill="1" applyBorder="1" applyAlignment="1" applyProtection="1">
      <alignment horizontal="center" vertical="top" wrapText="1"/>
      <protection locked="0"/>
    </xf>
    <xf numFmtId="0" fontId="15" fillId="2" borderId="1" xfId="0" applyFont="1" applyFill="1" applyBorder="1" applyAlignment="1" applyProtection="1">
      <alignment horizontal="justify" vertical="top" wrapText="1"/>
    </xf>
    <xf numFmtId="2" fontId="12" fillId="0" borderId="1" xfId="0" applyNumberFormat="1" applyFont="1" applyFill="1" applyBorder="1" applyAlignment="1" applyProtection="1">
      <alignment horizontal="right" vertical="top" wrapText="1"/>
    </xf>
    <xf numFmtId="0" fontId="0" fillId="0" borderId="1" xfId="0" applyFont="1" applyBorder="1" applyAlignment="1" applyProtection="1">
      <alignment horizontal="right" vertical="center"/>
    </xf>
    <xf numFmtId="0" fontId="0" fillId="0" borderId="1" xfId="0" applyFont="1" applyBorder="1" applyAlignment="1" applyProtection="1">
      <alignment horizontal="center" vertical="center"/>
    </xf>
    <xf numFmtId="0" fontId="0" fillId="0" borderId="1" xfId="0" applyFont="1" applyBorder="1" applyAlignment="1" applyProtection="1">
      <alignment horizontal="right" vertical="top"/>
    </xf>
    <xf numFmtId="0" fontId="12" fillId="0" borderId="1" xfId="5" applyFont="1" applyFill="1" applyBorder="1" applyAlignment="1" applyProtection="1">
      <alignment horizontal="justify" vertical="center" wrapText="1"/>
    </xf>
    <xf numFmtId="0" fontId="12" fillId="0" borderId="1" xfId="5" applyFont="1" applyFill="1" applyBorder="1" applyAlignment="1" applyProtection="1">
      <alignment horizontal="justify" vertical="top" wrapText="1"/>
    </xf>
    <xf numFmtId="0" fontId="12" fillId="2" borderId="1" xfId="0" applyFont="1" applyFill="1" applyBorder="1" applyAlignment="1" applyProtection="1">
      <alignment horizontal="right" vertical="center" wrapText="1"/>
    </xf>
    <xf numFmtId="0" fontId="0" fillId="0" borderId="1" xfId="0" applyFont="1" applyBorder="1" applyAlignment="1" applyProtection="1">
      <alignment horizontal="justify" vertical="top" wrapText="1"/>
    </xf>
    <xf numFmtId="0" fontId="0" fillId="0" borderId="1" xfId="0" applyFont="1" applyFill="1" applyBorder="1" applyAlignment="1" applyProtection="1">
      <alignment horizontal="right" vertical="top" wrapText="1"/>
    </xf>
    <xf numFmtId="1" fontId="0" fillId="0" borderId="1" xfId="0" applyNumberFormat="1" applyFont="1" applyFill="1" applyBorder="1" applyProtection="1"/>
    <xf numFmtId="0" fontId="0" fillId="0" borderId="1" xfId="0" applyFont="1" applyFill="1" applyBorder="1" applyAlignment="1" applyProtection="1">
      <alignment horizontal="center" vertical="center"/>
    </xf>
    <xf numFmtId="0" fontId="0" fillId="0" borderId="1" xfId="0" applyFont="1" applyFill="1" applyBorder="1" applyAlignment="1" applyProtection="1">
      <alignment vertical="center"/>
      <protection locked="0"/>
    </xf>
    <xf numFmtId="0" fontId="0" fillId="0" borderId="1" xfId="0" applyFont="1" applyFill="1" applyBorder="1" applyProtection="1">
      <protection locked="0"/>
    </xf>
    <xf numFmtId="0" fontId="15" fillId="0" borderId="1" xfId="3" applyFont="1" applyFill="1" applyBorder="1" applyAlignment="1" applyProtection="1">
      <alignment horizontal="justify" vertical="top" wrapText="1"/>
    </xf>
    <xf numFmtId="0" fontId="0" fillId="0" borderId="1" xfId="0" applyFont="1" applyFill="1" applyBorder="1" applyAlignment="1" applyProtection="1">
      <alignment horizontal="center" vertical="center"/>
      <protection locked="0"/>
    </xf>
    <xf numFmtId="0" fontId="0" fillId="0" borderId="1" xfId="0" applyFont="1" applyFill="1" applyBorder="1" applyAlignment="1" applyProtection="1">
      <alignment horizontal="center"/>
      <protection locked="0"/>
    </xf>
    <xf numFmtId="0" fontId="15" fillId="0" borderId="1" xfId="6" applyFont="1" applyFill="1" applyBorder="1" applyAlignment="1" applyProtection="1">
      <alignment horizontal="justify" vertical="center" wrapText="1"/>
    </xf>
    <xf numFmtId="0" fontId="12" fillId="0" borderId="1" xfId="3" applyFont="1" applyFill="1" applyBorder="1" applyAlignment="1" applyProtection="1">
      <alignment horizontal="right" vertical="top"/>
    </xf>
    <xf numFmtId="0" fontId="15" fillId="0" borderId="1" xfId="3" applyFont="1" applyFill="1" applyBorder="1" applyAlignment="1" applyProtection="1">
      <alignment horizontal="justify" vertical="center" wrapText="1"/>
    </xf>
    <xf numFmtId="1" fontId="12" fillId="0" borderId="1" xfId="3" applyNumberFormat="1" applyFont="1" applyFill="1" applyBorder="1" applyAlignment="1" applyProtection="1">
      <alignment horizontal="center" vertical="center"/>
    </xf>
    <xf numFmtId="0" fontId="12" fillId="0" borderId="1" xfId="6" applyFont="1" applyFill="1" applyBorder="1" applyAlignment="1" applyProtection="1">
      <alignment horizontal="right" vertical="top"/>
    </xf>
    <xf numFmtId="0" fontId="13" fillId="0" borderId="1" xfId="5" applyFont="1" applyFill="1" applyBorder="1" applyAlignment="1" applyProtection="1">
      <alignment horizontal="center" vertical="center" wrapText="1"/>
    </xf>
    <xf numFmtId="165" fontId="12" fillId="0" borderId="1" xfId="5" applyNumberFormat="1" applyFont="1" applyFill="1" applyBorder="1" applyAlignment="1" applyProtection="1">
      <alignment horizontal="center" vertical="center" wrapText="1"/>
    </xf>
    <xf numFmtId="1" fontId="12" fillId="0" borderId="1" xfId="5" applyNumberFormat="1" applyFont="1" applyFill="1" applyBorder="1" applyAlignment="1" applyProtection="1">
      <alignment horizontal="center" vertical="center" wrapText="1"/>
    </xf>
    <xf numFmtId="166" fontId="12" fillId="0" borderId="1" xfId="5" applyNumberFormat="1" applyFont="1" applyFill="1" applyBorder="1" applyAlignment="1" applyProtection="1">
      <alignment horizontal="center" vertical="center" wrapText="1"/>
    </xf>
    <xf numFmtId="0" fontId="13" fillId="0" borderId="1" xfId="5" applyFont="1" applyFill="1" applyBorder="1" applyAlignment="1" applyProtection="1">
      <alignment vertical="center" wrapText="1"/>
      <protection locked="0"/>
    </xf>
    <xf numFmtId="165" fontId="12" fillId="0" borderId="1" xfId="5" applyNumberFormat="1" applyFont="1" applyFill="1" applyBorder="1" applyAlignment="1" applyProtection="1">
      <alignment horizontal="right" vertical="top" wrapText="1"/>
    </xf>
    <xf numFmtId="0" fontId="12" fillId="0" borderId="1" xfId="5" applyFont="1" applyFill="1" applyBorder="1" applyAlignment="1" applyProtection="1">
      <alignment horizontal="center" vertical="center" wrapText="1"/>
    </xf>
    <xf numFmtId="0" fontId="12" fillId="0" borderId="1" xfId="5" applyFont="1" applyFill="1" applyBorder="1" applyAlignment="1" applyProtection="1">
      <alignment vertical="center" wrapText="1"/>
      <protection locked="0"/>
    </xf>
    <xf numFmtId="1" fontId="0" fillId="2" borderId="1" xfId="5" applyNumberFormat="1" applyFont="1" applyFill="1" applyBorder="1" applyAlignment="1" applyProtection="1">
      <alignment horizontal="center" vertical="center" wrapText="1"/>
    </xf>
    <xf numFmtId="1" fontId="12" fillId="0" borderId="1" xfId="5" applyNumberFormat="1" applyFont="1" applyFill="1" applyBorder="1" applyAlignment="1" applyProtection="1">
      <alignment horizontal="center" vertical="center"/>
    </xf>
    <xf numFmtId="0" fontId="12" fillId="2" borderId="1" xfId="5" applyFont="1" applyFill="1" applyBorder="1" applyAlignment="1" applyProtection="1">
      <alignment horizontal="justify" vertical="top" wrapText="1"/>
    </xf>
    <xf numFmtId="0" fontId="12" fillId="2" borderId="1" xfId="5" applyFont="1" applyFill="1" applyBorder="1" applyAlignment="1" applyProtection="1">
      <alignment horizontal="center" vertical="center"/>
    </xf>
    <xf numFmtId="0" fontId="12" fillId="2" borderId="1" xfId="5" applyFont="1" applyFill="1" applyBorder="1" applyAlignment="1" applyProtection="1">
      <alignment horizontal="justify" vertical="top"/>
    </xf>
    <xf numFmtId="2" fontId="12" fillId="0" borderId="1" xfId="5" applyNumberFormat="1" applyFont="1" applyFill="1" applyBorder="1" applyAlignment="1" applyProtection="1">
      <alignment horizontal="right" vertical="top" wrapText="1"/>
    </xf>
    <xf numFmtId="0" fontId="12" fillId="0" borderId="1" xfId="7" applyFont="1" applyFill="1" applyBorder="1" applyAlignment="1" applyProtection="1">
      <alignment horizontal="justify" vertical="top" wrapText="1"/>
    </xf>
    <xf numFmtId="0" fontId="12" fillId="0" borderId="1" xfId="7" applyFont="1" applyFill="1" applyBorder="1" applyAlignment="1" applyProtection="1">
      <alignment horizontal="center" vertical="center"/>
    </xf>
    <xf numFmtId="0" fontId="12" fillId="0" borderId="1" xfId="5" applyFont="1" applyFill="1" applyBorder="1" applyAlignment="1" applyProtection="1">
      <alignment horizontal="right" vertical="top" wrapText="1"/>
    </xf>
    <xf numFmtId="1" fontId="12" fillId="0" borderId="1" xfId="5" applyNumberFormat="1" applyFont="1" applyFill="1" applyBorder="1" applyAlignment="1" applyProtection="1">
      <alignment horizontal="center" vertical="center" shrinkToFit="1"/>
    </xf>
    <xf numFmtId="0" fontId="0" fillId="0" borderId="1" xfId="9" applyFont="1" applyFill="1" applyBorder="1" applyAlignment="1" applyProtection="1">
      <alignment horizontal="justify" vertical="top" wrapText="1"/>
    </xf>
    <xf numFmtId="1" fontId="12" fillId="0" borderId="1" xfId="9" applyNumberFormat="1" applyFont="1" applyFill="1" applyBorder="1" applyAlignment="1" applyProtection="1">
      <alignment horizontal="center" vertical="center"/>
    </xf>
    <xf numFmtId="0" fontId="12" fillId="0" borderId="1" xfId="9" applyFont="1" applyFill="1" applyBorder="1" applyAlignment="1" applyProtection="1">
      <alignment horizontal="center" vertical="center"/>
    </xf>
    <xf numFmtId="165" fontId="0" fillId="0" borderId="1" xfId="5" applyNumberFormat="1" applyFont="1" applyFill="1" applyBorder="1" applyAlignment="1" applyProtection="1">
      <alignment horizontal="right" vertical="center" wrapText="1"/>
    </xf>
    <xf numFmtId="0" fontId="0" fillId="0" borderId="1" xfId="9" applyFont="1" applyFill="1" applyBorder="1" applyAlignment="1" applyProtection="1">
      <alignment horizontal="justify" vertical="center" wrapText="1"/>
    </xf>
    <xf numFmtId="1" fontId="0" fillId="0" borderId="1" xfId="9" applyNumberFormat="1" applyFont="1" applyFill="1" applyBorder="1" applyAlignment="1" applyProtection="1">
      <alignment horizontal="center" vertical="center"/>
    </xf>
    <xf numFmtId="0" fontId="0" fillId="0" borderId="1" xfId="9" applyFont="1" applyFill="1" applyBorder="1" applyAlignment="1" applyProtection="1">
      <alignment horizontal="center" vertical="center"/>
    </xf>
    <xf numFmtId="0" fontId="12" fillId="0" borderId="1" xfId="8" applyFont="1" applyFill="1" applyBorder="1" applyAlignment="1" applyProtection="1">
      <alignment horizontal="justify" vertical="top" wrapText="1"/>
    </xf>
    <xf numFmtId="0" fontId="12" fillId="0" borderId="1" xfId="8" applyFont="1" applyFill="1" applyBorder="1" applyAlignment="1" applyProtection="1">
      <alignment horizontal="center" vertical="center"/>
    </xf>
    <xf numFmtId="0" fontId="12" fillId="0" borderId="1" xfId="5" applyFont="1" applyFill="1" applyBorder="1" applyAlignment="1" applyProtection="1">
      <alignment horizontal="center" vertical="center"/>
    </xf>
    <xf numFmtId="165" fontId="12" fillId="0" borderId="1" xfId="5" applyNumberFormat="1" applyFont="1" applyFill="1" applyBorder="1" applyAlignment="1" applyProtection="1">
      <alignment horizontal="right" vertical="center" wrapText="1"/>
    </xf>
    <xf numFmtId="0" fontId="0" fillId="2" borderId="1" xfId="5" applyFont="1" applyFill="1" applyBorder="1" applyAlignment="1" applyProtection="1">
      <alignment horizontal="justify" vertical="top" wrapText="1"/>
    </xf>
    <xf numFmtId="0" fontId="12" fillId="0" borderId="1" xfId="9" applyFont="1" applyFill="1" applyBorder="1" applyAlignment="1" applyProtection="1">
      <alignment horizontal="right" vertical="top"/>
    </xf>
    <xf numFmtId="0" fontId="12" fillId="0" borderId="1" xfId="9" applyFont="1" applyFill="1" applyBorder="1" applyAlignment="1" applyProtection="1">
      <alignment horizontal="justify" vertical="top" wrapText="1"/>
    </xf>
    <xf numFmtId="0" fontId="12" fillId="0" borderId="1" xfId="9" applyFont="1" applyFill="1" applyBorder="1" applyAlignment="1" applyProtection="1">
      <alignment horizontal="center" vertical="center" wrapText="1"/>
    </xf>
    <xf numFmtId="1" fontId="12" fillId="0" borderId="1" xfId="9" applyNumberFormat="1" applyFont="1" applyFill="1" applyBorder="1" applyAlignment="1" applyProtection="1">
      <alignment horizontal="center" vertical="center" wrapText="1"/>
    </xf>
    <xf numFmtId="0" fontId="0" fillId="0" borderId="1" xfId="9" applyFont="1" applyFill="1" applyBorder="1" applyAlignment="1" applyProtection="1">
      <alignment horizontal="right" vertical="top"/>
    </xf>
    <xf numFmtId="1" fontId="0" fillId="0" borderId="1" xfId="9" applyNumberFormat="1" applyFont="1" applyFill="1" applyBorder="1" applyAlignment="1" applyProtection="1">
      <alignment horizontal="center" vertical="center" wrapText="1"/>
    </xf>
    <xf numFmtId="1" fontId="12" fillId="2" borderId="1" xfId="5" applyNumberFormat="1" applyFont="1" applyFill="1" applyBorder="1" applyAlignment="1" applyProtection="1">
      <alignment horizontal="center" vertical="center" wrapText="1"/>
    </xf>
    <xf numFmtId="0" fontId="12" fillId="0" borderId="1" xfId="5" applyFont="1" applyFill="1" applyBorder="1" applyAlignment="1" applyProtection="1">
      <alignment horizontal="justify" vertical="top"/>
    </xf>
    <xf numFmtId="0" fontId="12" fillId="0" borderId="1" xfId="5" applyFont="1" applyFill="1" applyBorder="1" applyAlignment="1" applyProtection="1">
      <alignment horizontal="justify" vertical="center"/>
    </xf>
    <xf numFmtId="0" fontId="12" fillId="0" borderId="1" xfId="5" applyFont="1" applyFill="1" applyBorder="1" applyAlignment="1" applyProtection="1">
      <alignment vertical="center"/>
      <protection locked="0"/>
    </xf>
    <xf numFmtId="0" fontId="12" fillId="0" borderId="1" xfId="0" applyFont="1" applyFill="1" applyBorder="1" applyAlignment="1" applyProtection="1">
      <alignment horizontal="center" vertical="center"/>
      <protection locked="0"/>
    </xf>
    <xf numFmtId="165" fontId="0" fillId="0" borderId="1" xfId="5" applyNumberFormat="1" applyFont="1" applyFill="1" applyBorder="1" applyAlignment="1" applyProtection="1">
      <alignment horizontal="right" vertical="top" wrapText="1"/>
    </xf>
    <xf numFmtId="0" fontId="0" fillId="2" borderId="1" xfId="5" applyFont="1" applyFill="1" applyBorder="1" applyAlignment="1" applyProtection="1">
      <alignment horizontal="justify" vertical="center" wrapText="1"/>
    </xf>
    <xf numFmtId="0" fontId="0" fillId="0" borderId="1" xfId="0" applyFont="1" applyBorder="1" applyAlignment="1" applyProtection="1">
      <alignment vertical="center"/>
      <protection locked="0"/>
    </xf>
    <xf numFmtId="0" fontId="0" fillId="0" borderId="1" xfId="0" applyFont="1" applyBorder="1" applyProtection="1">
      <protection locked="0"/>
    </xf>
    <xf numFmtId="0" fontId="13" fillId="0" borderId="0" xfId="0" applyFont="1" applyFill="1" applyAlignment="1" applyProtection="1">
      <alignment horizontal="justify" vertical="center"/>
      <protection locked="0"/>
    </xf>
    <xf numFmtId="0" fontId="13" fillId="0" borderId="0" xfId="0" applyFont="1" applyFill="1" applyBorder="1" applyAlignment="1" applyProtection="1">
      <alignment horizontal="justify"/>
      <protection locked="0"/>
    </xf>
    <xf numFmtId="0" fontId="0" fillId="0" borderId="1" xfId="0" applyFont="1" applyFill="1" applyBorder="1" applyAlignment="1" applyProtection="1">
      <alignment horizontal="justify" vertical="center"/>
    </xf>
    <xf numFmtId="0" fontId="12" fillId="0" borderId="1" xfId="0" applyFont="1" applyFill="1" applyBorder="1" applyAlignment="1" applyProtection="1">
      <alignment horizontal="justify" wrapText="1"/>
    </xf>
    <xf numFmtId="0" fontId="13" fillId="0" borderId="1" xfId="0" applyFont="1" applyFill="1" applyBorder="1" applyAlignment="1" applyProtection="1">
      <alignment horizontal="justify" vertical="center"/>
    </xf>
    <xf numFmtId="0" fontId="12" fillId="0" borderId="1" xfId="0" applyFont="1" applyFill="1" applyBorder="1" applyAlignment="1" applyProtection="1">
      <alignment horizontal="justify"/>
    </xf>
    <xf numFmtId="0" fontId="12" fillId="0" borderId="1" xfId="3" applyFont="1" applyFill="1" applyBorder="1" applyAlignment="1" applyProtection="1">
      <alignment horizontal="justify" vertical="top" wrapText="1"/>
    </xf>
    <xf numFmtId="0" fontId="13" fillId="0" borderId="1" xfId="0" applyFont="1" applyFill="1" applyBorder="1" applyAlignment="1" applyProtection="1">
      <alignment horizontal="justify" vertical="top"/>
    </xf>
    <xf numFmtId="0" fontId="0" fillId="0" borderId="1" xfId="0" applyFont="1" applyBorder="1" applyAlignment="1" applyProtection="1">
      <alignment horizontal="justify" vertical="center"/>
    </xf>
    <xf numFmtId="0" fontId="12" fillId="2" borderId="1" xfId="0" applyFont="1" applyFill="1" applyBorder="1" applyAlignment="1" applyProtection="1">
      <alignment horizontal="justify" vertical="center" wrapText="1"/>
    </xf>
    <xf numFmtId="0" fontId="0" fillId="0" borderId="1" xfId="0" applyFont="1" applyFill="1" applyBorder="1" applyAlignment="1" applyProtection="1">
      <alignment horizontal="justify" vertical="center" wrapText="1"/>
    </xf>
    <xf numFmtId="2" fontId="13" fillId="0" borderId="0" xfId="0" applyNumberFormat="1" applyFont="1" applyFill="1" applyAlignment="1" applyProtection="1">
      <alignment horizontal="center" vertical="center"/>
      <protection locked="0"/>
    </xf>
    <xf numFmtId="2" fontId="13" fillId="0" borderId="1" xfId="0" applyNumberFormat="1" applyFont="1" applyFill="1" applyBorder="1" applyAlignment="1" applyProtection="1">
      <alignment horizontal="center" vertical="center" wrapText="1"/>
    </xf>
    <xf numFmtId="2" fontId="12" fillId="0" borderId="1" xfId="0" applyNumberFormat="1" applyFont="1" applyFill="1" applyBorder="1" applyAlignment="1" applyProtection="1">
      <alignment horizontal="center" vertical="center" wrapText="1"/>
    </xf>
    <xf numFmtId="2" fontId="12" fillId="0" borderId="1" xfId="0" applyNumberFormat="1" applyFont="1" applyFill="1" applyBorder="1" applyAlignment="1" applyProtection="1">
      <alignment horizontal="center" vertical="center"/>
    </xf>
    <xf numFmtId="165" fontId="12" fillId="0" borderId="1" xfId="0" quotePrefix="1" applyNumberFormat="1" applyFont="1" applyFill="1" applyBorder="1" applyAlignment="1" applyProtection="1">
      <alignment horizontal="right" vertical="top" wrapText="1"/>
    </xf>
    <xf numFmtId="2" fontId="12" fillId="0" borderId="1" xfId="0" quotePrefix="1" applyNumberFormat="1" applyFont="1" applyFill="1" applyBorder="1" applyAlignment="1" applyProtection="1">
      <alignment horizontal="right" vertical="top"/>
    </xf>
    <xf numFmtId="2" fontId="12" fillId="0" borderId="1" xfId="0" quotePrefix="1" applyNumberFormat="1" applyFont="1" applyFill="1" applyBorder="1" applyAlignment="1" applyProtection="1">
      <alignment horizontal="right" vertical="top" wrapText="1"/>
    </xf>
    <xf numFmtId="2" fontId="12" fillId="0" borderId="1" xfId="0" applyNumberFormat="1" applyFont="1" applyFill="1" applyBorder="1" applyProtection="1"/>
    <xf numFmtId="2" fontId="0" fillId="0" borderId="1" xfId="0" applyNumberFormat="1" applyFont="1" applyFill="1" applyBorder="1" applyAlignment="1" applyProtection="1">
      <alignment horizontal="center" vertical="center"/>
    </xf>
    <xf numFmtId="2" fontId="13" fillId="0" borderId="1" xfId="0" applyNumberFormat="1" applyFont="1" applyFill="1" applyBorder="1" applyProtection="1"/>
    <xf numFmtId="2" fontId="12" fillId="0" borderId="1" xfId="0" applyNumberFormat="1" applyFont="1" applyFill="1" applyBorder="1" applyAlignment="1" applyProtection="1">
      <alignment horizontal="center" vertical="top" wrapText="1"/>
    </xf>
    <xf numFmtId="2" fontId="0" fillId="0" borderId="1" xfId="0" applyNumberFormat="1" applyFont="1" applyFill="1" applyBorder="1" applyProtection="1"/>
    <xf numFmtId="0" fontId="15" fillId="0" borderId="1" xfId="6" applyFont="1" applyFill="1" applyBorder="1" applyAlignment="1" applyProtection="1">
      <alignment horizontal="justify" vertical="top" wrapText="1"/>
    </xf>
    <xf numFmtId="2" fontId="12" fillId="0" borderId="1" xfId="5" applyNumberFormat="1" applyFont="1" applyFill="1" applyBorder="1" applyAlignment="1" applyProtection="1">
      <alignment horizontal="center" vertical="center" wrapText="1"/>
    </xf>
    <xf numFmtId="0" fontId="0" fillId="0" borderId="1" xfId="0" applyFont="1" applyFill="1" applyBorder="1" applyAlignment="1" applyProtection="1">
      <alignment vertical="center"/>
    </xf>
    <xf numFmtId="166" fontId="13" fillId="0" borderId="1" xfId="11" applyNumberFormat="1" applyFont="1" applyFill="1" applyBorder="1" applyAlignment="1" applyProtection="1">
      <alignment horizontal="right" vertical="center"/>
      <protection locked="0"/>
    </xf>
    <xf numFmtId="0" fontId="6" fillId="0" borderId="1" xfId="0" applyFont="1" applyFill="1" applyBorder="1" applyAlignment="1" applyProtection="1">
      <alignment horizontal="center" vertical="center"/>
    </xf>
    <xf numFmtId="165" fontId="12" fillId="0" borderId="1" xfId="0" applyNumberFormat="1" applyFont="1" applyFill="1" applyBorder="1" applyAlignment="1" applyProtection="1">
      <alignment horizontal="right" wrapText="1"/>
    </xf>
    <xf numFmtId="1" fontId="12" fillId="0" borderId="1" xfId="0" applyNumberFormat="1" applyFont="1" applyFill="1" applyBorder="1" applyAlignment="1" applyProtection="1">
      <alignment horizontal="center" wrapText="1"/>
    </xf>
    <xf numFmtId="2" fontId="12" fillId="0" borderId="1" xfId="0" applyNumberFormat="1" applyFont="1" applyFill="1" applyBorder="1" applyAlignment="1" applyProtection="1">
      <alignment horizontal="right" wrapText="1"/>
    </xf>
    <xf numFmtId="0" fontId="12" fillId="0" borderId="1" xfId="0" applyFont="1" applyFill="1" applyBorder="1" applyAlignment="1" applyProtection="1">
      <alignment vertical="center"/>
      <protection locked="0"/>
    </xf>
    <xf numFmtId="0" fontId="12" fillId="0" borderId="1" xfId="0" applyFont="1" applyFill="1" applyBorder="1" applyProtection="1">
      <protection locked="0"/>
    </xf>
    <xf numFmtId="0" fontId="12" fillId="0" borderId="1" xfId="6" applyFont="1" applyFill="1" applyBorder="1" applyAlignment="1" applyProtection="1">
      <alignment horizontal="justify" vertical="center" wrapText="1"/>
    </xf>
    <xf numFmtId="0" fontId="12" fillId="0" borderId="1" xfId="3" applyFont="1" applyFill="1" applyBorder="1" applyAlignment="1" applyProtection="1">
      <alignment horizontal="justify" vertical="center" wrapText="1"/>
    </xf>
    <xf numFmtId="0" fontId="12" fillId="0" borderId="1" xfId="3" applyFont="1" applyFill="1" applyBorder="1" applyAlignment="1" applyProtection="1">
      <alignment horizontal="center" vertical="center"/>
    </xf>
    <xf numFmtId="0" fontId="0" fillId="2" borderId="1" xfId="5" applyFont="1" applyFill="1" applyBorder="1" applyAlignment="1" applyProtection="1">
      <alignment horizontal="center" vertical="center"/>
    </xf>
    <xf numFmtId="0" fontId="0" fillId="0" borderId="1" xfId="9" applyFont="1" applyFill="1" applyBorder="1" applyAlignment="1" applyProtection="1">
      <alignment horizontal="center" vertical="center" wrapText="1"/>
    </xf>
    <xf numFmtId="0" fontId="12" fillId="0" borderId="1" xfId="5" applyFont="1" applyFill="1" applyBorder="1" applyAlignment="1" applyProtection="1">
      <alignment horizontal="center" vertical="center" wrapText="1"/>
      <protection locked="0"/>
    </xf>
    <xf numFmtId="43" fontId="12" fillId="0" borderId="1" xfId="0" applyNumberFormat="1" applyFont="1" applyFill="1" applyBorder="1" applyAlignment="1" applyProtection="1">
      <alignment vertical="center"/>
      <protection locked="0"/>
    </xf>
    <xf numFmtId="3" fontId="12" fillId="0" borderId="1" xfId="5" applyNumberFormat="1" applyFont="1" applyFill="1" applyBorder="1" applyAlignment="1" applyProtection="1">
      <alignment vertical="center" wrapText="1"/>
      <protection locked="0"/>
    </xf>
    <xf numFmtId="166" fontId="12" fillId="0" borderId="1" xfId="1" applyNumberFormat="1" applyFont="1" applyFill="1" applyBorder="1" applyAlignment="1" applyProtection="1">
      <alignment horizontal="center" vertical="center"/>
      <protection locked="0"/>
    </xf>
    <xf numFmtId="0" fontId="12" fillId="0" borderId="1" xfId="5" applyFont="1" applyFill="1" applyBorder="1" applyAlignment="1" applyProtection="1">
      <alignment horizontal="left" vertical="center" wrapText="1"/>
      <protection locked="0"/>
    </xf>
    <xf numFmtId="166" fontId="12" fillId="0" borderId="1" xfId="11" applyNumberFormat="1" applyFont="1" applyFill="1" applyBorder="1" applyAlignment="1" applyProtection="1">
      <alignment horizontal="center" vertical="center" wrapText="1"/>
      <protection locked="0"/>
    </xf>
    <xf numFmtId="0" fontId="12" fillId="0" borderId="1" xfId="9" applyFont="1" applyFill="1" applyBorder="1" applyAlignment="1" applyProtection="1">
      <alignment horizontal="justify" vertical="center" wrapText="1"/>
      <protection locked="0"/>
    </xf>
    <xf numFmtId="1" fontId="12" fillId="0" borderId="1" xfId="11" applyNumberFormat="1" applyFont="1" applyFill="1" applyBorder="1" applyAlignment="1" applyProtection="1">
      <alignment horizontal="center" vertical="center"/>
    </xf>
    <xf numFmtId="43" fontId="12" fillId="0" borderId="1" xfId="11" applyFont="1" applyFill="1" applyBorder="1" applyAlignment="1" applyProtection="1">
      <alignment horizontal="center" vertical="center"/>
    </xf>
    <xf numFmtId="0" fontId="12" fillId="0" borderId="1" xfId="0" applyFont="1" applyFill="1" applyBorder="1" applyAlignment="1" applyProtection="1">
      <alignment horizontal="right" vertical="center" wrapText="1"/>
    </xf>
    <xf numFmtId="0" fontId="0" fillId="0" borderId="1" xfId="0" applyFont="1" applyFill="1" applyBorder="1" applyAlignment="1" applyProtection="1">
      <alignment horizontal="right" vertical="center" wrapText="1"/>
    </xf>
    <xf numFmtId="2" fontId="12" fillId="0" borderId="1" xfId="0" applyNumberFormat="1" applyFont="1" applyFill="1" applyBorder="1" applyAlignment="1" applyProtection="1">
      <alignment horizontal="right" vertical="center" wrapText="1"/>
    </xf>
    <xf numFmtId="165" fontId="12" fillId="0" borderId="1" xfId="0" applyNumberFormat="1" applyFont="1" applyFill="1" applyBorder="1" applyAlignment="1" applyProtection="1">
      <alignment horizontal="right" vertical="center" wrapText="1"/>
    </xf>
    <xf numFmtId="0" fontId="12" fillId="0" borderId="1" xfId="0" applyFont="1" applyFill="1" applyBorder="1" applyAlignment="1" applyProtection="1">
      <alignment horizontal="center" vertical="top"/>
    </xf>
    <xf numFmtId="2" fontId="0" fillId="0" borderId="1" xfId="5" applyNumberFormat="1" applyFont="1" applyFill="1" applyBorder="1" applyAlignment="1" applyProtection="1">
      <alignment horizontal="right" vertical="top" wrapText="1"/>
    </xf>
    <xf numFmtId="2" fontId="12" fillId="0" borderId="1" xfId="0" applyNumberFormat="1" applyFont="1" applyFill="1" applyBorder="1" applyAlignment="1" applyProtection="1">
      <alignment horizontal="justify" vertical="top" wrapText="1"/>
    </xf>
    <xf numFmtId="0" fontId="12" fillId="0" borderId="1" xfId="9" quotePrefix="1" applyFont="1" applyFill="1" applyBorder="1" applyAlignment="1" applyProtection="1">
      <alignment horizontal="right" vertical="top"/>
    </xf>
    <xf numFmtId="0" fontId="0" fillId="0" borderId="0" xfId="0" applyFont="1" applyFill="1"/>
    <xf numFmtId="0" fontId="0" fillId="0" borderId="1" xfId="0" applyFont="1" applyFill="1" applyBorder="1" applyAlignment="1" applyProtection="1">
      <alignment horizontal="center" vertical="top" wrapText="1"/>
    </xf>
    <xf numFmtId="1" fontId="12" fillId="0" borderId="1" xfId="0" applyNumberFormat="1" applyFont="1" applyFill="1" applyBorder="1" applyAlignment="1" applyProtection="1">
      <alignment horizontal="center" vertical="top"/>
    </xf>
    <xf numFmtId="0" fontId="15" fillId="0" borderId="1" xfId="0" applyFont="1" applyFill="1" applyBorder="1" applyAlignment="1" applyProtection="1">
      <alignment horizontal="justify" vertical="top" wrapText="1"/>
    </xf>
    <xf numFmtId="0" fontId="0" fillId="0" borderId="1" xfId="0" applyFont="1" applyFill="1" applyBorder="1" applyAlignment="1" applyProtection="1">
      <alignment horizontal="right" vertical="center"/>
    </xf>
    <xf numFmtId="0" fontId="0" fillId="0" borderId="1" xfId="0" applyFont="1" applyFill="1" applyBorder="1" applyAlignment="1" applyProtection="1">
      <alignment horizontal="right" vertical="top"/>
    </xf>
    <xf numFmtId="1" fontId="0" fillId="0" borderId="1" xfId="5" applyNumberFormat="1" applyFont="1" applyFill="1" applyBorder="1" applyAlignment="1" applyProtection="1">
      <alignment horizontal="center" vertical="center" wrapText="1"/>
    </xf>
    <xf numFmtId="0" fontId="18" fillId="0" borderId="1" xfId="5" applyFont="1" applyFill="1" applyBorder="1" applyAlignment="1" applyProtection="1">
      <alignment horizontal="justify" vertical="top" wrapText="1"/>
    </xf>
    <xf numFmtId="0" fontId="0" fillId="0" borderId="1" xfId="5" applyFont="1" applyFill="1" applyBorder="1" applyAlignment="1" applyProtection="1">
      <alignment horizontal="center" vertical="center"/>
    </xf>
    <xf numFmtId="0" fontId="0" fillId="0" borderId="1" xfId="5" applyFont="1" applyFill="1" applyBorder="1" applyAlignment="1" applyProtection="1">
      <alignment horizontal="justify" vertical="top" wrapText="1"/>
    </xf>
    <xf numFmtId="0" fontId="0" fillId="0" borderId="1" xfId="5" applyFont="1" applyFill="1" applyBorder="1" applyAlignment="1" applyProtection="1">
      <alignment horizontal="justify" vertical="top"/>
    </xf>
    <xf numFmtId="0" fontId="0" fillId="0" borderId="1" xfId="5" applyFont="1" applyFill="1" applyBorder="1" applyAlignment="1" applyProtection="1">
      <alignment horizontal="justify" vertical="center" wrapText="1"/>
    </xf>
    <xf numFmtId="0" fontId="0" fillId="0" borderId="1" xfId="5" applyFont="1" applyFill="1" applyBorder="1" applyAlignment="1" applyProtection="1">
      <alignment horizontal="justify" vertical="center"/>
    </xf>
    <xf numFmtId="0" fontId="0" fillId="0" borderId="0" xfId="0" applyFont="1" applyFill="1" applyAlignment="1">
      <alignment horizontal="justify"/>
    </xf>
    <xf numFmtId="2" fontId="0" fillId="0" borderId="0" xfId="0" applyNumberFormat="1" applyFont="1" applyFill="1"/>
    <xf numFmtId="1" fontId="0" fillId="0" borderId="1" xfId="5" applyNumberFormat="1" applyFont="1" applyFill="1" applyBorder="1" applyAlignment="1" applyProtection="1">
      <alignment horizontal="center" vertical="center"/>
    </xf>
    <xf numFmtId="1" fontId="12" fillId="0" borderId="1" xfId="8" applyNumberFormat="1" applyFont="1" applyFill="1" applyBorder="1" applyAlignment="1" applyProtection="1">
      <alignment horizontal="center" vertical="center"/>
    </xf>
    <xf numFmtId="1" fontId="0" fillId="0" borderId="0" xfId="0" applyNumberFormat="1" applyFont="1" applyFill="1"/>
    <xf numFmtId="164" fontId="12" fillId="0" borderId="1" xfId="1" applyFont="1" applyBorder="1" applyAlignment="1" applyProtection="1">
      <alignment horizontal="center" vertical="center"/>
      <protection locked="0"/>
    </xf>
    <xf numFmtId="164" fontId="13" fillId="0" borderId="1" xfId="1" applyFont="1" applyBorder="1" applyAlignment="1" applyProtection="1">
      <alignment horizontal="center" vertical="center"/>
      <protection locked="0"/>
    </xf>
    <xf numFmtId="164" fontId="9" fillId="0" borderId="1" xfId="1" applyFont="1" applyBorder="1" applyProtection="1">
      <protection locked="0"/>
    </xf>
    <xf numFmtId="164" fontId="10" fillId="0" borderId="1" xfId="1" applyFont="1" applyBorder="1" applyAlignment="1" applyProtection="1">
      <alignment horizontal="center" vertical="center"/>
      <protection locked="0"/>
    </xf>
    <xf numFmtId="164" fontId="10" fillId="0" borderId="1" xfId="1" applyFont="1" applyBorder="1" applyAlignment="1" applyProtection="1">
      <alignment vertical="center"/>
      <protection locked="0"/>
    </xf>
    <xf numFmtId="0" fontId="0" fillId="0" borderId="1" xfId="0" applyFont="1" applyFill="1" applyBorder="1"/>
    <xf numFmtId="0" fontId="10" fillId="0" borderId="0" xfId="12" applyFont="1" applyAlignment="1" applyProtection="1">
      <alignment horizontal="justify" vertical="center" wrapText="1"/>
      <protection locked="0"/>
    </xf>
    <xf numFmtId="0" fontId="13" fillId="0" borderId="0" xfId="0" applyFont="1" applyFill="1" applyAlignment="1" applyProtection="1">
      <alignment horizontal="center" vertical="center"/>
      <protection locked="0"/>
    </xf>
    <xf numFmtId="166" fontId="13" fillId="0" borderId="1" xfId="1" applyNumberFormat="1" applyFont="1" applyFill="1" applyBorder="1" applyAlignment="1" applyProtection="1">
      <alignment horizontal="center" vertical="center"/>
      <protection locked="0"/>
    </xf>
    <xf numFmtId="0" fontId="13" fillId="0" borderId="1" xfId="5" applyFont="1" applyFill="1" applyBorder="1" applyAlignment="1" applyProtection="1">
      <alignment horizontal="center" vertical="center" wrapText="1"/>
      <protection locked="0"/>
    </xf>
    <xf numFmtId="0" fontId="0" fillId="0" borderId="0" xfId="0" applyFont="1" applyFill="1" applyAlignment="1">
      <alignment horizontal="center"/>
    </xf>
    <xf numFmtId="164" fontId="1" fillId="0" borderId="0" xfId="0" applyNumberFormat="1" applyFont="1"/>
    <xf numFmtId="1" fontId="13" fillId="0" borderId="1" xfId="5" applyNumberFormat="1" applyFont="1" applyFill="1" applyBorder="1" applyAlignment="1" applyProtection="1">
      <alignment horizontal="center" vertical="center" wrapText="1"/>
    </xf>
    <xf numFmtId="1" fontId="0" fillId="0" borderId="1" xfId="0" applyNumberFormat="1" applyFont="1" applyFill="1" applyBorder="1" applyProtection="1">
      <protection locked="0"/>
    </xf>
    <xf numFmtId="1" fontId="0" fillId="0" borderId="1" xfId="0" applyNumberFormat="1" applyFont="1" applyFill="1" applyBorder="1" applyAlignment="1" applyProtection="1">
      <alignment horizontal="center" vertical="center" wrapText="1"/>
      <protection locked="0"/>
    </xf>
    <xf numFmtId="1" fontId="13" fillId="0" borderId="1" xfId="5" applyNumberFormat="1" applyFont="1" applyFill="1" applyBorder="1" applyAlignment="1" applyProtection="1">
      <alignment vertical="center" wrapText="1"/>
      <protection locked="0"/>
    </xf>
    <xf numFmtId="1" fontId="12" fillId="0" borderId="1" xfId="5" applyNumberFormat="1" applyFont="1" applyFill="1" applyBorder="1" applyAlignment="1" applyProtection="1">
      <alignment vertical="center" wrapText="1"/>
      <protection locked="0"/>
    </xf>
    <xf numFmtId="1" fontId="0" fillId="0" borderId="1" xfId="0" applyNumberFormat="1" applyFont="1" applyFill="1" applyBorder="1" applyAlignment="1" applyProtection="1">
      <alignment vertical="center"/>
      <protection locked="0"/>
    </xf>
    <xf numFmtId="0" fontId="12" fillId="0" borderId="0" xfId="5" applyFont="1" applyAlignment="1" applyProtection="1">
      <alignment horizontal="center" vertical="center"/>
      <protection locked="0"/>
    </xf>
    <xf numFmtId="1" fontId="12" fillId="0" borderId="1" xfId="1" applyNumberFormat="1" applyFont="1" applyBorder="1" applyAlignment="1" applyProtection="1">
      <alignment horizontal="center" vertical="center"/>
      <protection locked="0"/>
    </xf>
    <xf numFmtId="0" fontId="13" fillId="0" borderId="1" xfId="0" applyFont="1" applyFill="1" applyBorder="1" applyAlignment="1" applyProtection="1">
      <alignment horizontal="center" vertical="center"/>
    </xf>
    <xf numFmtId="0" fontId="13" fillId="0" borderId="1" xfId="2" applyFont="1" applyFill="1" applyBorder="1" applyAlignment="1" applyProtection="1">
      <alignment horizontal="center" vertical="center"/>
      <protection locked="0"/>
    </xf>
    <xf numFmtId="0" fontId="13" fillId="0" borderId="1" xfId="0" applyFont="1" applyFill="1" applyBorder="1" applyAlignment="1" applyProtection="1">
      <alignment horizontal="center" vertical="center"/>
      <protection locked="0"/>
    </xf>
    <xf numFmtId="0" fontId="13" fillId="0" borderId="0" xfId="0" applyFont="1" applyFill="1" applyAlignment="1" applyProtection="1">
      <alignment horizontal="center" vertical="center"/>
      <protection locked="0"/>
    </xf>
    <xf numFmtId="0" fontId="8" fillId="0" borderId="0" xfId="0" applyFont="1" applyAlignment="1" applyProtection="1">
      <alignment horizontal="center" vertical="center"/>
      <protection locked="0"/>
    </xf>
    <xf numFmtId="0" fontId="8" fillId="0" borderId="0" xfId="12" applyFont="1" applyAlignment="1" applyProtection="1">
      <alignment horizontal="center" vertical="center" wrapText="1"/>
      <protection locked="0"/>
    </xf>
    <xf numFmtId="49" fontId="8" fillId="0" borderId="0" xfId="0" applyNumberFormat="1" applyFont="1" applyAlignment="1" applyProtection="1">
      <alignment horizontal="center" vertical="center" wrapText="1"/>
      <protection locked="0"/>
    </xf>
    <xf numFmtId="49" fontId="8" fillId="0" borderId="2" xfId="0" applyNumberFormat="1" applyFont="1" applyBorder="1" applyAlignment="1">
      <alignment horizontal="center" vertical="center" wrapText="1"/>
    </xf>
    <xf numFmtId="49" fontId="8" fillId="0" borderId="4" xfId="0" applyNumberFormat="1" applyFont="1" applyBorder="1" applyAlignment="1">
      <alignment horizontal="center" vertical="center" wrapText="1"/>
    </xf>
    <xf numFmtId="165" fontId="13" fillId="0" borderId="1" xfId="0" applyNumberFormat="1" applyFont="1" applyFill="1" applyBorder="1" applyAlignment="1" applyProtection="1">
      <alignment horizontal="center" vertical="center"/>
    </xf>
    <xf numFmtId="49" fontId="8" fillId="0" borderId="1" xfId="0" applyNumberFormat="1" applyFont="1" applyBorder="1" applyAlignment="1">
      <alignment horizontal="center" vertical="center" wrapText="1"/>
    </xf>
    <xf numFmtId="165" fontId="13" fillId="0" borderId="0" xfId="5" applyNumberFormat="1" applyFont="1" applyAlignment="1" applyProtection="1">
      <alignment horizontal="center" vertical="center"/>
      <protection locked="0"/>
    </xf>
    <xf numFmtId="0" fontId="13" fillId="0" borderId="1" xfId="0" applyFont="1" applyBorder="1" applyAlignment="1">
      <alignment horizontal="center" vertical="center"/>
    </xf>
    <xf numFmtId="0" fontId="8" fillId="0" borderId="0" xfId="12" applyFont="1" applyAlignment="1" applyProtection="1">
      <alignment horizontal="center" vertical="center"/>
      <protection locked="0"/>
    </xf>
    <xf numFmtId="0" fontId="8" fillId="0" borderId="1" xfId="12" applyFont="1" applyBorder="1" applyAlignment="1">
      <alignment horizontal="center" vertical="center"/>
    </xf>
    <xf numFmtId="0" fontId="8" fillId="0" borderId="1" xfId="12" applyFont="1" applyBorder="1" applyAlignment="1" applyProtection="1">
      <alignment horizontal="center" vertical="center" wrapText="1"/>
      <protection locked="0"/>
    </xf>
    <xf numFmtId="0" fontId="5" fillId="0" borderId="1" xfId="12" applyFont="1" applyBorder="1" applyAlignment="1" applyProtection="1">
      <alignment vertical="center" wrapText="1"/>
    </xf>
    <xf numFmtId="164" fontId="10" fillId="0" borderId="1" xfId="1" applyFont="1" applyBorder="1" applyAlignment="1" applyProtection="1">
      <alignment horizontal="center" vertical="center"/>
      <protection locked="0"/>
    </xf>
    <xf numFmtId="0" fontId="10" fillId="0" borderId="1" xfId="12" applyFont="1" applyBorder="1" applyAlignment="1">
      <alignment horizontal="left" vertical="center" wrapText="1"/>
    </xf>
    <xf numFmtId="0" fontId="10" fillId="0" borderId="0" xfId="12" applyFont="1" applyAlignment="1" applyProtection="1">
      <alignment vertical="top" wrapText="1"/>
      <protection locked="0"/>
    </xf>
    <xf numFmtId="0" fontId="10" fillId="0" borderId="0" xfId="12" applyFont="1" applyAlignment="1" applyProtection="1">
      <alignment horizontal="left"/>
      <protection locked="0"/>
    </xf>
    <xf numFmtId="0" fontId="10" fillId="0" borderId="0" xfId="12" applyFont="1" applyAlignment="1" applyProtection="1">
      <alignment horizontal="justify" vertical="center"/>
      <protection locked="0"/>
    </xf>
    <xf numFmtId="0" fontId="10" fillId="0" borderId="1" xfId="12" applyFont="1" applyBorder="1" applyAlignment="1">
      <alignment horizontal="left" vertical="center"/>
    </xf>
    <xf numFmtId="0" fontId="10" fillId="0" borderId="1" xfId="12" applyFont="1" applyBorder="1" applyAlignment="1">
      <alignment vertical="center" wrapText="1"/>
    </xf>
    <xf numFmtId="49" fontId="10" fillId="0" borderId="1" xfId="12" applyNumberFormat="1" applyFont="1" applyBorder="1" applyAlignment="1">
      <alignment horizontal="center" vertical="center" wrapText="1"/>
    </xf>
    <xf numFmtId="164" fontId="8" fillId="0" borderId="2" xfId="1" applyFont="1" applyBorder="1" applyAlignment="1" applyProtection="1">
      <alignment horizontal="center" vertical="center"/>
      <protection locked="0"/>
    </xf>
    <xf numFmtId="164" fontId="8" fillId="0" borderId="3" xfId="1" applyFont="1" applyBorder="1" applyAlignment="1" applyProtection="1">
      <alignment horizontal="center" vertical="center"/>
      <protection locked="0"/>
    </xf>
    <xf numFmtId="164" fontId="8" fillId="0" borderId="4" xfId="1" applyFont="1" applyBorder="1" applyAlignment="1" applyProtection="1">
      <alignment horizontal="center" vertical="center"/>
      <protection locked="0"/>
    </xf>
    <xf numFmtId="0" fontId="10" fillId="0" borderId="0" xfId="12" applyFont="1" applyAlignment="1" applyProtection="1">
      <alignment horizontal="justify" vertical="center" wrapText="1"/>
      <protection locked="0"/>
    </xf>
  </cellXfs>
  <cellStyles count="15">
    <cellStyle name="Comma" xfId="1" builtinId="3"/>
    <cellStyle name="Comma 3 2 2 3 2 2" xfId="11"/>
    <cellStyle name="Heading 4" xfId="2" builtinId="19"/>
    <cellStyle name="Normal" xfId="0" builtinId="0"/>
    <cellStyle name="Normal 10 2 2 2" xfId="8"/>
    <cellStyle name="Normal 11" xfId="9"/>
    <cellStyle name="Normal 2 2 2 2 2 2 2 2" xfId="7"/>
    <cellStyle name="Normal 2 2 2 2 3 2 2" xfId="10"/>
    <cellStyle name="Normal 2 2 4 2" xfId="5"/>
    <cellStyle name="Normal 3 10" xfId="12"/>
    <cellStyle name="Normal 7 2 2" xfId="3"/>
    <cellStyle name="Normal 8 3" xfId="6"/>
    <cellStyle name="Normal_H-EAP-Mathikere to BEL Road (LINE-2) (30-06-2006)" xfId="4"/>
    <cellStyle name="Style 1" xfId="13"/>
    <cellStyle name="Style 2" xfId="14"/>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2">
    <pageSetUpPr fitToPage="1"/>
  </sheetPr>
  <dimension ref="A1:F347"/>
  <sheetViews>
    <sheetView tabSelected="1" view="pageBreakPreview" zoomScale="106" zoomScaleNormal="90" zoomScaleSheetLayoutView="106" workbookViewId="0">
      <pane xSplit="4" ySplit="4" topLeftCell="E5" activePane="bottomRight" state="frozen"/>
      <selection pane="topRight" activeCell="E1" sqref="E1"/>
      <selection pane="bottomLeft" activeCell="A5" sqref="A5"/>
      <selection pane="bottomRight" activeCell="H6" sqref="H6"/>
    </sheetView>
  </sheetViews>
  <sheetFormatPr defaultRowHeight="15"/>
  <cols>
    <col min="1" max="1" width="9.28515625" style="229" customWidth="1"/>
    <col min="2" max="2" width="62.7109375" style="242" customWidth="1"/>
    <col min="3" max="3" width="12.7109375" style="246" customWidth="1"/>
    <col min="4" max="4" width="9.28515625" style="229" customWidth="1"/>
    <col min="5" max="5" width="20.7109375" style="229" customWidth="1"/>
    <col min="6" max="6" width="23.7109375" style="257" customWidth="1"/>
    <col min="7" max="16384" width="9.140625" style="229"/>
  </cols>
  <sheetData>
    <row r="1" spans="1:6">
      <c r="A1" s="270" t="s">
        <v>0</v>
      </c>
      <c r="B1" s="270"/>
      <c r="C1" s="270"/>
      <c r="D1" s="270"/>
      <c r="E1" s="270"/>
      <c r="F1" s="270"/>
    </row>
    <row r="2" spans="1:6">
      <c r="A2" s="49"/>
      <c r="B2" s="174"/>
      <c r="C2" s="50"/>
      <c r="D2" s="51"/>
      <c r="E2" s="51"/>
      <c r="F2" s="254"/>
    </row>
    <row r="3" spans="1:6" ht="30">
      <c r="A3" s="54" t="s">
        <v>1</v>
      </c>
      <c r="B3" s="55" t="s">
        <v>2</v>
      </c>
      <c r="C3" s="56" t="s">
        <v>3</v>
      </c>
      <c r="D3" s="55" t="s">
        <v>4</v>
      </c>
      <c r="E3" s="57" t="s">
        <v>5</v>
      </c>
      <c r="F3" s="57" t="s">
        <v>6</v>
      </c>
    </row>
    <row r="4" spans="1:6">
      <c r="A4" s="268" t="s">
        <v>602</v>
      </c>
      <c r="B4" s="268"/>
      <c r="C4" s="268"/>
      <c r="D4" s="268"/>
      <c r="E4" s="268"/>
      <c r="F4" s="268"/>
    </row>
    <row r="5" spans="1:6">
      <c r="A5" s="268" t="s">
        <v>603</v>
      </c>
      <c r="B5" s="268"/>
      <c r="C5" s="268"/>
      <c r="D5" s="268"/>
      <c r="E5" s="268"/>
      <c r="F5" s="268"/>
    </row>
    <row r="6" spans="1:6" ht="120">
      <c r="A6" s="58">
        <v>1.1000000000000001</v>
      </c>
      <c r="B6" s="32" t="s">
        <v>725</v>
      </c>
      <c r="C6" s="59">
        <v>5155</v>
      </c>
      <c r="D6" s="37" t="s">
        <v>29</v>
      </c>
      <c r="E6" s="60">
        <v>183</v>
      </c>
      <c r="F6" s="60">
        <f>+E6*C6</f>
        <v>943365</v>
      </c>
    </row>
    <row r="7" spans="1:6" ht="75">
      <c r="A7" s="58">
        <v>1.2</v>
      </c>
      <c r="B7" s="32" t="s">
        <v>7</v>
      </c>
      <c r="C7" s="59"/>
      <c r="D7" s="37"/>
      <c r="E7" s="61"/>
      <c r="F7" s="61"/>
    </row>
    <row r="8" spans="1:6">
      <c r="A8" s="62" t="s">
        <v>8</v>
      </c>
      <c r="B8" s="82" t="s">
        <v>9</v>
      </c>
      <c r="C8" s="59">
        <v>235</v>
      </c>
      <c r="D8" s="37" t="s">
        <v>29</v>
      </c>
      <c r="E8" s="60">
        <v>438</v>
      </c>
      <c r="F8" s="60">
        <f>+E8*C8</f>
        <v>102930</v>
      </c>
    </row>
    <row r="9" spans="1:6">
      <c r="A9" s="62" t="s">
        <v>10</v>
      </c>
      <c r="B9" s="82" t="s">
        <v>11</v>
      </c>
      <c r="C9" s="59">
        <v>162</v>
      </c>
      <c r="D9" s="37" t="s">
        <v>29</v>
      </c>
      <c r="E9" s="60">
        <v>438</v>
      </c>
      <c r="F9" s="60">
        <f>+E9*C9</f>
        <v>70956</v>
      </c>
    </row>
    <row r="10" spans="1:6">
      <c r="A10" s="62" t="s">
        <v>12</v>
      </c>
      <c r="B10" s="176" t="s">
        <v>13</v>
      </c>
      <c r="C10" s="59">
        <v>1437</v>
      </c>
      <c r="D10" s="37" t="s">
        <v>29</v>
      </c>
      <c r="E10" s="60">
        <v>438</v>
      </c>
      <c r="F10" s="60">
        <f>+E10*C10</f>
        <v>629406</v>
      </c>
    </row>
    <row r="11" spans="1:6">
      <c r="A11" s="62" t="s">
        <v>14</v>
      </c>
      <c r="B11" s="176" t="s">
        <v>15</v>
      </c>
      <c r="C11" s="59">
        <v>120</v>
      </c>
      <c r="D11" s="37" t="s">
        <v>29</v>
      </c>
      <c r="E11" s="60">
        <v>438</v>
      </c>
      <c r="F11" s="60">
        <f>+E11*C11</f>
        <v>52560</v>
      </c>
    </row>
    <row r="12" spans="1:6" ht="90">
      <c r="A12" s="63">
        <v>1.3</v>
      </c>
      <c r="B12" s="32" t="s">
        <v>16</v>
      </c>
      <c r="C12" s="59"/>
      <c r="D12" s="37"/>
      <c r="E12" s="61"/>
      <c r="F12" s="61"/>
    </row>
    <row r="13" spans="1:6">
      <c r="A13" s="62" t="s">
        <v>8</v>
      </c>
      <c r="B13" s="82" t="s">
        <v>9</v>
      </c>
      <c r="C13" s="59">
        <v>100</v>
      </c>
      <c r="D13" s="37" t="s">
        <v>29</v>
      </c>
      <c r="E13" s="60">
        <v>1093</v>
      </c>
      <c r="F13" s="60">
        <f t="shared" ref="F13:F20" si="0">+E13*C13</f>
        <v>109300</v>
      </c>
    </row>
    <row r="14" spans="1:6">
      <c r="A14" s="62" t="s">
        <v>10</v>
      </c>
      <c r="B14" s="82" t="s">
        <v>11</v>
      </c>
      <c r="C14" s="59">
        <v>100</v>
      </c>
      <c r="D14" s="37" t="s">
        <v>29</v>
      </c>
      <c r="E14" s="60">
        <v>1093</v>
      </c>
      <c r="F14" s="60">
        <f t="shared" si="0"/>
        <v>109300</v>
      </c>
    </row>
    <row r="15" spans="1:6">
      <c r="A15" s="62" t="s">
        <v>12</v>
      </c>
      <c r="B15" s="176" t="s">
        <v>13</v>
      </c>
      <c r="C15" s="59">
        <v>100</v>
      </c>
      <c r="D15" s="37" t="s">
        <v>29</v>
      </c>
      <c r="E15" s="60">
        <v>1093</v>
      </c>
      <c r="F15" s="60">
        <f t="shared" si="0"/>
        <v>109300</v>
      </c>
    </row>
    <row r="16" spans="1:6">
      <c r="A16" s="62" t="s">
        <v>14</v>
      </c>
      <c r="B16" s="176" t="s">
        <v>15</v>
      </c>
      <c r="C16" s="59">
        <v>398</v>
      </c>
      <c r="D16" s="37" t="s">
        <v>29</v>
      </c>
      <c r="E16" s="60">
        <v>1093</v>
      </c>
      <c r="F16" s="60">
        <f t="shared" si="0"/>
        <v>435014</v>
      </c>
    </row>
    <row r="17" spans="1:6" ht="90">
      <c r="A17" s="64">
        <v>1.4</v>
      </c>
      <c r="B17" s="32" t="s">
        <v>17</v>
      </c>
      <c r="C17" s="59">
        <v>1491</v>
      </c>
      <c r="D17" s="37" t="s">
        <v>29</v>
      </c>
      <c r="E17" s="60">
        <v>73</v>
      </c>
      <c r="F17" s="60">
        <f t="shared" si="0"/>
        <v>108843</v>
      </c>
    </row>
    <row r="18" spans="1:6" ht="45">
      <c r="A18" s="65">
        <v>1.5</v>
      </c>
      <c r="B18" s="32" t="s">
        <v>18</v>
      </c>
      <c r="C18" s="59">
        <v>6756</v>
      </c>
      <c r="D18" s="37" t="s">
        <v>29</v>
      </c>
      <c r="E18" s="60">
        <v>243</v>
      </c>
      <c r="F18" s="60">
        <f t="shared" si="0"/>
        <v>1641708</v>
      </c>
    </row>
    <row r="19" spans="1:6" ht="90">
      <c r="A19" s="64">
        <v>1.6</v>
      </c>
      <c r="B19" s="32" t="s">
        <v>19</v>
      </c>
      <c r="C19" s="59">
        <v>750</v>
      </c>
      <c r="D19" s="37" t="s">
        <v>29</v>
      </c>
      <c r="E19" s="60">
        <v>1472</v>
      </c>
      <c r="F19" s="60">
        <f t="shared" si="0"/>
        <v>1104000</v>
      </c>
    </row>
    <row r="20" spans="1:6" ht="60">
      <c r="A20" s="64">
        <v>1.7</v>
      </c>
      <c r="B20" s="66" t="s">
        <v>20</v>
      </c>
      <c r="C20" s="67">
        <v>700</v>
      </c>
      <c r="D20" s="68" t="s">
        <v>21</v>
      </c>
      <c r="E20" s="60">
        <v>309</v>
      </c>
      <c r="F20" s="60">
        <f t="shared" si="0"/>
        <v>216300</v>
      </c>
    </row>
    <row r="21" spans="1:6" ht="90">
      <c r="A21" s="64">
        <v>1.8</v>
      </c>
      <c r="B21" s="32" t="s">
        <v>22</v>
      </c>
      <c r="C21" s="59"/>
      <c r="D21" s="37"/>
      <c r="E21" s="61"/>
      <c r="F21" s="61"/>
    </row>
    <row r="22" spans="1:6" ht="30">
      <c r="A22" s="64" t="s">
        <v>8</v>
      </c>
      <c r="B22" s="177" t="s">
        <v>23</v>
      </c>
      <c r="C22" s="59">
        <v>100</v>
      </c>
      <c r="D22" s="37" t="s">
        <v>29</v>
      </c>
      <c r="E22" s="60">
        <v>2186</v>
      </c>
      <c r="F22" s="60">
        <f>+E22*C22</f>
        <v>218600</v>
      </c>
    </row>
    <row r="23" spans="1:6" ht="30">
      <c r="A23" s="58" t="s">
        <v>10</v>
      </c>
      <c r="B23" s="177" t="s">
        <v>24</v>
      </c>
      <c r="C23" s="59">
        <v>100</v>
      </c>
      <c r="D23" s="37" t="s">
        <v>29</v>
      </c>
      <c r="E23" s="60">
        <v>1458</v>
      </c>
      <c r="F23" s="60">
        <f>+E23*C23</f>
        <v>145800</v>
      </c>
    </row>
    <row r="24" spans="1:6" ht="60">
      <c r="A24" s="58">
        <v>1.9</v>
      </c>
      <c r="B24" s="66" t="s">
        <v>713</v>
      </c>
      <c r="C24" s="69">
        <v>1310</v>
      </c>
      <c r="D24" s="36" t="s">
        <v>21</v>
      </c>
      <c r="E24" s="60">
        <v>37</v>
      </c>
      <c r="F24" s="60">
        <f>+E24*C24</f>
        <v>48470</v>
      </c>
    </row>
    <row r="25" spans="1:6" ht="105">
      <c r="A25" s="70">
        <v>1.1000000000000001</v>
      </c>
      <c r="B25" s="66" t="s">
        <v>25</v>
      </c>
      <c r="C25" s="69">
        <v>1200</v>
      </c>
      <c r="D25" s="36" t="s">
        <v>21</v>
      </c>
      <c r="E25" s="60">
        <v>40</v>
      </c>
      <c r="F25" s="60">
        <f>+E25*C25</f>
        <v>48000</v>
      </c>
    </row>
    <row r="26" spans="1:6">
      <c r="A26" s="71"/>
      <c r="B26" s="267" t="s">
        <v>604</v>
      </c>
      <c r="C26" s="267"/>
      <c r="D26" s="267"/>
      <c r="E26" s="72"/>
      <c r="F26" s="255">
        <f>SUM(F6:F25)</f>
        <v>6093852</v>
      </c>
    </row>
    <row r="27" spans="1:6">
      <c r="A27" s="268" t="s">
        <v>602</v>
      </c>
      <c r="B27" s="268"/>
      <c r="C27" s="268"/>
      <c r="D27" s="268"/>
      <c r="E27" s="268"/>
      <c r="F27" s="268"/>
    </row>
    <row r="28" spans="1:6">
      <c r="A28" s="268" t="s">
        <v>605</v>
      </c>
      <c r="B28" s="268"/>
      <c r="C28" s="268"/>
      <c r="D28" s="268"/>
      <c r="E28" s="268"/>
      <c r="F28" s="268"/>
    </row>
    <row r="29" spans="1:6" ht="105">
      <c r="A29" s="64">
        <v>2.1</v>
      </c>
      <c r="B29" s="32" t="s">
        <v>30</v>
      </c>
      <c r="C29" s="75"/>
      <c r="D29" s="33"/>
      <c r="E29" s="61"/>
      <c r="F29" s="61"/>
    </row>
    <row r="30" spans="1:6" ht="30">
      <c r="A30" s="62" t="s">
        <v>8</v>
      </c>
      <c r="B30" s="177" t="s">
        <v>31</v>
      </c>
      <c r="C30" s="69">
        <v>137</v>
      </c>
      <c r="D30" s="69" t="s">
        <v>29</v>
      </c>
      <c r="E30" s="60">
        <v>6755</v>
      </c>
      <c r="F30" s="60">
        <f>+E30*C30</f>
        <v>925435</v>
      </c>
    </row>
    <row r="31" spans="1:6" ht="105">
      <c r="A31" s="64">
        <v>2.2000000000000002</v>
      </c>
      <c r="B31" s="32" t="s">
        <v>32</v>
      </c>
      <c r="C31" s="69">
        <v>174</v>
      </c>
      <c r="D31" s="69" t="s">
        <v>29</v>
      </c>
      <c r="E31" s="60">
        <v>6940</v>
      </c>
      <c r="F31" s="60">
        <f>+E31*C31</f>
        <v>1207560</v>
      </c>
    </row>
    <row r="32" spans="1:6" ht="165">
      <c r="A32" s="64">
        <v>2.2999999999999998</v>
      </c>
      <c r="B32" s="32" t="s">
        <v>33</v>
      </c>
      <c r="C32" s="69">
        <v>402</v>
      </c>
      <c r="D32" s="69" t="s">
        <v>29</v>
      </c>
      <c r="E32" s="60">
        <v>7912</v>
      </c>
      <c r="F32" s="60">
        <f>+E32*C32</f>
        <v>3180624</v>
      </c>
    </row>
    <row r="33" spans="1:6" ht="165">
      <c r="A33" s="64">
        <v>2.4</v>
      </c>
      <c r="B33" s="32" t="s">
        <v>34</v>
      </c>
      <c r="C33" s="69">
        <v>3910</v>
      </c>
      <c r="D33" s="69" t="s">
        <v>29</v>
      </c>
      <c r="E33" s="60">
        <v>8530</v>
      </c>
      <c r="F33" s="60">
        <f>+E33*C33</f>
        <v>33352300</v>
      </c>
    </row>
    <row r="34" spans="1:6" ht="60">
      <c r="A34" s="64">
        <v>2.5</v>
      </c>
      <c r="B34" s="76" t="s">
        <v>35</v>
      </c>
      <c r="C34" s="69"/>
      <c r="D34" s="69"/>
      <c r="E34" s="61"/>
      <c r="F34" s="61"/>
    </row>
    <row r="35" spans="1:6">
      <c r="A35" s="70" t="s">
        <v>8</v>
      </c>
      <c r="B35" s="32" t="s">
        <v>36</v>
      </c>
      <c r="C35" s="69">
        <v>412</v>
      </c>
      <c r="D35" s="69" t="s">
        <v>21</v>
      </c>
      <c r="E35" s="60">
        <v>729</v>
      </c>
      <c r="F35" s="60">
        <f>+E35*C35</f>
        <v>300348</v>
      </c>
    </row>
    <row r="36" spans="1:6" ht="90">
      <c r="A36" s="64">
        <v>2.6</v>
      </c>
      <c r="B36" s="32" t="s">
        <v>38</v>
      </c>
      <c r="C36" s="69"/>
      <c r="D36" s="69"/>
      <c r="E36" s="61"/>
      <c r="F36" s="61"/>
    </row>
    <row r="37" spans="1:6">
      <c r="A37" s="70" t="s">
        <v>8</v>
      </c>
      <c r="B37" s="32" t="s">
        <v>39</v>
      </c>
      <c r="C37" s="69">
        <v>4938</v>
      </c>
      <c r="D37" s="69" t="s">
        <v>21</v>
      </c>
      <c r="E37" s="60">
        <v>729</v>
      </c>
      <c r="F37" s="60">
        <f>+E37*C37</f>
        <v>3599802</v>
      </c>
    </row>
    <row r="38" spans="1:6">
      <c r="A38" s="70" t="s">
        <v>10</v>
      </c>
      <c r="B38" s="32" t="s">
        <v>40</v>
      </c>
      <c r="C38" s="69">
        <v>1200</v>
      </c>
      <c r="D38" s="69" t="s">
        <v>21</v>
      </c>
      <c r="E38" s="60">
        <v>729</v>
      </c>
      <c r="F38" s="60">
        <f>+E38*C38</f>
        <v>874800</v>
      </c>
    </row>
    <row r="39" spans="1:6">
      <c r="A39" s="70" t="s">
        <v>12</v>
      </c>
      <c r="B39" s="32" t="s">
        <v>41</v>
      </c>
      <c r="C39" s="69">
        <v>1200</v>
      </c>
      <c r="D39" s="69" t="s">
        <v>21</v>
      </c>
      <c r="E39" s="60">
        <v>729</v>
      </c>
      <c r="F39" s="60">
        <f>+E39*C39</f>
        <v>874800</v>
      </c>
    </row>
    <row r="40" spans="1:6">
      <c r="A40" s="70" t="s">
        <v>14</v>
      </c>
      <c r="B40" s="32" t="s">
        <v>42</v>
      </c>
      <c r="C40" s="69">
        <v>1000</v>
      </c>
      <c r="D40" s="69" t="s">
        <v>21</v>
      </c>
      <c r="E40" s="60">
        <v>729</v>
      </c>
      <c r="F40" s="60">
        <f>+E40*C40</f>
        <v>729000</v>
      </c>
    </row>
    <row r="41" spans="1:6">
      <c r="A41" s="70" t="s">
        <v>43</v>
      </c>
      <c r="B41" s="32" t="s">
        <v>606</v>
      </c>
      <c r="C41" s="69">
        <v>5000</v>
      </c>
      <c r="D41" s="69" t="s">
        <v>21</v>
      </c>
      <c r="E41" s="60">
        <v>729</v>
      </c>
      <c r="F41" s="60">
        <f>+E41*C41</f>
        <v>3645000</v>
      </c>
    </row>
    <row r="42" spans="1:6" ht="75">
      <c r="A42" s="64">
        <v>2.7</v>
      </c>
      <c r="B42" s="32" t="s">
        <v>45</v>
      </c>
      <c r="C42" s="69"/>
      <c r="D42" s="69"/>
      <c r="E42" s="61"/>
      <c r="F42" s="61"/>
    </row>
    <row r="43" spans="1:6">
      <c r="A43" s="70" t="s">
        <v>8</v>
      </c>
      <c r="B43" s="32" t="s">
        <v>39</v>
      </c>
      <c r="C43" s="69">
        <v>1827</v>
      </c>
      <c r="D43" s="69" t="s">
        <v>21</v>
      </c>
      <c r="E43" s="60">
        <v>729</v>
      </c>
      <c r="F43" s="60">
        <f>+E43*C43</f>
        <v>1331883</v>
      </c>
    </row>
    <row r="44" spans="1:6">
      <c r="A44" s="70" t="s">
        <v>10</v>
      </c>
      <c r="B44" s="32" t="s">
        <v>40</v>
      </c>
      <c r="C44" s="69">
        <v>250</v>
      </c>
      <c r="D44" s="69" t="s">
        <v>21</v>
      </c>
      <c r="E44" s="60">
        <v>729</v>
      </c>
      <c r="F44" s="60">
        <f>+E44*C44</f>
        <v>182250</v>
      </c>
    </row>
    <row r="45" spans="1:6">
      <c r="A45" s="70" t="s">
        <v>12</v>
      </c>
      <c r="B45" s="32" t="s">
        <v>41</v>
      </c>
      <c r="C45" s="69">
        <v>250</v>
      </c>
      <c r="D45" s="69" t="s">
        <v>21</v>
      </c>
      <c r="E45" s="60">
        <v>729</v>
      </c>
      <c r="F45" s="60">
        <f>+E45*C45</f>
        <v>182250</v>
      </c>
    </row>
    <row r="46" spans="1:6">
      <c r="A46" s="70" t="s">
        <v>14</v>
      </c>
      <c r="B46" s="32" t="s">
        <v>42</v>
      </c>
      <c r="C46" s="69">
        <v>250</v>
      </c>
      <c r="D46" s="69" t="s">
        <v>21</v>
      </c>
      <c r="E46" s="60">
        <v>729</v>
      </c>
      <c r="F46" s="60">
        <f>+E46*C46</f>
        <v>182250</v>
      </c>
    </row>
    <row r="47" spans="1:6">
      <c r="A47" s="64" t="s">
        <v>43</v>
      </c>
      <c r="B47" s="32" t="s">
        <v>606</v>
      </c>
      <c r="C47" s="69">
        <v>500</v>
      </c>
      <c r="D47" s="69" t="s">
        <v>21</v>
      </c>
      <c r="E47" s="60">
        <v>729</v>
      </c>
      <c r="F47" s="60">
        <f>+E47*C47</f>
        <v>364500</v>
      </c>
    </row>
    <row r="48" spans="1:6" ht="75">
      <c r="A48" s="64">
        <v>2.8</v>
      </c>
      <c r="B48" s="32" t="s">
        <v>46</v>
      </c>
      <c r="C48" s="69"/>
      <c r="D48" s="69"/>
      <c r="E48" s="61"/>
      <c r="F48" s="61"/>
    </row>
    <row r="49" spans="1:6">
      <c r="A49" s="64" t="s">
        <v>8</v>
      </c>
      <c r="B49" s="32" t="s">
        <v>47</v>
      </c>
      <c r="C49" s="69">
        <v>766</v>
      </c>
      <c r="D49" s="69" t="s">
        <v>21</v>
      </c>
      <c r="E49" s="60">
        <v>729</v>
      </c>
      <c r="F49" s="60">
        <f>+E49*C49</f>
        <v>558414</v>
      </c>
    </row>
    <row r="50" spans="1:6">
      <c r="A50" s="70" t="s">
        <v>10</v>
      </c>
      <c r="B50" s="32" t="s">
        <v>48</v>
      </c>
      <c r="C50" s="69">
        <v>406</v>
      </c>
      <c r="D50" s="69" t="s">
        <v>21</v>
      </c>
      <c r="E50" s="60">
        <v>729</v>
      </c>
      <c r="F50" s="60">
        <f>+E50*C50</f>
        <v>295974</v>
      </c>
    </row>
    <row r="51" spans="1:6">
      <c r="A51" s="70" t="s">
        <v>12</v>
      </c>
      <c r="B51" s="32" t="s">
        <v>607</v>
      </c>
      <c r="C51" s="69">
        <v>630</v>
      </c>
      <c r="D51" s="69" t="s">
        <v>21</v>
      </c>
      <c r="E51" s="60">
        <v>729</v>
      </c>
      <c r="F51" s="60">
        <f>+E51*C51</f>
        <v>459270</v>
      </c>
    </row>
    <row r="52" spans="1:6" ht="75">
      <c r="A52" s="64">
        <v>2.9</v>
      </c>
      <c r="B52" s="32" t="s">
        <v>50</v>
      </c>
      <c r="C52" s="69"/>
      <c r="D52" s="69"/>
      <c r="E52" s="61"/>
      <c r="F52" s="61"/>
    </row>
    <row r="53" spans="1:6">
      <c r="A53" s="77" t="s">
        <v>8</v>
      </c>
      <c r="B53" s="34" t="s">
        <v>51</v>
      </c>
      <c r="C53" s="69">
        <v>4626</v>
      </c>
      <c r="D53" s="69" t="s">
        <v>21</v>
      </c>
      <c r="E53" s="60">
        <v>729</v>
      </c>
      <c r="F53" s="60">
        <f>+E53*C53</f>
        <v>3372354</v>
      </c>
    </row>
    <row r="54" spans="1:6" ht="105">
      <c r="A54" s="70">
        <v>2.1</v>
      </c>
      <c r="B54" s="32" t="s">
        <v>52</v>
      </c>
      <c r="C54" s="69">
        <v>503</v>
      </c>
      <c r="D54" s="69" t="s">
        <v>53</v>
      </c>
      <c r="E54" s="60">
        <v>71308</v>
      </c>
      <c r="F54" s="60">
        <f>+E54*C54</f>
        <v>35867924</v>
      </c>
    </row>
    <row r="55" spans="1:6" ht="120">
      <c r="A55" s="70">
        <v>2.11</v>
      </c>
      <c r="B55" s="32" t="s">
        <v>54</v>
      </c>
      <c r="C55" s="69">
        <v>32</v>
      </c>
      <c r="D55" s="69" t="str">
        <f>D54</f>
        <v>MT</v>
      </c>
      <c r="E55" s="60">
        <v>67665</v>
      </c>
      <c r="F55" s="60">
        <f>+E55*C55</f>
        <v>2165280</v>
      </c>
    </row>
    <row r="56" spans="1:6" ht="75">
      <c r="A56" s="70">
        <v>2.12</v>
      </c>
      <c r="B56" s="76" t="s">
        <v>55</v>
      </c>
      <c r="C56" s="69">
        <v>720</v>
      </c>
      <c r="D56" s="69" t="s">
        <v>117</v>
      </c>
      <c r="E56" s="60">
        <v>108</v>
      </c>
      <c r="F56" s="60">
        <f>+E56*C56</f>
        <v>77760</v>
      </c>
    </row>
    <row r="57" spans="1:6" ht="90">
      <c r="A57" s="70">
        <v>2.13</v>
      </c>
      <c r="B57" s="76" t="s">
        <v>57</v>
      </c>
      <c r="C57" s="69"/>
      <c r="D57" s="69"/>
      <c r="E57" s="78"/>
      <c r="F57" s="78"/>
    </row>
    <row r="58" spans="1:6">
      <c r="A58" s="58" t="s">
        <v>8</v>
      </c>
      <c r="B58" s="177" t="s">
        <v>58</v>
      </c>
      <c r="C58" s="69">
        <v>270</v>
      </c>
      <c r="D58" s="69" t="s">
        <v>29</v>
      </c>
      <c r="E58" s="60">
        <v>9511</v>
      </c>
      <c r="F58" s="60">
        <f>+E58*C58</f>
        <v>2567970</v>
      </c>
    </row>
    <row r="59" spans="1:6">
      <c r="A59" s="71"/>
      <c r="B59" s="267" t="s">
        <v>608</v>
      </c>
      <c r="C59" s="267"/>
      <c r="D59" s="267"/>
      <c r="E59" s="72"/>
      <c r="F59" s="255">
        <f>SUM(F29:F58)</f>
        <v>96297748</v>
      </c>
    </row>
    <row r="60" spans="1:6">
      <c r="A60" s="268" t="s">
        <v>602</v>
      </c>
      <c r="B60" s="268"/>
      <c r="C60" s="268"/>
      <c r="D60" s="268"/>
      <c r="E60" s="268"/>
      <c r="F60" s="268"/>
    </row>
    <row r="61" spans="1:6">
      <c r="A61" s="268" t="s">
        <v>609</v>
      </c>
      <c r="B61" s="268"/>
      <c r="C61" s="268"/>
      <c r="D61" s="268"/>
      <c r="E61" s="268"/>
      <c r="F61" s="268"/>
    </row>
    <row r="62" spans="1:6" ht="90">
      <c r="A62" s="64">
        <v>3.1</v>
      </c>
      <c r="B62" s="79" t="s">
        <v>59</v>
      </c>
      <c r="C62" s="69">
        <v>169</v>
      </c>
      <c r="D62" s="69" t="s">
        <v>21</v>
      </c>
      <c r="E62" s="60">
        <v>713</v>
      </c>
      <c r="F62" s="60">
        <f>+E62*C62</f>
        <v>120497</v>
      </c>
    </row>
    <row r="63" spans="1:6" ht="90">
      <c r="A63" s="64">
        <v>3.2</v>
      </c>
      <c r="B63" s="76" t="s">
        <v>60</v>
      </c>
      <c r="C63" s="69">
        <v>282</v>
      </c>
      <c r="D63" s="69" t="s">
        <v>21</v>
      </c>
      <c r="E63" s="60">
        <v>1454</v>
      </c>
      <c r="F63" s="60">
        <f>+E63*C63</f>
        <v>410028</v>
      </c>
    </row>
    <row r="64" spans="1:6" ht="60">
      <c r="A64" s="64">
        <v>3.3</v>
      </c>
      <c r="B64" s="76" t="s">
        <v>61</v>
      </c>
      <c r="C64" s="69">
        <v>1245</v>
      </c>
      <c r="D64" s="69" t="s">
        <v>21</v>
      </c>
      <c r="E64" s="60">
        <v>336</v>
      </c>
      <c r="F64" s="60">
        <f>+E64*C64</f>
        <v>418320</v>
      </c>
    </row>
    <row r="65" spans="1:6" ht="75">
      <c r="A65" s="64">
        <v>3.4</v>
      </c>
      <c r="B65" s="76" t="s">
        <v>62</v>
      </c>
      <c r="C65" s="69">
        <v>928</v>
      </c>
      <c r="D65" s="69" t="s">
        <v>21</v>
      </c>
      <c r="E65" s="60">
        <v>283</v>
      </c>
      <c r="F65" s="60">
        <f>+E65*C65</f>
        <v>262624</v>
      </c>
    </row>
    <row r="66" spans="1:6" ht="90">
      <c r="A66" s="64">
        <v>3.5</v>
      </c>
      <c r="B66" s="76" t="s">
        <v>319</v>
      </c>
      <c r="C66" s="69"/>
      <c r="D66" s="69"/>
      <c r="E66" s="61"/>
      <c r="F66" s="61"/>
    </row>
    <row r="67" spans="1:6">
      <c r="A67" s="70" t="s">
        <v>8</v>
      </c>
      <c r="B67" s="32" t="s">
        <v>610</v>
      </c>
      <c r="C67" s="69">
        <v>3183</v>
      </c>
      <c r="D67" s="69" t="s">
        <v>21</v>
      </c>
      <c r="E67" s="60">
        <v>175</v>
      </c>
      <c r="F67" s="60">
        <f>+E67*C67</f>
        <v>557025</v>
      </c>
    </row>
    <row r="68" spans="1:6" ht="90">
      <c r="A68" s="64">
        <v>3.6</v>
      </c>
      <c r="B68" s="76" t="s">
        <v>320</v>
      </c>
      <c r="C68" s="69"/>
      <c r="D68" s="69"/>
      <c r="E68" s="61"/>
      <c r="F68" s="61"/>
    </row>
    <row r="69" spans="1:6">
      <c r="A69" s="80" t="s">
        <v>8</v>
      </c>
      <c r="B69" s="34" t="s">
        <v>611</v>
      </c>
      <c r="C69" s="69">
        <v>1836</v>
      </c>
      <c r="D69" s="69" t="s">
        <v>21</v>
      </c>
      <c r="E69" s="60">
        <v>178</v>
      </c>
      <c r="F69" s="60">
        <f>+E69*C69</f>
        <v>326808</v>
      </c>
    </row>
    <row r="70" spans="1:6" ht="75">
      <c r="A70" s="64">
        <v>3.7</v>
      </c>
      <c r="B70" s="76" t="s">
        <v>63</v>
      </c>
      <c r="C70" s="69"/>
      <c r="D70" s="81"/>
      <c r="E70" s="61"/>
      <c r="F70" s="61"/>
    </row>
    <row r="71" spans="1:6">
      <c r="A71" s="77" t="s">
        <v>8</v>
      </c>
      <c r="B71" s="82" t="s">
        <v>321</v>
      </c>
      <c r="C71" s="69">
        <v>137</v>
      </c>
      <c r="D71" s="69" t="s">
        <v>21</v>
      </c>
      <c r="E71" s="60">
        <v>4372</v>
      </c>
      <c r="F71" s="60">
        <f>+E71*C71</f>
        <v>598964</v>
      </c>
    </row>
    <row r="72" spans="1:6" ht="75">
      <c r="A72" s="64">
        <v>3.8</v>
      </c>
      <c r="B72" s="76" t="s">
        <v>64</v>
      </c>
      <c r="C72" s="69"/>
      <c r="D72" s="69"/>
      <c r="E72" s="60"/>
      <c r="F72" s="60"/>
    </row>
    <row r="73" spans="1:6">
      <c r="A73" s="70" t="s">
        <v>8</v>
      </c>
      <c r="B73" s="82" t="s">
        <v>321</v>
      </c>
      <c r="C73" s="69">
        <v>140</v>
      </c>
      <c r="D73" s="69" t="s">
        <v>65</v>
      </c>
      <c r="E73" s="60">
        <v>1312</v>
      </c>
      <c r="F73" s="60">
        <f>+E73*C73</f>
        <v>183680</v>
      </c>
    </row>
    <row r="74" spans="1:6" ht="90">
      <c r="A74" s="64">
        <v>3.9</v>
      </c>
      <c r="B74" s="76" t="s">
        <v>66</v>
      </c>
      <c r="C74" s="69"/>
      <c r="D74" s="81"/>
      <c r="E74" s="61"/>
      <c r="F74" s="61"/>
    </row>
    <row r="75" spans="1:6">
      <c r="A75" s="80" t="s">
        <v>8</v>
      </c>
      <c r="B75" s="32" t="s">
        <v>67</v>
      </c>
      <c r="C75" s="69">
        <v>150</v>
      </c>
      <c r="D75" s="69" t="s">
        <v>21</v>
      </c>
      <c r="E75" s="60">
        <v>1299</v>
      </c>
      <c r="F75" s="60">
        <f>+E75*C75</f>
        <v>194850</v>
      </c>
    </row>
    <row r="76" spans="1:6" ht="60">
      <c r="A76" s="70">
        <v>3.1</v>
      </c>
      <c r="B76" s="76" t="s">
        <v>68</v>
      </c>
      <c r="C76" s="83"/>
      <c r="D76" s="84"/>
      <c r="E76" s="61"/>
      <c r="F76" s="61"/>
    </row>
    <row r="77" spans="1:6">
      <c r="A77" s="70" t="s">
        <v>8</v>
      </c>
      <c r="B77" s="82" t="s">
        <v>69</v>
      </c>
      <c r="C77" s="85">
        <v>80</v>
      </c>
      <c r="D77" s="69" t="s">
        <v>21</v>
      </c>
      <c r="E77" s="60">
        <v>4070</v>
      </c>
      <c r="F77" s="60">
        <f>+E77*C77</f>
        <v>325600</v>
      </c>
    </row>
    <row r="78" spans="1:6" ht="105">
      <c r="A78" s="70">
        <v>3.11</v>
      </c>
      <c r="B78" s="76" t="s">
        <v>70</v>
      </c>
      <c r="C78" s="69"/>
      <c r="D78" s="81"/>
      <c r="E78" s="61"/>
      <c r="F78" s="61"/>
    </row>
    <row r="79" spans="1:6">
      <c r="A79" s="70" t="s">
        <v>8</v>
      </c>
      <c r="B79" s="76" t="s">
        <v>71</v>
      </c>
      <c r="C79" s="69">
        <v>150</v>
      </c>
      <c r="D79" s="69" t="s">
        <v>21</v>
      </c>
      <c r="E79" s="60">
        <v>886</v>
      </c>
      <c r="F79" s="60">
        <f>+E79*C79</f>
        <v>132900</v>
      </c>
    </row>
    <row r="80" spans="1:6" ht="60">
      <c r="A80" s="70">
        <v>3.12</v>
      </c>
      <c r="B80" s="76" t="s">
        <v>72</v>
      </c>
      <c r="C80" s="69"/>
      <c r="D80" s="81"/>
      <c r="E80" s="61"/>
      <c r="F80" s="61"/>
    </row>
    <row r="81" spans="1:6">
      <c r="A81" s="80" t="s">
        <v>8</v>
      </c>
      <c r="B81" s="76" t="s">
        <v>71</v>
      </c>
      <c r="C81" s="69">
        <v>38</v>
      </c>
      <c r="D81" s="69" t="s">
        <v>21</v>
      </c>
      <c r="E81" s="60">
        <v>4070</v>
      </c>
      <c r="F81" s="60">
        <f>+E81*C81</f>
        <v>154660</v>
      </c>
    </row>
    <row r="82" spans="1:6" ht="90">
      <c r="A82" s="70">
        <v>3.13</v>
      </c>
      <c r="B82" s="76" t="s">
        <v>73</v>
      </c>
      <c r="C82" s="69"/>
      <c r="D82" s="69"/>
      <c r="E82" s="78"/>
      <c r="F82" s="78"/>
    </row>
    <row r="83" spans="1:6">
      <c r="A83" s="70" t="s">
        <v>8</v>
      </c>
      <c r="B83" s="82" t="s">
        <v>308</v>
      </c>
      <c r="C83" s="69">
        <v>38</v>
      </c>
      <c r="D83" s="69" t="s">
        <v>21</v>
      </c>
      <c r="E83" s="60">
        <v>1325</v>
      </c>
      <c r="F83" s="60">
        <f t="shared" ref="F83:F104" si="1">+E83*C83</f>
        <v>50350</v>
      </c>
    </row>
    <row r="84" spans="1:6" ht="255">
      <c r="A84" s="86">
        <v>3.14</v>
      </c>
      <c r="B84" s="32" t="s">
        <v>74</v>
      </c>
      <c r="C84" s="59">
        <v>42</v>
      </c>
      <c r="D84" s="69" t="s">
        <v>21</v>
      </c>
      <c r="E84" s="60">
        <v>9472</v>
      </c>
      <c r="F84" s="60">
        <f t="shared" si="1"/>
        <v>397824</v>
      </c>
    </row>
    <row r="85" spans="1:6" ht="60">
      <c r="A85" s="87">
        <v>3.15</v>
      </c>
      <c r="B85" s="76" t="s">
        <v>75</v>
      </c>
      <c r="C85" s="69">
        <v>6</v>
      </c>
      <c r="D85" s="69" t="s">
        <v>21</v>
      </c>
      <c r="E85" s="60">
        <v>36429</v>
      </c>
      <c r="F85" s="60">
        <f t="shared" si="1"/>
        <v>218574</v>
      </c>
    </row>
    <row r="86" spans="1:6" ht="165">
      <c r="A86" s="87">
        <v>3.16</v>
      </c>
      <c r="B86" s="76" t="s">
        <v>322</v>
      </c>
      <c r="C86" s="69">
        <v>18</v>
      </c>
      <c r="D86" s="69" t="s">
        <v>21</v>
      </c>
      <c r="E86" s="60">
        <v>7286</v>
      </c>
      <c r="F86" s="60">
        <f t="shared" si="1"/>
        <v>131148</v>
      </c>
    </row>
    <row r="87" spans="1:6">
      <c r="A87" s="87">
        <v>3.17</v>
      </c>
      <c r="B87" s="76" t="s">
        <v>76</v>
      </c>
      <c r="C87" s="69">
        <v>6</v>
      </c>
      <c r="D87" s="69" t="s">
        <v>77</v>
      </c>
      <c r="E87" s="60">
        <v>2915</v>
      </c>
      <c r="F87" s="60">
        <f t="shared" si="1"/>
        <v>17490</v>
      </c>
    </row>
    <row r="88" spans="1:6">
      <c r="A88" s="87">
        <v>3.18</v>
      </c>
      <c r="B88" s="76" t="s">
        <v>78</v>
      </c>
      <c r="C88" s="69">
        <v>10</v>
      </c>
      <c r="D88" s="69" t="s">
        <v>77</v>
      </c>
      <c r="E88" s="60">
        <v>2186</v>
      </c>
      <c r="F88" s="60">
        <f t="shared" si="1"/>
        <v>21860</v>
      </c>
    </row>
    <row r="89" spans="1:6" ht="255">
      <c r="A89" s="86">
        <v>3.19</v>
      </c>
      <c r="B89" s="32" t="s">
        <v>79</v>
      </c>
      <c r="C89" s="59">
        <v>50</v>
      </c>
      <c r="D89" s="69" t="s">
        <v>21</v>
      </c>
      <c r="E89" s="60">
        <v>7286</v>
      </c>
      <c r="F89" s="60">
        <f t="shared" si="1"/>
        <v>364300</v>
      </c>
    </row>
    <row r="90" spans="1:6" ht="270">
      <c r="A90" s="86">
        <v>3.2</v>
      </c>
      <c r="B90" s="32" t="s">
        <v>323</v>
      </c>
      <c r="C90" s="59">
        <v>17</v>
      </c>
      <c r="D90" s="69" t="s">
        <v>21</v>
      </c>
      <c r="E90" s="60">
        <v>9472</v>
      </c>
      <c r="F90" s="60">
        <f t="shared" si="1"/>
        <v>161024</v>
      </c>
    </row>
    <row r="91" spans="1:6" ht="60">
      <c r="A91" s="87">
        <v>3.21</v>
      </c>
      <c r="B91" s="76" t="s">
        <v>714</v>
      </c>
      <c r="C91" s="69">
        <v>647</v>
      </c>
      <c r="D91" s="69" t="s">
        <v>65</v>
      </c>
      <c r="E91" s="60">
        <v>365</v>
      </c>
      <c r="F91" s="60">
        <f t="shared" si="1"/>
        <v>236155</v>
      </c>
    </row>
    <row r="92" spans="1:6" ht="45">
      <c r="A92" s="87">
        <v>3.22</v>
      </c>
      <c r="B92" s="76" t="s">
        <v>80</v>
      </c>
      <c r="C92" s="69">
        <v>50</v>
      </c>
      <c r="D92" s="69" t="s">
        <v>117</v>
      </c>
      <c r="E92" s="60">
        <v>108</v>
      </c>
      <c r="F92" s="60">
        <f t="shared" si="1"/>
        <v>5400</v>
      </c>
    </row>
    <row r="93" spans="1:6" ht="60">
      <c r="A93" s="87">
        <v>3.23</v>
      </c>
      <c r="B93" s="76" t="s">
        <v>81</v>
      </c>
      <c r="C93" s="69">
        <v>165</v>
      </c>
      <c r="D93" s="69" t="s">
        <v>21</v>
      </c>
      <c r="E93" s="60">
        <v>2264</v>
      </c>
      <c r="F93" s="60">
        <f t="shared" si="1"/>
        <v>373560</v>
      </c>
    </row>
    <row r="94" spans="1:6" ht="60">
      <c r="A94" s="87">
        <v>3.24</v>
      </c>
      <c r="B94" s="76" t="s">
        <v>82</v>
      </c>
      <c r="C94" s="69">
        <v>3900</v>
      </c>
      <c r="D94" s="69" t="s">
        <v>65</v>
      </c>
      <c r="E94" s="60">
        <v>387</v>
      </c>
      <c r="F94" s="60">
        <f t="shared" si="1"/>
        <v>1509300</v>
      </c>
    </row>
    <row r="95" spans="1:6" ht="60">
      <c r="A95" s="87">
        <v>3.25</v>
      </c>
      <c r="B95" s="76" t="s">
        <v>83</v>
      </c>
      <c r="C95" s="69">
        <v>450</v>
      </c>
      <c r="D95" s="69" t="s">
        <v>65</v>
      </c>
      <c r="E95" s="60">
        <v>401</v>
      </c>
      <c r="F95" s="60">
        <f t="shared" si="1"/>
        <v>180450</v>
      </c>
    </row>
    <row r="96" spans="1:6" ht="60">
      <c r="A96" s="87">
        <v>3.26</v>
      </c>
      <c r="B96" s="76" t="s">
        <v>84</v>
      </c>
      <c r="C96" s="69">
        <v>9600</v>
      </c>
      <c r="D96" s="69" t="s">
        <v>21</v>
      </c>
      <c r="E96" s="60">
        <v>328</v>
      </c>
      <c r="F96" s="60">
        <f t="shared" si="1"/>
        <v>3148800</v>
      </c>
    </row>
    <row r="97" spans="1:6" ht="45">
      <c r="A97" s="87">
        <v>3.27</v>
      </c>
      <c r="B97" s="76" t="s">
        <v>85</v>
      </c>
      <c r="C97" s="69">
        <v>250</v>
      </c>
      <c r="D97" s="69" t="s">
        <v>21</v>
      </c>
      <c r="E97" s="60">
        <v>62</v>
      </c>
      <c r="F97" s="60">
        <f t="shared" si="1"/>
        <v>15500</v>
      </c>
    </row>
    <row r="98" spans="1:6" ht="60">
      <c r="A98" s="87">
        <v>3.28</v>
      </c>
      <c r="B98" s="76" t="s">
        <v>86</v>
      </c>
      <c r="C98" s="69">
        <v>250</v>
      </c>
      <c r="D98" s="69" t="s">
        <v>21</v>
      </c>
      <c r="E98" s="60">
        <v>729</v>
      </c>
      <c r="F98" s="60">
        <f t="shared" si="1"/>
        <v>182250</v>
      </c>
    </row>
    <row r="99" spans="1:6" ht="90">
      <c r="A99" s="87">
        <v>3.29</v>
      </c>
      <c r="B99" s="76" t="s">
        <v>87</v>
      </c>
      <c r="C99" s="69">
        <v>2350</v>
      </c>
      <c r="D99" s="69" t="s">
        <v>21</v>
      </c>
      <c r="E99" s="60">
        <v>1403</v>
      </c>
      <c r="F99" s="60">
        <f t="shared" si="1"/>
        <v>3297050</v>
      </c>
    </row>
    <row r="100" spans="1:6" ht="45">
      <c r="A100" s="87">
        <v>3.3</v>
      </c>
      <c r="B100" s="32" t="s">
        <v>88</v>
      </c>
      <c r="C100" s="69">
        <v>175</v>
      </c>
      <c r="D100" s="69" t="s">
        <v>77</v>
      </c>
      <c r="E100" s="60">
        <v>6896</v>
      </c>
      <c r="F100" s="60">
        <f t="shared" si="1"/>
        <v>1206800</v>
      </c>
    </row>
    <row r="101" spans="1:6" ht="105">
      <c r="A101" s="87">
        <v>3.31</v>
      </c>
      <c r="B101" s="76" t="s">
        <v>89</v>
      </c>
      <c r="C101" s="69">
        <v>1</v>
      </c>
      <c r="D101" s="69" t="s">
        <v>77</v>
      </c>
      <c r="E101" s="60">
        <v>145713</v>
      </c>
      <c r="F101" s="60">
        <f t="shared" si="1"/>
        <v>145713</v>
      </c>
    </row>
    <row r="102" spans="1:6" ht="105">
      <c r="A102" s="88">
        <v>3.32</v>
      </c>
      <c r="B102" s="76" t="s">
        <v>90</v>
      </c>
      <c r="C102" s="69">
        <v>2300</v>
      </c>
      <c r="D102" s="69" t="s">
        <v>21</v>
      </c>
      <c r="E102" s="60">
        <v>481</v>
      </c>
      <c r="F102" s="60">
        <f t="shared" si="1"/>
        <v>1106300</v>
      </c>
    </row>
    <row r="103" spans="1:6" ht="75">
      <c r="A103" s="87">
        <v>3.33</v>
      </c>
      <c r="B103" s="76" t="s">
        <v>91</v>
      </c>
      <c r="C103" s="69">
        <v>180</v>
      </c>
      <c r="D103" s="69" t="s">
        <v>29</v>
      </c>
      <c r="E103" s="60">
        <v>6871</v>
      </c>
      <c r="F103" s="60">
        <f t="shared" si="1"/>
        <v>1236780</v>
      </c>
    </row>
    <row r="104" spans="1:6" ht="150">
      <c r="A104" s="88">
        <v>3.34</v>
      </c>
      <c r="B104" s="32" t="s">
        <v>92</v>
      </c>
      <c r="C104" s="69">
        <v>100</v>
      </c>
      <c r="D104" s="69" t="s">
        <v>65</v>
      </c>
      <c r="E104" s="60">
        <v>1689</v>
      </c>
      <c r="F104" s="60">
        <f t="shared" si="1"/>
        <v>168900</v>
      </c>
    </row>
    <row r="105" spans="1:6">
      <c r="A105" s="71"/>
      <c r="B105" s="267" t="s">
        <v>612</v>
      </c>
      <c r="C105" s="267"/>
      <c r="D105" s="267"/>
      <c r="E105" s="72"/>
      <c r="F105" s="255">
        <f>SUM(F62:F104)</f>
        <v>17861484</v>
      </c>
    </row>
    <row r="106" spans="1:6">
      <c r="A106" s="268" t="s">
        <v>602</v>
      </c>
      <c r="B106" s="268"/>
      <c r="C106" s="268"/>
      <c r="D106" s="268"/>
      <c r="E106" s="268"/>
      <c r="F106" s="268"/>
    </row>
    <row r="107" spans="1:6">
      <c r="A107" s="268" t="s">
        <v>613</v>
      </c>
      <c r="B107" s="268"/>
      <c r="C107" s="268"/>
      <c r="D107" s="268"/>
      <c r="E107" s="268"/>
      <c r="F107" s="268"/>
    </row>
    <row r="108" spans="1:6" ht="135">
      <c r="A108" s="64">
        <v>4.0999999999999996</v>
      </c>
      <c r="B108" s="32" t="s">
        <v>93</v>
      </c>
      <c r="C108" s="69">
        <v>2</v>
      </c>
      <c r="D108" s="69" t="s">
        <v>77</v>
      </c>
      <c r="E108" s="60">
        <v>14572</v>
      </c>
      <c r="F108" s="60">
        <f t="shared" ref="F108:F118" si="2">+E108*C108</f>
        <v>29144</v>
      </c>
    </row>
    <row r="109" spans="1:6" ht="90">
      <c r="A109" s="64">
        <v>4.2</v>
      </c>
      <c r="B109" s="32" t="s">
        <v>94</v>
      </c>
      <c r="C109" s="69">
        <v>2</v>
      </c>
      <c r="D109" s="69" t="s">
        <v>77</v>
      </c>
      <c r="E109" s="60">
        <v>8743</v>
      </c>
      <c r="F109" s="60">
        <f t="shared" si="2"/>
        <v>17486</v>
      </c>
    </row>
    <row r="110" spans="1:6" ht="105">
      <c r="A110" s="64">
        <v>4.3</v>
      </c>
      <c r="B110" s="32" t="s">
        <v>95</v>
      </c>
      <c r="C110" s="69">
        <v>2</v>
      </c>
      <c r="D110" s="69" t="s">
        <v>77</v>
      </c>
      <c r="E110" s="60">
        <v>7286</v>
      </c>
      <c r="F110" s="60">
        <f t="shared" si="2"/>
        <v>14572</v>
      </c>
    </row>
    <row r="111" spans="1:6" ht="45">
      <c r="A111" s="64">
        <v>4.4000000000000004</v>
      </c>
      <c r="B111" s="32" t="s">
        <v>96</v>
      </c>
      <c r="C111" s="69">
        <v>3</v>
      </c>
      <c r="D111" s="69" t="s">
        <v>77</v>
      </c>
      <c r="E111" s="60">
        <v>1458</v>
      </c>
      <c r="F111" s="60">
        <f t="shared" si="2"/>
        <v>4374</v>
      </c>
    </row>
    <row r="112" spans="1:6" ht="120">
      <c r="A112" s="64">
        <v>4.5</v>
      </c>
      <c r="B112" s="32" t="s">
        <v>97</v>
      </c>
      <c r="C112" s="69">
        <v>2</v>
      </c>
      <c r="D112" s="69" t="s">
        <v>77</v>
      </c>
      <c r="E112" s="60">
        <v>26223</v>
      </c>
      <c r="F112" s="60">
        <f t="shared" si="2"/>
        <v>52446</v>
      </c>
    </row>
    <row r="113" spans="1:6" ht="30">
      <c r="A113" s="64">
        <v>4.5999999999999996</v>
      </c>
      <c r="B113" s="32" t="s">
        <v>98</v>
      </c>
      <c r="C113" s="69">
        <v>2</v>
      </c>
      <c r="D113" s="69" t="s">
        <v>77</v>
      </c>
      <c r="E113" s="60">
        <v>38907</v>
      </c>
      <c r="F113" s="60">
        <f t="shared" si="2"/>
        <v>77814</v>
      </c>
    </row>
    <row r="114" spans="1:6" ht="150">
      <c r="A114" s="64">
        <v>4.7</v>
      </c>
      <c r="B114" s="32" t="s">
        <v>99</v>
      </c>
      <c r="C114" s="69">
        <v>2</v>
      </c>
      <c r="D114" s="69" t="s">
        <v>77</v>
      </c>
      <c r="E114" s="60">
        <v>75964</v>
      </c>
      <c r="F114" s="60">
        <f t="shared" si="2"/>
        <v>151928</v>
      </c>
    </row>
    <row r="115" spans="1:6" ht="60">
      <c r="A115" s="64">
        <v>4.8</v>
      </c>
      <c r="B115" s="32" t="s">
        <v>100</v>
      </c>
      <c r="C115" s="69">
        <v>3</v>
      </c>
      <c r="D115" s="69" t="s">
        <v>77</v>
      </c>
      <c r="E115" s="60">
        <v>875</v>
      </c>
      <c r="F115" s="60">
        <f t="shared" si="2"/>
        <v>2625</v>
      </c>
    </row>
    <row r="116" spans="1:6" ht="60">
      <c r="A116" s="64">
        <v>4.9000000000000004</v>
      </c>
      <c r="B116" s="32" t="s">
        <v>101</v>
      </c>
      <c r="C116" s="69">
        <v>2</v>
      </c>
      <c r="D116" s="69" t="s">
        <v>77</v>
      </c>
      <c r="E116" s="60">
        <v>1458</v>
      </c>
      <c r="F116" s="60">
        <f t="shared" si="2"/>
        <v>2916</v>
      </c>
    </row>
    <row r="117" spans="1:6" ht="30">
      <c r="A117" s="70">
        <v>4.0999999999999996</v>
      </c>
      <c r="B117" s="32" t="s">
        <v>102</v>
      </c>
      <c r="C117" s="69">
        <v>2</v>
      </c>
      <c r="D117" s="69" t="s">
        <v>77</v>
      </c>
      <c r="E117" s="60">
        <v>729</v>
      </c>
      <c r="F117" s="60">
        <f t="shared" si="2"/>
        <v>1458</v>
      </c>
    </row>
    <row r="118" spans="1:6" ht="30">
      <c r="A118" s="70">
        <v>4.1100000000000003</v>
      </c>
      <c r="B118" s="32" t="s">
        <v>103</v>
      </c>
      <c r="C118" s="69">
        <v>1</v>
      </c>
      <c r="D118" s="69" t="s">
        <v>77</v>
      </c>
      <c r="E118" s="60">
        <v>1458</v>
      </c>
      <c r="F118" s="60">
        <f t="shared" si="2"/>
        <v>1458</v>
      </c>
    </row>
    <row r="119" spans="1:6" ht="30">
      <c r="A119" s="70">
        <v>4.12</v>
      </c>
      <c r="B119" s="32" t="s">
        <v>104</v>
      </c>
      <c r="C119" s="69"/>
      <c r="D119" s="69"/>
      <c r="E119" s="61"/>
      <c r="F119" s="61"/>
    </row>
    <row r="120" spans="1:6">
      <c r="A120" s="89" t="s">
        <v>8</v>
      </c>
      <c r="B120" s="179" t="s">
        <v>105</v>
      </c>
      <c r="C120" s="69">
        <v>1</v>
      </c>
      <c r="D120" s="36" t="s">
        <v>77</v>
      </c>
      <c r="E120" s="60">
        <v>729</v>
      </c>
      <c r="F120" s="60">
        <f t="shared" ref="F120:F126" si="3">+E120*C120</f>
        <v>729</v>
      </c>
    </row>
    <row r="121" spans="1:6">
      <c r="A121" s="89" t="s">
        <v>10</v>
      </c>
      <c r="B121" s="179" t="s">
        <v>106</v>
      </c>
      <c r="C121" s="69">
        <v>2</v>
      </c>
      <c r="D121" s="36" t="s">
        <v>77</v>
      </c>
      <c r="E121" s="60">
        <v>729</v>
      </c>
      <c r="F121" s="60">
        <f t="shared" si="3"/>
        <v>1458</v>
      </c>
    </row>
    <row r="122" spans="1:6">
      <c r="A122" s="89" t="s">
        <v>12</v>
      </c>
      <c r="B122" s="179" t="s">
        <v>107</v>
      </c>
      <c r="C122" s="69">
        <v>1</v>
      </c>
      <c r="D122" s="36" t="s">
        <v>77</v>
      </c>
      <c r="E122" s="60">
        <v>729</v>
      </c>
      <c r="F122" s="60">
        <f t="shared" si="3"/>
        <v>729</v>
      </c>
    </row>
    <row r="123" spans="1:6" ht="45">
      <c r="A123" s="70">
        <v>4.13</v>
      </c>
      <c r="B123" s="32" t="s">
        <v>108</v>
      </c>
      <c r="C123" s="69">
        <v>4</v>
      </c>
      <c r="D123" s="69" t="s">
        <v>77</v>
      </c>
      <c r="E123" s="60">
        <v>2186</v>
      </c>
      <c r="F123" s="60">
        <f t="shared" si="3"/>
        <v>8744</v>
      </c>
    </row>
    <row r="124" spans="1:6" ht="30">
      <c r="A124" s="70">
        <v>4.1399999999999997</v>
      </c>
      <c r="B124" s="32" t="s">
        <v>109</v>
      </c>
      <c r="C124" s="69">
        <v>3</v>
      </c>
      <c r="D124" s="69" t="s">
        <v>77</v>
      </c>
      <c r="E124" s="60">
        <v>1458</v>
      </c>
      <c r="F124" s="60">
        <f t="shared" si="3"/>
        <v>4374</v>
      </c>
    </row>
    <row r="125" spans="1:6" ht="60">
      <c r="A125" s="70">
        <v>4.1500000000000004</v>
      </c>
      <c r="B125" s="32" t="s">
        <v>110</v>
      </c>
      <c r="C125" s="69">
        <v>4</v>
      </c>
      <c r="D125" s="69" t="s">
        <v>77</v>
      </c>
      <c r="E125" s="60">
        <v>7286</v>
      </c>
      <c r="F125" s="60">
        <f t="shared" si="3"/>
        <v>29144</v>
      </c>
    </row>
    <row r="126" spans="1:6" ht="45">
      <c r="A126" s="70">
        <v>4.16</v>
      </c>
      <c r="B126" s="32" t="s">
        <v>111</v>
      </c>
      <c r="C126" s="69">
        <v>2</v>
      </c>
      <c r="D126" s="69" t="s">
        <v>77</v>
      </c>
      <c r="E126" s="60">
        <v>2911</v>
      </c>
      <c r="F126" s="60">
        <f t="shared" si="3"/>
        <v>5822</v>
      </c>
    </row>
    <row r="127" spans="1:6" ht="60">
      <c r="A127" s="70">
        <v>4.17</v>
      </c>
      <c r="B127" s="32" t="s">
        <v>324</v>
      </c>
      <c r="C127" s="69"/>
      <c r="D127" s="69"/>
      <c r="E127" s="78"/>
      <c r="F127" s="78"/>
    </row>
    <row r="128" spans="1:6">
      <c r="A128" s="80" t="s">
        <v>8</v>
      </c>
      <c r="B128" s="34" t="s">
        <v>105</v>
      </c>
      <c r="C128" s="69">
        <v>100</v>
      </c>
      <c r="D128" s="69" t="s">
        <v>65</v>
      </c>
      <c r="E128" s="60">
        <v>292</v>
      </c>
      <c r="F128" s="60">
        <f t="shared" ref="F128:F133" si="4">+E128*C128</f>
        <v>29200</v>
      </c>
    </row>
    <row r="129" spans="1:6">
      <c r="A129" s="80" t="s">
        <v>10</v>
      </c>
      <c r="B129" s="34" t="s">
        <v>106</v>
      </c>
      <c r="C129" s="69">
        <v>25</v>
      </c>
      <c r="D129" s="69" t="s">
        <v>65</v>
      </c>
      <c r="E129" s="60">
        <v>219</v>
      </c>
      <c r="F129" s="60">
        <f t="shared" si="4"/>
        <v>5475</v>
      </c>
    </row>
    <row r="130" spans="1:6">
      <c r="A130" s="80" t="s">
        <v>12</v>
      </c>
      <c r="B130" s="34" t="s">
        <v>107</v>
      </c>
      <c r="C130" s="69">
        <v>10</v>
      </c>
      <c r="D130" s="69" t="s">
        <v>65</v>
      </c>
      <c r="E130" s="60">
        <v>146</v>
      </c>
      <c r="F130" s="60">
        <f t="shared" si="4"/>
        <v>1460</v>
      </c>
    </row>
    <row r="131" spans="1:6" ht="60">
      <c r="A131" s="70">
        <v>4.18</v>
      </c>
      <c r="B131" s="32" t="s">
        <v>112</v>
      </c>
      <c r="C131" s="69">
        <v>200</v>
      </c>
      <c r="D131" s="69" t="s">
        <v>65</v>
      </c>
      <c r="E131" s="60">
        <v>875</v>
      </c>
      <c r="F131" s="60">
        <f t="shared" si="4"/>
        <v>175000</v>
      </c>
    </row>
    <row r="132" spans="1:6" ht="60">
      <c r="A132" s="70">
        <v>4.1900000000000004</v>
      </c>
      <c r="B132" s="32" t="s">
        <v>113</v>
      </c>
      <c r="C132" s="69">
        <v>200</v>
      </c>
      <c r="D132" s="69" t="s">
        <v>65</v>
      </c>
      <c r="E132" s="60">
        <v>1284</v>
      </c>
      <c r="F132" s="60">
        <f t="shared" si="4"/>
        <v>256800</v>
      </c>
    </row>
    <row r="133" spans="1:6" ht="45">
      <c r="A133" s="70">
        <v>4.2</v>
      </c>
      <c r="B133" s="32" t="s">
        <v>114</v>
      </c>
      <c r="C133" s="69">
        <v>765</v>
      </c>
      <c r="D133" s="69" t="s">
        <v>65</v>
      </c>
      <c r="E133" s="60">
        <v>315</v>
      </c>
      <c r="F133" s="60">
        <f t="shared" si="4"/>
        <v>240975</v>
      </c>
    </row>
    <row r="134" spans="1:6" ht="30">
      <c r="A134" s="70">
        <v>4.21</v>
      </c>
      <c r="B134" s="32" t="s">
        <v>115</v>
      </c>
      <c r="C134" s="69"/>
      <c r="D134" s="69"/>
      <c r="E134" s="78"/>
      <c r="F134" s="78"/>
    </row>
    <row r="135" spans="1:6">
      <c r="A135" s="80" t="s">
        <v>8</v>
      </c>
      <c r="B135" s="34" t="s">
        <v>116</v>
      </c>
      <c r="C135" s="69">
        <v>90</v>
      </c>
      <c r="D135" s="69" t="s">
        <v>77</v>
      </c>
      <c r="E135" s="60">
        <v>1458</v>
      </c>
      <c r="F135" s="60">
        <f>+E135*C135</f>
        <v>131220</v>
      </c>
    </row>
    <row r="136" spans="1:6" ht="75">
      <c r="A136" s="70">
        <v>4.22</v>
      </c>
      <c r="B136" s="32" t="s">
        <v>325</v>
      </c>
      <c r="C136" s="69">
        <v>850</v>
      </c>
      <c r="D136" s="59" t="s">
        <v>117</v>
      </c>
      <c r="E136" s="60">
        <v>583</v>
      </c>
      <c r="F136" s="60">
        <f>+E136*C136</f>
        <v>495550</v>
      </c>
    </row>
    <row r="137" spans="1:6" ht="105">
      <c r="A137" s="87">
        <v>4.2300000000000004</v>
      </c>
      <c r="B137" s="32" t="s">
        <v>118</v>
      </c>
      <c r="C137" s="69">
        <v>65</v>
      </c>
      <c r="D137" s="69" t="s">
        <v>65</v>
      </c>
      <c r="E137" s="60">
        <v>729</v>
      </c>
      <c r="F137" s="60">
        <f>+E137*C137</f>
        <v>47385</v>
      </c>
    </row>
    <row r="138" spans="1:6">
      <c r="A138" s="71"/>
      <c r="B138" s="267" t="s">
        <v>614</v>
      </c>
      <c r="C138" s="267"/>
      <c r="D138" s="267"/>
      <c r="E138" s="72"/>
      <c r="F138" s="255">
        <f>SUM(F108:F137)</f>
        <v>1790286</v>
      </c>
    </row>
    <row r="139" spans="1:6">
      <c r="A139" s="268" t="s">
        <v>602</v>
      </c>
      <c r="B139" s="268"/>
      <c r="C139" s="268"/>
      <c r="D139" s="268"/>
      <c r="E139" s="268"/>
      <c r="F139" s="268"/>
    </row>
    <row r="140" spans="1:6">
      <c r="A140" s="268" t="s">
        <v>615</v>
      </c>
      <c r="B140" s="268"/>
      <c r="C140" s="268"/>
      <c r="D140" s="268"/>
      <c r="E140" s="268"/>
      <c r="F140" s="268"/>
    </row>
    <row r="141" spans="1:6" ht="90">
      <c r="A141" s="64">
        <v>5.0999999999999996</v>
      </c>
      <c r="B141" s="32" t="s">
        <v>119</v>
      </c>
      <c r="C141" s="85"/>
      <c r="D141" s="85"/>
      <c r="E141" s="60"/>
      <c r="F141" s="60"/>
    </row>
    <row r="142" spans="1:6">
      <c r="A142" s="70" t="s">
        <v>8</v>
      </c>
      <c r="B142" s="32" t="s">
        <v>120</v>
      </c>
      <c r="C142" s="85">
        <v>350</v>
      </c>
      <c r="D142" s="85" t="s">
        <v>117</v>
      </c>
      <c r="E142" s="60">
        <v>108</v>
      </c>
      <c r="F142" s="60">
        <f>+E142*C142</f>
        <v>37800</v>
      </c>
    </row>
    <row r="143" spans="1:6" ht="30">
      <c r="A143" s="64">
        <v>5.2</v>
      </c>
      <c r="B143" s="32" t="s">
        <v>121</v>
      </c>
      <c r="C143" s="85">
        <v>250</v>
      </c>
      <c r="D143" s="85" t="s">
        <v>117</v>
      </c>
      <c r="E143" s="60">
        <v>117</v>
      </c>
      <c r="F143" s="60">
        <f>+E143*C143</f>
        <v>29250</v>
      </c>
    </row>
    <row r="144" spans="1:6" ht="240">
      <c r="A144" s="64">
        <v>5.3</v>
      </c>
      <c r="B144" s="32" t="s">
        <v>122</v>
      </c>
      <c r="C144" s="85">
        <v>400</v>
      </c>
      <c r="D144" s="85" t="s">
        <v>65</v>
      </c>
      <c r="E144" s="60">
        <v>2889</v>
      </c>
      <c r="F144" s="60">
        <f>+E144*C144</f>
        <v>1155600</v>
      </c>
    </row>
    <row r="145" spans="1:6" ht="45">
      <c r="A145" s="64">
        <v>5.4</v>
      </c>
      <c r="B145" s="32" t="s">
        <v>123</v>
      </c>
      <c r="C145" s="85">
        <v>2500</v>
      </c>
      <c r="D145" s="85" t="s">
        <v>117</v>
      </c>
      <c r="E145" s="60">
        <v>108</v>
      </c>
      <c r="F145" s="60">
        <f>+E145*C145</f>
        <v>270000</v>
      </c>
    </row>
    <row r="146" spans="1:6">
      <c r="A146" s="71"/>
      <c r="B146" s="267" t="s">
        <v>616</v>
      </c>
      <c r="C146" s="267"/>
      <c r="D146" s="267"/>
      <c r="E146" s="72"/>
      <c r="F146" s="255">
        <f>SUM(F141:F145)</f>
        <v>1492650</v>
      </c>
    </row>
    <row r="147" spans="1:6">
      <c r="A147" s="268" t="s">
        <v>602</v>
      </c>
      <c r="B147" s="268"/>
      <c r="C147" s="268"/>
      <c r="D147" s="268"/>
      <c r="E147" s="268"/>
      <c r="F147" s="268"/>
    </row>
    <row r="148" spans="1:6">
      <c r="A148" s="267" t="s">
        <v>617</v>
      </c>
      <c r="B148" s="267"/>
      <c r="C148" s="267"/>
      <c r="D148" s="267"/>
      <c r="E148" s="267"/>
      <c r="F148" s="267"/>
    </row>
    <row r="149" spans="1:6">
      <c r="A149" s="91"/>
      <c r="B149" s="178" t="s">
        <v>124</v>
      </c>
      <c r="C149" s="92"/>
      <c r="D149" s="93"/>
      <c r="E149" s="61"/>
      <c r="F149" s="61"/>
    </row>
    <row r="150" spans="1:6" ht="75">
      <c r="A150" s="63">
        <v>6.1</v>
      </c>
      <c r="B150" s="180" t="s">
        <v>125</v>
      </c>
      <c r="C150" s="69">
        <v>240</v>
      </c>
      <c r="D150" s="94" t="s">
        <v>29</v>
      </c>
      <c r="E150" s="60">
        <v>2851</v>
      </c>
      <c r="F150" s="60">
        <f t="shared" ref="F150:F157" si="5">+E150*C150</f>
        <v>684240</v>
      </c>
    </row>
    <row r="151" spans="1:6" ht="105">
      <c r="A151" s="63">
        <v>6.2</v>
      </c>
      <c r="B151" s="180" t="s">
        <v>126</v>
      </c>
      <c r="C151" s="69">
        <v>150</v>
      </c>
      <c r="D151" s="94" t="s">
        <v>29</v>
      </c>
      <c r="E151" s="60">
        <v>3078</v>
      </c>
      <c r="F151" s="60">
        <f t="shared" si="5"/>
        <v>461700</v>
      </c>
    </row>
    <row r="152" spans="1:6" ht="75">
      <c r="A152" s="63">
        <v>6.3</v>
      </c>
      <c r="B152" s="180" t="s">
        <v>127</v>
      </c>
      <c r="C152" s="69">
        <v>1200</v>
      </c>
      <c r="D152" s="94" t="s">
        <v>21</v>
      </c>
      <c r="E152" s="60">
        <v>34</v>
      </c>
      <c r="F152" s="60">
        <f t="shared" si="5"/>
        <v>40800</v>
      </c>
    </row>
    <row r="153" spans="1:6" ht="60">
      <c r="A153" s="63">
        <v>6.4</v>
      </c>
      <c r="B153" s="180" t="s">
        <v>128</v>
      </c>
      <c r="C153" s="69">
        <v>1200</v>
      </c>
      <c r="D153" s="94" t="s">
        <v>21</v>
      </c>
      <c r="E153" s="60">
        <v>57</v>
      </c>
      <c r="F153" s="60">
        <f t="shared" si="5"/>
        <v>68400</v>
      </c>
    </row>
    <row r="154" spans="1:6" ht="105">
      <c r="A154" s="63">
        <v>6.5</v>
      </c>
      <c r="B154" s="113" t="s">
        <v>129</v>
      </c>
      <c r="C154" s="69">
        <v>50</v>
      </c>
      <c r="D154" s="94" t="s">
        <v>29</v>
      </c>
      <c r="E154" s="60">
        <v>10448</v>
      </c>
      <c r="F154" s="60">
        <f t="shared" si="5"/>
        <v>522400</v>
      </c>
    </row>
    <row r="155" spans="1:6" ht="45">
      <c r="A155" s="63">
        <v>6.6</v>
      </c>
      <c r="B155" s="113" t="s">
        <v>130</v>
      </c>
      <c r="C155" s="69">
        <v>1000</v>
      </c>
      <c r="D155" s="94" t="s">
        <v>21</v>
      </c>
      <c r="E155" s="60">
        <v>28</v>
      </c>
      <c r="F155" s="60">
        <f t="shared" si="5"/>
        <v>28000</v>
      </c>
    </row>
    <row r="156" spans="1:6" ht="135">
      <c r="A156" s="63">
        <v>6.7</v>
      </c>
      <c r="B156" s="113" t="s">
        <v>131</v>
      </c>
      <c r="C156" s="69">
        <v>25</v>
      </c>
      <c r="D156" s="94" t="s">
        <v>29</v>
      </c>
      <c r="E156" s="60">
        <v>11361</v>
      </c>
      <c r="F156" s="60">
        <f t="shared" si="5"/>
        <v>284025</v>
      </c>
    </row>
    <row r="157" spans="1:6" ht="75">
      <c r="A157" s="63">
        <v>6.8</v>
      </c>
      <c r="B157" s="113" t="s">
        <v>326</v>
      </c>
      <c r="C157" s="69">
        <v>400</v>
      </c>
      <c r="D157" s="69" t="s">
        <v>65</v>
      </c>
      <c r="E157" s="60">
        <v>5724</v>
      </c>
      <c r="F157" s="60">
        <f t="shared" si="5"/>
        <v>2289600</v>
      </c>
    </row>
    <row r="158" spans="1:6">
      <c r="A158" s="63"/>
      <c r="B158" s="181" t="s">
        <v>132</v>
      </c>
      <c r="C158" s="69"/>
      <c r="D158" s="36"/>
      <c r="E158" s="61"/>
      <c r="F158" s="61"/>
    </row>
    <row r="159" spans="1:6" ht="90">
      <c r="A159" s="64">
        <v>6.9</v>
      </c>
      <c r="B159" s="32" t="s">
        <v>133</v>
      </c>
      <c r="C159" s="75"/>
      <c r="D159" s="33"/>
      <c r="E159" s="61"/>
      <c r="F159" s="61"/>
    </row>
    <row r="160" spans="1:6">
      <c r="A160" s="64" t="s">
        <v>8</v>
      </c>
      <c r="B160" s="32" t="s">
        <v>134</v>
      </c>
      <c r="C160" s="95">
        <v>1051</v>
      </c>
      <c r="D160" s="96" t="s">
        <v>29</v>
      </c>
      <c r="E160" s="60">
        <v>152</v>
      </c>
      <c r="F160" s="60">
        <f t="shared" ref="F160:F173" si="6">+E160*C160</f>
        <v>159752</v>
      </c>
    </row>
    <row r="161" spans="1:6" ht="105">
      <c r="A161" s="97" t="s">
        <v>135</v>
      </c>
      <c r="B161" s="32" t="s">
        <v>136</v>
      </c>
      <c r="C161" s="95">
        <v>28</v>
      </c>
      <c r="D161" s="96" t="s">
        <v>29</v>
      </c>
      <c r="E161" s="60">
        <v>6409</v>
      </c>
      <c r="F161" s="60">
        <f t="shared" si="6"/>
        <v>179452</v>
      </c>
    </row>
    <row r="162" spans="1:6" ht="75">
      <c r="A162" s="63">
        <v>6.11</v>
      </c>
      <c r="B162" s="32" t="s">
        <v>137</v>
      </c>
      <c r="C162" s="95">
        <v>56</v>
      </c>
      <c r="D162" s="96" t="s">
        <v>29</v>
      </c>
      <c r="E162" s="60">
        <v>73</v>
      </c>
      <c r="F162" s="60">
        <f t="shared" si="6"/>
        <v>4088</v>
      </c>
    </row>
    <row r="163" spans="1:6" ht="105">
      <c r="A163" s="63">
        <v>6.12</v>
      </c>
      <c r="B163" s="32" t="s">
        <v>138</v>
      </c>
      <c r="C163" s="95">
        <v>100</v>
      </c>
      <c r="D163" s="96" t="s">
        <v>29</v>
      </c>
      <c r="E163" s="60">
        <v>7617</v>
      </c>
      <c r="F163" s="60">
        <f t="shared" si="6"/>
        <v>761700</v>
      </c>
    </row>
    <row r="164" spans="1:6" ht="60">
      <c r="A164" s="63">
        <v>6.13</v>
      </c>
      <c r="B164" s="32" t="s">
        <v>139</v>
      </c>
      <c r="C164" s="95">
        <v>323</v>
      </c>
      <c r="D164" s="96" t="s">
        <v>21</v>
      </c>
      <c r="E164" s="60">
        <v>729</v>
      </c>
      <c r="F164" s="60">
        <f t="shared" si="6"/>
        <v>235467</v>
      </c>
    </row>
    <row r="165" spans="1:6" ht="60">
      <c r="A165" s="63">
        <v>6.14</v>
      </c>
      <c r="B165" s="32" t="s">
        <v>140</v>
      </c>
      <c r="C165" s="95">
        <v>202</v>
      </c>
      <c r="D165" s="96" t="s">
        <v>21</v>
      </c>
      <c r="E165" s="60">
        <v>729</v>
      </c>
      <c r="F165" s="60">
        <f t="shared" si="6"/>
        <v>147258</v>
      </c>
    </row>
    <row r="166" spans="1:6" ht="75">
      <c r="A166" s="63">
        <v>6.15</v>
      </c>
      <c r="B166" s="32" t="s">
        <v>141</v>
      </c>
      <c r="C166" s="95">
        <v>67</v>
      </c>
      <c r="D166" s="96" t="s">
        <v>21</v>
      </c>
      <c r="E166" s="60">
        <v>729</v>
      </c>
      <c r="F166" s="60">
        <f t="shared" si="6"/>
        <v>48843</v>
      </c>
    </row>
    <row r="167" spans="1:6" ht="90">
      <c r="A167" s="63">
        <v>6.16</v>
      </c>
      <c r="B167" s="32" t="s">
        <v>142</v>
      </c>
      <c r="C167" s="95">
        <v>13</v>
      </c>
      <c r="D167" s="96" t="s">
        <v>53</v>
      </c>
      <c r="E167" s="60">
        <v>69122</v>
      </c>
      <c r="F167" s="60">
        <f t="shared" si="6"/>
        <v>898586</v>
      </c>
    </row>
    <row r="168" spans="1:6" ht="60">
      <c r="A168" s="63">
        <v>6.17</v>
      </c>
      <c r="B168" s="32" t="s">
        <v>143</v>
      </c>
      <c r="C168" s="95">
        <v>1200</v>
      </c>
      <c r="D168" s="96" t="s">
        <v>65</v>
      </c>
      <c r="E168" s="60">
        <v>132</v>
      </c>
      <c r="F168" s="60">
        <f t="shared" si="6"/>
        <v>158400</v>
      </c>
    </row>
    <row r="169" spans="1:6">
      <c r="A169" s="63">
        <v>6.18</v>
      </c>
      <c r="B169" s="76" t="s">
        <v>144</v>
      </c>
      <c r="C169" s="95">
        <v>168</v>
      </c>
      <c r="D169" s="69" t="s">
        <v>117</v>
      </c>
      <c r="E169" s="60">
        <v>108</v>
      </c>
      <c r="F169" s="60">
        <f t="shared" si="6"/>
        <v>18144</v>
      </c>
    </row>
    <row r="170" spans="1:6" ht="75">
      <c r="A170" s="63">
        <v>6.19</v>
      </c>
      <c r="B170" s="32" t="s">
        <v>145</v>
      </c>
      <c r="C170" s="95">
        <v>1200</v>
      </c>
      <c r="D170" s="96" t="s">
        <v>21</v>
      </c>
      <c r="E170" s="60">
        <v>175</v>
      </c>
      <c r="F170" s="60">
        <f t="shared" si="6"/>
        <v>210000</v>
      </c>
    </row>
    <row r="171" spans="1:6" ht="105">
      <c r="A171" s="97" t="s">
        <v>146</v>
      </c>
      <c r="B171" s="32" t="s">
        <v>147</v>
      </c>
      <c r="C171" s="95">
        <v>96</v>
      </c>
      <c r="D171" s="96" t="s">
        <v>65</v>
      </c>
      <c r="E171" s="60">
        <v>1337</v>
      </c>
      <c r="F171" s="60">
        <f t="shared" si="6"/>
        <v>128352</v>
      </c>
    </row>
    <row r="172" spans="1:6" ht="105">
      <c r="A172" s="97">
        <v>6.21</v>
      </c>
      <c r="B172" s="32" t="s">
        <v>618</v>
      </c>
      <c r="C172" s="69">
        <v>500</v>
      </c>
      <c r="D172" s="36" t="s">
        <v>21</v>
      </c>
      <c r="E172" s="60">
        <v>365</v>
      </c>
      <c r="F172" s="60">
        <f t="shared" si="6"/>
        <v>182500</v>
      </c>
    </row>
    <row r="173" spans="1:6" ht="105">
      <c r="A173" s="97">
        <v>6.22</v>
      </c>
      <c r="B173" s="32" t="s">
        <v>148</v>
      </c>
      <c r="C173" s="69">
        <v>96</v>
      </c>
      <c r="D173" s="36" t="s">
        <v>65</v>
      </c>
      <c r="E173" s="60">
        <v>209</v>
      </c>
      <c r="F173" s="60">
        <f t="shared" si="6"/>
        <v>20064</v>
      </c>
    </row>
    <row r="174" spans="1:6" ht="169.5" customHeight="1">
      <c r="A174" s="97">
        <v>6.23</v>
      </c>
      <c r="B174" s="32" t="s">
        <v>149</v>
      </c>
      <c r="C174" s="69"/>
      <c r="D174" s="36"/>
      <c r="E174" s="61"/>
      <c r="F174" s="61"/>
    </row>
    <row r="175" spans="1:6" ht="30">
      <c r="A175" s="63" t="s">
        <v>8</v>
      </c>
      <c r="B175" s="32" t="s">
        <v>150</v>
      </c>
      <c r="C175" s="69">
        <v>96</v>
      </c>
      <c r="D175" s="69" t="s">
        <v>77</v>
      </c>
      <c r="E175" s="60">
        <v>3524</v>
      </c>
      <c r="F175" s="60">
        <f>+E175*C175</f>
        <v>338304</v>
      </c>
    </row>
    <row r="176" spans="1:6" ht="45">
      <c r="A176" s="63" t="s">
        <v>10</v>
      </c>
      <c r="B176" s="32" t="s">
        <v>151</v>
      </c>
      <c r="C176" s="69">
        <v>96</v>
      </c>
      <c r="D176" s="69" t="s">
        <v>77</v>
      </c>
      <c r="E176" s="60">
        <v>3524</v>
      </c>
      <c r="F176" s="60">
        <f>+E176*C176</f>
        <v>338304</v>
      </c>
    </row>
    <row r="177" spans="1:6" ht="45">
      <c r="A177" s="63" t="s">
        <v>12</v>
      </c>
      <c r="B177" s="32" t="s">
        <v>152</v>
      </c>
      <c r="C177" s="69">
        <v>96</v>
      </c>
      <c r="D177" s="69" t="s">
        <v>77</v>
      </c>
      <c r="E177" s="60">
        <v>3524</v>
      </c>
      <c r="F177" s="60">
        <f>+E177*C177</f>
        <v>338304</v>
      </c>
    </row>
    <row r="178" spans="1:6" ht="30">
      <c r="A178" s="63" t="s">
        <v>14</v>
      </c>
      <c r="B178" s="32" t="s">
        <v>153</v>
      </c>
      <c r="C178" s="69">
        <v>96</v>
      </c>
      <c r="D178" s="69" t="s">
        <v>77</v>
      </c>
      <c r="E178" s="60">
        <v>3524</v>
      </c>
      <c r="F178" s="60">
        <f>+E178*C178</f>
        <v>338304</v>
      </c>
    </row>
    <row r="179" spans="1:6" ht="90">
      <c r="A179" s="97">
        <v>6.24</v>
      </c>
      <c r="B179" s="32" t="s">
        <v>154</v>
      </c>
      <c r="C179" s="69">
        <v>2</v>
      </c>
      <c r="D179" s="36" t="s">
        <v>53</v>
      </c>
      <c r="E179" s="60">
        <v>107603</v>
      </c>
      <c r="F179" s="60">
        <f>+E179*C179</f>
        <v>215206</v>
      </c>
    </row>
    <row r="180" spans="1:6">
      <c r="A180" s="71"/>
      <c r="B180" s="267" t="s">
        <v>619</v>
      </c>
      <c r="C180" s="267"/>
      <c r="D180" s="267"/>
      <c r="E180" s="72"/>
      <c r="F180" s="255">
        <f>SUM(F149:F179)</f>
        <v>9100193</v>
      </c>
    </row>
    <row r="181" spans="1:6">
      <c r="A181" s="268" t="s">
        <v>727</v>
      </c>
      <c r="B181" s="268"/>
      <c r="C181" s="268"/>
      <c r="D181" s="268"/>
      <c r="E181" s="268"/>
      <c r="F181" s="268"/>
    </row>
    <row r="182" spans="1:6">
      <c r="A182" s="267" t="s">
        <v>620</v>
      </c>
      <c r="B182" s="267"/>
      <c r="C182" s="267"/>
      <c r="D182" s="267"/>
      <c r="E182" s="267"/>
      <c r="F182" s="267"/>
    </row>
    <row r="183" spans="1:6">
      <c r="A183" s="98"/>
      <c r="B183" s="32" t="s">
        <v>299</v>
      </c>
      <c r="C183" s="99"/>
      <c r="D183" s="100"/>
      <c r="E183" s="101"/>
      <c r="F183" s="101"/>
    </row>
    <row r="184" spans="1:6" ht="150">
      <c r="A184" s="102">
        <v>7.1</v>
      </c>
      <c r="B184" s="32" t="s">
        <v>155</v>
      </c>
      <c r="C184" s="99"/>
      <c r="D184" s="100" t="s">
        <v>156</v>
      </c>
      <c r="E184" s="101"/>
      <c r="F184" s="101"/>
    </row>
    <row r="185" spans="1:6" ht="30">
      <c r="A185" s="116" t="s">
        <v>8</v>
      </c>
      <c r="B185" s="32" t="s">
        <v>621</v>
      </c>
      <c r="C185" s="67">
        <v>30</v>
      </c>
      <c r="D185" s="59" t="s">
        <v>65</v>
      </c>
      <c r="E185" s="60">
        <v>18597</v>
      </c>
      <c r="F185" s="60">
        <f>+E185*C185</f>
        <v>557910</v>
      </c>
    </row>
    <row r="186" spans="1:6" ht="30">
      <c r="A186" s="116" t="s">
        <v>10</v>
      </c>
      <c r="B186" s="32" t="s">
        <v>622</v>
      </c>
      <c r="C186" s="67">
        <v>40</v>
      </c>
      <c r="D186" s="59" t="s">
        <v>65</v>
      </c>
      <c r="E186" s="60">
        <v>13565</v>
      </c>
      <c r="F186" s="60">
        <f>+E186*C186</f>
        <v>542600</v>
      </c>
    </row>
    <row r="187" spans="1:6" ht="135">
      <c r="A187" s="102">
        <v>7.2</v>
      </c>
      <c r="B187" s="32" t="s">
        <v>157</v>
      </c>
      <c r="C187" s="69">
        <v>1100</v>
      </c>
      <c r="D187" s="37" t="s">
        <v>117</v>
      </c>
      <c r="E187" s="60">
        <v>139</v>
      </c>
      <c r="F187" s="60">
        <f>+E187*C187</f>
        <v>152900</v>
      </c>
    </row>
    <row r="188" spans="1:6" ht="90">
      <c r="A188" s="102">
        <v>7.3</v>
      </c>
      <c r="B188" s="32" t="s">
        <v>158</v>
      </c>
      <c r="C188" s="59"/>
      <c r="D188" s="59"/>
      <c r="E188" s="104"/>
      <c r="F188" s="104"/>
    </row>
    <row r="189" spans="1:6">
      <c r="A189" s="116" t="s">
        <v>8</v>
      </c>
      <c r="B189" s="32" t="s">
        <v>623</v>
      </c>
      <c r="C189" s="59">
        <v>115</v>
      </c>
      <c r="D189" s="59" t="s">
        <v>37</v>
      </c>
      <c r="E189" s="60">
        <v>729</v>
      </c>
      <c r="F189" s="60">
        <f>+E189*C189</f>
        <v>83835</v>
      </c>
    </row>
    <row r="190" spans="1:6">
      <c r="A190" s="116" t="s">
        <v>10</v>
      </c>
      <c r="B190" s="32" t="s">
        <v>309</v>
      </c>
      <c r="C190" s="59">
        <v>128</v>
      </c>
      <c r="D190" s="59" t="s">
        <v>37</v>
      </c>
      <c r="E190" s="60">
        <v>729</v>
      </c>
      <c r="F190" s="60">
        <f>+E190*C190</f>
        <v>93312</v>
      </c>
    </row>
    <row r="191" spans="1:6" ht="60">
      <c r="A191" s="102">
        <v>7.4</v>
      </c>
      <c r="B191" s="32" t="s">
        <v>159</v>
      </c>
      <c r="C191" s="59"/>
      <c r="D191" s="59"/>
      <c r="E191" s="104"/>
      <c r="F191" s="104"/>
    </row>
    <row r="192" spans="1:6" ht="30">
      <c r="A192" s="102" t="s">
        <v>8</v>
      </c>
      <c r="B192" s="32" t="s">
        <v>624</v>
      </c>
      <c r="C192" s="59">
        <v>113</v>
      </c>
      <c r="D192" s="59" t="s">
        <v>21</v>
      </c>
      <c r="E192" s="60">
        <v>583</v>
      </c>
      <c r="F192" s="60">
        <f>+E192*C192</f>
        <v>65879</v>
      </c>
    </row>
    <row r="193" spans="1:6" ht="30">
      <c r="A193" s="102" t="s">
        <v>10</v>
      </c>
      <c r="B193" s="32" t="s">
        <v>310</v>
      </c>
      <c r="C193" s="59">
        <v>126</v>
      </c>
      <c r="D193" s="59" t="s">
        <v>21</v>
      </c>
      <c r="E193" s="60">
        <v>583</v>
      </c>
      <c r="F193" s="60">
        <f>+E193*C193</f>
        <v>73458</v>
      </c>
    </row>
    <row r="194" spans="1:6" ht="135">
      <c r="A194" s="102">
        <v>7.5</v>
      </c>
      <c r="B194" s="105" t="s">
        <v>715</v>
      </c>
      <c r="C194" s="59"/>
      <c r="D194" s="59"/>
      <c r="E194" s="104"/>
      <c r="F194" s="104"/>
    </row>
    <row r="195" spans="1:6">
      <c r="A195" s="102" t="s">
        <v>8</v>
      </c>
      <c r="B195" s="32" t="s">
        <v>311</v>
      </c>
      <c r="C195" s="59">
        <v>2</v>
      </c>
      <c r="D195" s="59" t="s">
        <v>77</v>
      </c>
      <c r="E195" s="60">
        <v>1142166</v>
      </c>
      <c r="F195" s="60">
        <f>+E195*C195</f>
        <v>2284332</v>
      </c>
    </row>
    <row r="196" spans="1:6" ht="135">
      <c r="A196" s="102">
        <v>7.6</v>
      </c>
      <c r="B196" s="105" t="s">
        <v>716</v>
      </c>
      <c r="C196" s="99"/>
      <c r="D196" s="99"/>
      <c r="E196" s="106"/>
      <c r="F196" s="106"/>
    </row>
    <row r="197" spans="1:6">
      <c r="A197" s="102" t="s">
        <v>8</v>
      </c>
      <c r="B197" s="32" t="s">
        <v>311</v>
      </c>
      <c r="C197" s="99">
        <v>4</v>
      </c>
      <c r="D197" s="99" t="s">
        <v>77</v>
      </c>
      <c r="E197" s="60">
        <v>1334649</v>
      </c>
      <c r="F197" s="60">
        <f>+E197*C197</f>
        <v>5338596</v>
      </c>
    </row>
    <row r="198" spans="1:6" ht="90">
      <c r="A198" s="102">
        <v>7.7</v>
      </c>
      <c r="B198" s="232" t="s">
        <v>160</v>
      </c>
      <c r="C198" s="59"/>
      <c r="D198" s="59"/>
      <c r="E198" s="104"/>
      <c r="F198" s="104"/>
    </row>
    <row r="199" spans="1:6">
      <c r="A199" s="108" t="s">
        <v>8</v>
      </c>
      <c r="B199" s="32" t="s">
        <v>161</v>
      </c>
      <c r="C199" s="59">
        <v>2</v>
      </c>
      <c r="D199" s="99" t="s">
        <v>77</v>
      </c>
      <c r="E199" s="60">
        <v>55047</v>
      </c>
      <c r="F199" s="60">
        <f>+E199*C199</f>
        <v>110094</v>
      </c>
    </row>
    <row r="200" spans="1:6" ht="90">
      <c r="A200" s="58">
        <v>7.8</v>
      </c>
      <c r="B200" s="34" t="s">
        <v>162</v>
      </c>
      <c r="C200" s="59"/>
      <c r="D200" s="59"/>
      <c r="E200" s="104"/>
      <c r="F200" s="104"/>
    </row>
    <row r="201" spans="1:6">
      <c r="A201" s="58" t="s">
        <v>8</v>
      </c>
      <c r="B201" s="32" t="s">
        <v>312</v>
      </c>
      <c r="C201" s="59">
        <v>6</v>
      </c>
      <c r="D201" s="99" t="s">
        <v>77</v>
      </c>
      <c r="E201" s="60">
        <v>185128</v>
      </c>
      <c r="F201" s="60">
        <f>+E201*C201</f>
        <v>1110768</v>
      </c>
    </row>
    <row r="202" spans="1:6" ht="60">
      <c r="A202" s="58">
        <v>7.9</v>
      </c>
      <c r="B202" s="32" t="s">
        <v>163</v>
      </c>
      <c r="C202" s="99"/>
      <c r="D202" s="99"/>
      <c r="E202" s="106"/>
      <c r="F202" s="106"/>
    </row>
    <row r="203" spans="1:6">
      <c r="A203" s="108" t="s">
        <v>8</v>
      </c>
      <c r="B203" s="32" t="s">
        <v>164</v>
      </c>
      <c r="C203" s="59">
        <v>60</v>
      </c>
      <c r="D203" s="59" t="s">
        <v>65</v>
      </c>
      <c r="E203" s="60">
        <v>3294</v>
      </c>
      <c r="F203" s="60">
        <f>+E203*C203</f>
        <v>197640</v>
      </c>
    </row>
    <row r="204" spans="1:6">
      <c r="A204" s="72"/>
      <c r="B204" s="269" t="s">
        <v>625</v>
      </c>
      <c r="C204" s="269"/>
      <c r="D204" s="269"/>
      <c r="E204" s="72"/>
      <c r="F204" s="255">
        <f>SUM(F183:F203)</f>
        <v>10611324</v>
      </c>
    </row>
    <row r="205" spans="1:6">
      <c r="A205" s="268" t="s">
        <v>727</v>
      </c>
      <c r="B205" s="268"/>
      <c r="C205" s="268"/>
      <c r="D205" s="268"/>
      <c r="E205" s="268"/>
      <c r="F205" s="268"/>
    </row>
    <row r="206" spans="1:6">
      <c r="A206" s="268" t="s">
        <v>626</v>
      </c>
      <c r="B206" s="268"/>
      <c r="C206" s="268"/>
      <c r="D206" s="268"/>
      <c r="E206" s="268"/>
      <c r="F206" s="268"/>
    </row>
    <row r="207" spans="1:6">
      <c r="A207" s="233">
        <v>8.1</v>
      </c>
      <c r="B207" s="176" t="s">
        <v>165</v>
      </c>
      <c r="C207" s="85"/>
      <c r="D207" s="118"/>
      <c r="E207" s="119"/>
      <c r="F207" s="122"/>
    </row>
    <row r="208" spans="1:6" ht="60">
      <c r="A208" s="234" t="s">
        <v>8</v>
      </c>
      <c r="B208" s="112" t="s">
        <v>627</v>
      </c>
      <c r="C208" s="85"/>
      <c r="D208" s="118"/>
      <c r="E208" s="120"/>
      <c r="F208" s="123"/>
    </row>
    <row r="209" spans="1:6">
      <c r="A209" s="233" t="s">
        <v>166</v>
      </c>
      <c r="B209" s="34" t="s">
        <v>628</v>
      </c>
      <c r="C209" s="85">
        <v>2</v>
      </c>
      <c r="D209" s="118" t="s">
        <v>167</v>
      </c>
      <c r="E209" s="60">
        <v>1635618</v>
      </c>
      <c r="F209" s="60">
        <f>+E209*C209</f>
        <v>3271236</v>
      </c>
    </row>
    <row r="210" spans="1:6" ht="45">
      <c r="A210" s="234" t="s">
        <v>10</v>
      </c>
      <c r="B210" s="113" t="s">
        <v>168</v>
      </c>
      <c r="C210" s="85">
        <v>4</v>
      </c>
      <c r="D210" s="118" t="s">
        <v>77</v>
      </c>
      <c r="E210" s="60">
        <v>189426</v>
      </c>
      <c r="F210" s="60">
        <f>+E210*C210</f>
        <v>757704</v>
      </c>
    </row>
    <row r="211" spans="1:6" ht="75">
      <c r="A211" s="234" t="s">
        <v>12</v>
      </c>
      <c r="B211" s="32" t="s">
        <v>169</v>
      </c>
      <c r="C211" s="85">
        <v>1</v>
      </c>
      <c r="D211" s="118" t="s">
        <v>77</v>
      </c>
      <c r="E211" s="60">
        <v>291461</v>
      </c>
      <c r="F211" s="60">
        <f>+E211*C211</f>
        <v>291461</v>
      </c>
    </row>
    <row r="212" spans="1:6">
      <c r="A212" s="221" t="s">
        <v>14</v>
      </c>
      <c r="B212" s="34" t="s">
        <v>170</v>
      </c>
      <c r="C212" s="85"/>
      <c r="D212" s="118"/>
      <c r="E212" s="119"/>
      <c r="F212" s="122"/>
    </row>
    <row r="213" spans="1:6" ht="165">
      <c r="A213" s="116" t="s">
        <v>166</v>
      </c>
      <c r="B213" s="66" t="s">
        <v>717</v>
      </c>
      <c r="C213" s="85">
        <v>2</v>
      </c>
      <c r="D213" s="118" t="s">
        <v>77</v>
      </c>
      <c r="E213" s="60">
        <v>56935</v>
      </c>
      <c r="F213" s="60">
        <f>+E213*C213</f>
        <v>113870</v>
      </c>
    </row>
    <row r="214" spans="1:6" ht="90">
      <c r="A214" s="116" t="s">
        <v>171</v>
      </c>
      <c r="B214" s="66" t="s">
        <v>314</v>
      </c>
      <c r="C214" s="85">
        <v>2</v>
      </c>
      <c r="D214" s="118" t="s">
        <v>77</v>
      </c>
      <c r="E214" s="60">
        <v>1909</v>
      </c>
      <c r="F214" s="60">
        <f>+E214*C214</f>
        <v>3818</v>
      </c>
    </row>
    <row r="215" spans="1:6" ht="60">
      <c r="A215" s="116" t="s">
        <v>172</v>
      </c>
      <c r="B215" s="66" t="s">
        <v>173</v>
      </c>
      <c r="C215" s="85">
        <v>6</v>
      </c>
      <c r="D215" s="118" t="s">
        <v>77</v>
      </c>
      <c r="E215" s="60">
        <v>8109</v>
      </c>
      <c r="F215" s="60">
        <f>+E215*C215</f>
        <v>48654</v>
      </c>
    </row>
    <row r="216" spans="1:6" ht="60">
      <c r="A216" s="116" t="s">
        <v>174</v>
      </c>
      <c r="B216" s="66" t="s">
        <v>175</v>
      </c>
      <c r="C216" s="85">
        <v>2</v>
      </c>
      <c r="D216" s="118" t="s">
        <v>77</v>
      </c>
      <c r="E216" s="60">
        <v>8960</v>
      </c>
      <c r="F216" s="60">
        <f>+E216*C216</f>
        <v>17920</v>
      </c>
    </row>
    <row r="217" spans="1:6" ht="90">
      <c r="A217" s="116" t="s">
        <v>176</v>
      </c>
      <c r="B217" s="66" t="s">
        <v>629</v>
      </c>
      <c r="C217" s="85"/>
      <c r="D217" s="118"/>
      <c r="E217" s="120"/>
      <c r="F217" s="123"/>
    </row>
    <row r="218" spans="1:6">
      <c r="A218" s="116" t="s">
        <v>177</v>
      </c>
      <c r="B218" s="184" t="s">
        <v>178</v>
      </c>
      <c r="C218" s="85">
        <v>100</v>
      </c>
      <c r="D218" s="118" t="s">
        <v>65</v>
      </c>
      <c r="E218" s="60">
        <v>219</v>
      </c>
      <c r="F218" s="60">
        <f>+E218*C218</f>
        <v>21900</v>
      </c>
    </row>
    <row r="219" spans="1:6" ht="90">
      <c r="A219" s="116" t="s">
        <v>179</v>
      </c>
      <c r="B219" s="66" t="s">
        <v>180</v>
      </c>
      <c r="C219" s="85">
        <v>1</v>
      </c>
      <c r="D219" s="118" t="s">
        <v>77</v>
      </c>
      <c r="E219" s="60">
        <v>14572</v>
      </c>
      <c r="F219" s="60">
        <f>+E219*C219</f>
        <v>14572</v>
      </c>
    </row>
    <row r="220" spans="1:6">
      <c r="A220" s="71"/>
      <c r="B220" s="267" t="s">
        <v>630</v>
      </c>
      <c r="C220" s="267"/>
      <c r="D220" s="267"/>
      <c r="E220" s="72"/>
      <c r="F220" s="255">
        <f>SUM(F207:F219)</f>
        <v>4541135</v>
      </c>
    </row>
    <row r="221" spans="1:6">
      <c r="A221" s="268" t="s">
        <v>728</v>
      </c>
      <c r="B221" s="268"/>
      <c r="C221" s="268"/>
      <c r="D221" s="268"/>
      <c r="E221" s="268"/>
      <c r="F221" s="268"/>
    </row>
    <row r="222" spans="1:6">
      <c r="A222" s="268" t="s">
        <v>631</v>
      </c>
      <c r="B222" s="268"/>
      <c r="C222" s="268"/>
      <c r="D222" s="268"/>
      <c r="E222" s="268"/>
      <c r="F222" s="268"/>
    </row>
    <row r="223" spans="1:6">
      <c r="A223" s="116">
        <v>9.1</v>
      </c>
      <c r="B223" s="184" t="s">
        <v>181</v>
      </c>
      <c r="C223" s="117"/>
      <c r="D223" s="118"/>
      <c r="E223" s="119"/>
      <c r="F223" s="123"/>
    </row>
    <row r="224" spans="1:6" ht="90">
      <c r="A224" s="63" t="s">
        <v>8</v>
      </c>
      <c r="B224" s="121" t="s">
        <v>741</v>
      </c>
      <c r="C224" s="85">
        <v>2</v>
      </c>
      <c r="D224" s="118" t="s">
        <v>77</v>
      </c>
      <c r="E224" s="60">
        <v>62344</v>
      </c>
      <c r="F224" s="60">
        <f>+E224*C224</f>
        <v>124688</v>
      </c>
    </row>
    <row r="225" spans="1:6" ht="90">
      <c r="A225" s="63" t="s">
        <v>10</v>
      </c>
      <c r="B225" s="121" t="s">
        <v>183</v>
      </c>
      <c r="C225" s="85">
        <v>2</v>
      </c>
      <c r="D225" s="118" t="s">
        <v>77</v>
      </c>
      <c r="E225" s="60">
        <v>78049</v>
      </c>
      <c r="F225" s="60">
        <f>+E225*C225</f>
        <v>156098</v>
      </c>
    </row>
    <row r="226" spans="1:6" ht="45">
      <c r="A226" s="63" t="s">
        <v>12</v>
      </c>
      <c r="B226" s="121" t="s">
        <v>184</v>
      </c>
      <c r="C226" s="85">
        <v>1</v>
      </c>
      <c r="D226" s="118" t="s">
        <v>77</v>
      </c>
      <c r="E226" s="60">
        <v>227160</v>
      </c>
      <c r="F226" s="60">
        <f>+E226*C226</f>
        <v>227160</v>
      </c>
    </row>
    <row r="227" spans="1:6" ht="30">
      <c r="A227" s="63">
        <v>9.1999999999999993</v>
      </c>
      <c r="B227" s="124" t="s">
        <v>185</v>
      </c>
      <c r="C227" s="85"/>
      <c r="D227" s="118"/>
      <c r="E227" s="122"/>
      <c r="F227" s="123"/>
    </row>
    <row r="228" spans="1:6" ht="90">
      <c r="A228" s="125" t="s">
        <v>8</v>
      </c>
      <c r="B228" s="126" t="s">
        <v>186</v>
      </c>
      <c r="C228" s="127">
        <v>200</v>
      </c>
      <c r="D228" s="118" t="s">
        <v>65</v>
      </c>
      <c r="E228" s="60">
        <v>782</v>
      </c>
      <c r="F228" s="60">
        <f>+E228*C228</f>
        <v>156400</v>
      </c>
    </row>
    <row r="229" spans="1:6" ht="60">
      <c r="A229" s="128" t="s">
        <v>10</v>
      </c>
      <c r="B229" s="126" t="s">
        <v>187</v>
      </c>
      <c r="C229" s="127">
        <v>200</v>
      </c>
      <c r="D229" s="118" t="s">
        <v>65</v>
      </c>
      <c r="E229" s="60">
        <v>1434</v>
      </c>
      <c r="F229" s="60">
        <f>+E229*C229</f>
        <v>286800</v>
      </c>
    </row>
    <row r="230" spans="1:6" ht="60">
      <c r="A230" s="128" t="s">
        <v>12</v>
      </c>
      <c r="B230" s="126" t="s">
        <v>188</v>
      </c>
      <c r="C230" s="127">
        <v>300</v>
      </c>
      <c r="D230" s="118" t="s">
        <v>65</v>
      </c>
      <c r="E230" s="60">
        <v>1141</v>
      </c>
      <c r="F230" s="60">
        <f>+E230*C230</f>
        <v>342300</v>
      </c>
    </row>
    <row r="231" spans="1:6" ht="45">
      <c r="A231" s="128" t="s">
        <v>14</v>
      </c>
      <c r="B231" s="126" t="s">
        <v>189</v>
      </c>
      <c r="C231" s="127">
        <v>1</v>
      </c>
      <c r="D231" s="118" t="s">
        <v>190</v>
      </c>
      <c r="E231" s="60">
        <v>71627</v>
      </c>
      <c r="F231" s="60">
        <f>+E231*C231</f>
        <v>71627</v>
      </c>
    </row>
    <row r="232" spans="1:6">
      <c r="A232" s="71"/>
      <c r="B232" s="267" t="s">
        <v>632</v>
      </c>
      <c r="C232" s="267"/>
      <c r="D232" s="267"/>
      <c r="E232" s="72"/>
      <c r="F232" s="255">
        <f>SUM(F223:F231)</f>
        <v>1365073</v>
      </c>
    </row>
    <row r="233" spans="1:6">
      <c r="A233" s="268" t="s">
        <v>729</v>
      </c>
      <c r="B233" s="268"/>
      <c r="C233" s="268"/>
      <c r="D233" s="268"/>
      <c r="E233" s="268"/>
      <c r="F233" s="268"/>
    </row>
    <row r="234" spans="1:6">
      <c r="A234" s="268" t="s">
        <v>633</v>
      </c>
      <c r="B234" s="268"/>
      <c r="C234" s="268"/>
      <c r="D234" s="268"/>
      <c r="E234" s="268"/>
      <c r="F234" s="268"/>
    </row>
    <row r="235" spans="1:6">
      <c r="A235" s="130"/>
      <c r="B235" s="113" t="s">
        <v>191</v>
      </c>
      <c r="C235" s="131"/>
      <c r="D235" s="132"/>
      <c r="E235" s="133"/>
      <c r="F235" s="256"/>
    </row>
    <row r="236" spans="1:6" ht="45">
      <c r="A236" s="134">
        <v>10.1</v>
      </c>
      <c r="B236" s="113" t="s">
        <v>192</v>
      </c>
      <c r="C236" s="131">
        <v>1</v>
      </c>
      <c r="D236" s="135" t="s">
        <v>27</v>
      </c>
      <c r="E236" s="60">
        <v>10257</v>
      </c>
      <c r="F236" s="60">
        <f>+E236*C236</f>
        <v>10257</v>
      </c>
    </row>
    <row r="237" spans="1:6" ht="165">
      <c r="A237" s="134">
        <v>10.199999999999999</v>
      </c>
      <c r="B237" s="113" t="s">
        <v>193</v>
      </c>
      <c r="C237" s="131"/>
      <c r="D237" s="135"/>
      <c r="E237" s="136"/>
      <c r="F237" s="212"/>
    </row>
    <row r="238" spans="1:6">
      <c r="A238" s="134" t="s">
        <v>8</v>
      </c>
      <c r="B238" s="113" t="s">
        <v>194</v>
      </c>
      <c r="C238" s="131">
        <v>70</v>
      </c>
      <c r="D238" s="235" t="s">
        <v>195</v>
      </c>
      <c r="E238" s="60">
        <v>263</v>
      </c>
      <c r="F238" s="60">
        <f>+E238*C238</f>
        <v>18410</v>
      </c>
    </row>
    <row r="239" spans="1:6">
      <c r="A239" s="134" t="s">
        <v>10</v>
      </c>
      <c r="B239" s="113" t="s">
        <v>196</v>
      </c>
      <c r="C239" s="131">
        <v>4</v>
      </c>
      <c r="D239" s="135" t="s">
        <v>27</v>
      </c>
      <c r="E239" s="60">
        <v>98</v>
      </c>
      <c r="F239" s="60">
        <f>+E239*C239</f>
        <v>392</v>
      </c>
    </row>
    <row r="240" spans="1:6">
      <c r="A240" s="134" t="s">
        <v>12</v>
      </c>
      <c r="B240" s="113" t="s">
        <v>197</v>
      </c>
      <c r="C240" s="131">
        <v>16</v>
      </c>
      <c r="D240" s="135" t="s">
        <v>27</v>
      </c>
      <c r="E240" s="60">
        <v>50</v>
      </c>
      <c r="F240" s="60">
        <f>+E240*C240</f>
        <v>800</v>
      </c>
    </row>
    <row r="241" spans="1:6" ht="90">
      <c r="A241" s="134">
        <v>10.3</v>
      </c>
      <c r="B241" s="113" t="s">
        <v>718</v>
      </c>
      <c r="C241" s="131"/>
      <c r="D241" s="135"/>
      <c r="E241" s="136"/>
      <c r="F241" s="212"/>
    </row>
    <row r="242" spans="1:6">
      <c r="A242" s="134" t="s">
        <v>8</v>
      </c>
      <c r="B242" s="113" t="s">
        <v>198</v>
      </c>
      <c r="C242" s="138">
        <v>1</v>
      </c>
      <c r="D242" s="135" t="s">
        <v>27</v>
      </c>
      <c r="E242" s="60">
        <v>10850</v>
      </c>
      <c r="F242" s="60">
        <f t="shared" ref="F242:F257" si="7">+E242*C242</f>
        <v>10850</v>
      </c>
    </row>
    <row r="243" spans="1:6">
      <c r="A243" s="134" t="s">
        <v>10</v>
      </c>
      <c r="B243" s="113" t="s">
        <v>199</v>
      </c>
      <c r="C243" s="138">
        <v>4</v>
      </c>
      <c r="D243" s="135" t="s">
        <v>27</v>
      </c>
      <c r="E243" s="60">
        <v>4307</v>
      </c>
      <c r="F243" s="60">
        <f t="shared" si="7"/>
        <v>17228</v>
      </c>
    </row>
    <row r="244" spans="1:6">
      <c r="A244" s="134" t="s">
        <v>12</v>
      </c>
      <c r="B244" s="113" t="s">
        <v>200</v>
      </c>
      <c r="C244" s="138">
        <v>4</v>
      </c>
      <c r="D244" s="135" t="s">
        <v>27</v>
      </c>
      <c r="E244" s="60">
        <v>9074</v>
      </c>
      <c r="F244" s="60">
        <f t="shared" si="7"/>
        <v>36296</v>
      </c>
    </row>
    <row r="245" spans="1:6">
      <c r="A245" s="134" t="s">
        <v>14</v>
      </c>
      <c r="B245" s="113" t="s">
        <v>201</v>
      </c>
      <c r="C245" s="138">
        <v>3</v>
      </c>
      <c r="D245" s="135" t="s">
        <v>27</v>
      </c>
      <c r="E245" s="60">
        <v>7112</v>
      </c>
      <c r="F245" s="60">
        <f t="shared" si="7"/>
        <v>21336</v>
      </c>
    </row>
    <row r="246" spans="1:6" ht="45">
      <c r="A246" s="134" t="s">
        <v>43</v>
      </c>
      <c r="B246" s="113" t="s">
        <v>202</v>
      </c>
      <c r="C246" s="138">
        <v>1</v>
      </c>
      <c r="D246" s="135" t="s">
        <v>203</v>
      </c>
      <c r="E246" s="60">
        <v>1697</v>
      </c>
      <c r="F246" s="60">
        <f t="shared" si="7"/>
        <v>1697</v>
      </c>
    </row>
    <row r="247" spans="1:6" ht="45">
      <c r="A247" s="134" t="s">
        <v>204</v>
      </c>
      <c r="B247" s="113" t="s">
        <v>205</v>
      </c>
      <c r="C247" s="138">
        <v>32</v>
      </c>
      <c r="D247" s="135" t="s">
        <v>27</v>
      </c>
      <c r="E247" s="60">
        <v>566</v>
      </c>
      <c r="F247" s="60">
        <f t="shared" si="7"/>
        <v>18112</v>
      </c>
    </row>
    <row r="248" spans="1:6" ht="30">
      <c r="A248" s="134" t="s">
        <v>206</v>
      </c>
      <c r="B248" s="113" t="s">
        <v>207</v>
      </c>
      <c r="C248" s="138">
        <v>8</v>
      </c>
      <c r="D248" s="135" t="s">
        <v>27</v>
      </c>
      <c r="E248" s="60">
        <v>1465</v>
      </c>
      <c r="F248" s="60">
        <f t="shared" si="7"/>
        <v>11720</v>
      </c>
    </row>
    <row r="249" spans="1:6" ht="45">
      <c r="A249" s="134" t="s">
        <v>208</v>
      </c>
      <c r="B249" s="113" t="s">
        <v>209</v>
      </c>
      <c r="C249" s="138">
        <v>3</v>
      </c>
      <c r="D249" s="135" t="s">
        <v>27</v>
      </c>
      <c r="E249" s="60">
        <v>625</v>
      </c>
      <c r="F249" s="60">
        <f t="shared" si="7"/>
        <v>1875</v>
      </c>
    </row>
    <row r="250" spans="1:6" ht="75">
      <c r="A250" s="134" t="s">
        <v>210</v>
      </c>
      <c r="B250" s="113" t="s">
        <v>211</v>
      </c>
      <c r="C250" s="138">
        <v>1</v>
      </c>
      <c r="D250" s="135" t="s">
        <v>27</v>
      </c>
      <c r="E250" s="60">
        <v>10390</v>
      </c>
      <c r="F250" s="60">
        <f t="shared" si="7"/>
        <v>10390</v>
      </c>
    </row>
    <row r="251" spans="1:6" ht="30">
      <c r="A251" s="134" t="s">
        <v>212</v>
      </c>
      <c r="B251" s="113" t="s">
        <v>213</v>
      </c>
      <c r="C251" s="138">
        <v>3</v>
      </c>
      <c r="D251" s="135" t="s">
        <v>27</v>
      </c>
      <c r="E251" s="60">
        <v>571</v>
      </c>
      <c r="F251" s="60">
        <f t="shared" si="7"/>
        <v>1713</v>
      </c>
    </row>
    <row r="252" spans="1:6" ht="195">
      <c r="A252" s="134" t="s">
        <v>214</v>
      </c>
      <c r="B252" s="113" t="s">
        <v>719</v>
      </c>
      <c r="C252" s="138">
        <v>8</v>
      </c>
      <c r="D252" s="135" t="s">
        <v>27</v>
      </c>
      <c r="E252" s="60">
        <v>8943</v>
      </c>
      <c r="F252" s="60">
        <f t="shared" si="7"/>
        <v>71544</v>
      </c>
    </row>
    <row r="253" spans="1:6" ht="120">
      <c r="A253" s="134" t="s">
        <v>215</v>
      </c>
      <c r="B253" s="113" t="s">
        <v>720</v>
      </c>
      <c r="C253" s="138">
        <v>8</v>
      </c>
      <c r="D253" s="135" t="s">
        <v>27</v>
      </c>
      <c r="E253" s="60">
        <v>3010</v>
      </c>
      <c r="F253" s="60">
        <f t="shared" si="7"/>
        <v>24080</v>
      </c>
    </row>
    <row r="254" spans="1:6" ht="75">
      <c r="A254" s="134" t="s">
        <v>216</v>
      </c>
      <c r="B254" s="32" t="s">
        <v>217</v>
      </c>
      <c r="C254" s="138">
        <v>28</v>
      </c>
      <c r="D254" s="135" t="s">
        <v>56</v>
      </c>
      <c r="E254" s="60">
        <v>987</v>
      </c>
      <c r="F254" s="60">
        <f t="shared" si="7"/>
        <v>27636</v>
      </c>
    </row>
    <row r="255" spans="1:6" ht="60">
      <c r="A255" s="134" t="s">
        <v>218</v>
      </c>
      <c r="B255" s="113" t="s">
        <v>219</v>
      </c>
      <c r="C255" s="138">
        <v>1</v>
      </c>
      <c r="D255" s="135" t="s">
        <v>203</v>
      </c>
      <c r="E255" s="60">
        <v>86961</v>
      </c>
      <c r="F255" s="60">
        <f t="shared" si="7"/>
        <v>86961</v>
      </c>
    </row>
    <row r="256" spans="1:6" ht="315">
      <c r="A256" s="134">
        <v>10.4</v>
      </c>
      <c r="B256" s="236" t="s">
        <v>721</v>
      </c>
      <c r="C256" s="138">
        <v>2</v>
      </c>
      <c r="D256" s="135" t="s">
        <v>27</v>
      </c>
      <c r="E256" s="60">
        <v>41716</v>
      </c>
      <c r="F256" s="60">
        <f t="shared" si="7"/>
        <v>83432</v>
      </c>
    </row>
    <row r="257" spans="1:6" ht="45">
      <c r="A257" s="134" t="s">
        <v>8</v>
      </c>
      <c r="B257" s="113" t="s">
        <v>315</v>
      </c>
      <c r="C257" s="138">
        <v>2</v>
      </c>
      <c r="D257" s="135" t="s">
        <v>203</v>
      </c>
      <c r="E257" s="60">
        <v>14601</v>
      </c>
      <c r="F257" s="60">
        <f t="shared" si="7"/>
        <v>29202</v>
      </c>
    </row>
    <row r="258" spans="1:6">
      <c r="A258" s="134">
        <v>10.5</v>
      </c>
      <c r="B258" s="113" t="s">
        <v>284</v>
      </c>
      <c r="C258" s="138"/>
      <c r="D258" s="135"/>
      <c r="E258" s="136"/>
      <c r="F258" s="212"/>
    </row>
    <row r="259" spans="1:6" ht="45">
      <c r="A259" s="134" t="s">
        <v>8</v>
      </c>
      <c r="B259" s="113" t="s">
        <v>285</v>
      </c>
      <c r="C259" s="138">
        <v>2</v>
      </c>
      <c r="D259" s="156" t="s">
        <v>27</v>
      </c>
      <c r="E259" s="60">
        <v>1527</v>
      </c>
      <c r="F259" s="60">
        <f>+E259*C259</f>
        <v>3054</v>
      </c>
    </row>
    <row r="260" spans="1:6" ht="30">
      <c r="A260" s="134" t="s">
        <v>10</v>
      </c>
      <c r="B260" s="113" t="s">
        <v>286</v>
      </c>
      <c r="C260" s="138">
        <v>8</v>
      </c>
      <c r="D260" s="156" t="s">
        <v>27</v>
      </c>
      <c r="E260" s="60">
        <v>1068</v>
      </c>
      <c r="F260" s="60">
        <f>+E260*C260</f>
        <v>8544</v>
      </c>
    </row>
    <row r="261" spans="1:6" ht="30">
      <c r="A261" s="134" t="s">
        <v>12</v>
      </c>
      <c r="B261" s="113" t="s">
        <v>287</v>
      </c>
      <c r="C261" s="138">
        <v>2</v>
      </c>
      <c r="D261" s="156" t="s">
        <v>27</v>
      </c>
      <c r="E261" s="60">
        <v>2014</v>
      </c>
      <c r="F261" s="60">
        <f>+E261*C261</f>
        <v>4028</v>
      </c>
    </row>
    <row r="262" spans="1:6">
      <c r="A262" s="134">
        <v>10.6</v>
      </c>
      <c r="B262" s="113" t="s">
        <v>224</v>
      </c>
      <c r="C262" s="131"/>
      <c r="D262" s="135"/>
      <c r="E262" s="136"/>
      <c r="F262" s="212"/>
    </row>
    <row r="263" spans="1:6">
      <c r="A263" s="134" t="s">
        <v>8</v>
      </c>
      <c r="B263" s="166" t="s">
        <v>225</v>
      </c>
      <c r="C263" s="131"/>
      <c r="D263" s="135"/>
      <c r="E263" s="136"/>
      <c r="F263" s="212"/>
    </row>
    <row r="264" spans="1:6" ht="120">
      <c r="A264" s="134" t="s">
        <v>210</v>
      </c>
      <c r="B264" s="113" t="s">
        <v>722</v>
      </c>
      <c r="C264" s="244">
        <v>26</v>
      </c>
      <c r="D264" s="135" t="s">
        <v>27</v>
      </c>
      <c r="E264" s="60">
        <v>4761</v>
      </c>
      <c r="F264" s="60">
        <f>+E264*C264</f>
        <v>123786</v>
      </c>
    </row>
    <row r="265" spans="1:6" ht="45">
      <c r="A265" s="142" t="s">
        <v>226</v>
      </c>
      <c r="B265" s="143" t="s">
        <v>227</v>
      </c>
      <c r="C265" s="131">
        <v>4</v>
      </c>
      <c r="D265" s="144" t="s">
        <v>27</v>
      </c>
      <c r="E265" s="60">
        <v>2703</v>
      </c>
      <c r="F265" s="60">
        <f>+E265*C265</f>
        <v>10812</v>
      </c>
    </row>
    <row r="266" spans="1:6" ht="45">
      <c r="A266" s="145" t="s">
        <v>10</v>
      </c>
      <c r="B266" s="113" t="s">
        <v>228</v>
      </c>
      <c r="C266" s="69">
        <v>13</v>
      </c>
      <c r="D266" s="146" t="s">
        <v>27</v>
      </c>
      <c r="E266" s="60">
        <v>216</v>
      </c>
      <c r="F266" s="60">
        <f>+E266*C266</f>
        <v>2808</v>
      </c>
    </row>
    <row r="267" spans="1:6" ht="135">
      <c r="A267" s="134" t="s">
        <v>12</v>
      </c>
      <c r="B267" s="147" t="s">
        <v>271</v>
      </c>
      <c r="C267" s="148"/>
      <c r="D267" s="149"/>
      <c r="E267" s="136"/>
      <c r="F267" s="212"/>
    </row>
    <row r="268" spans="1:6">
      <c r="A268" s="150" t="s">
        <v>210</v>
      </c>
      <c r="B268" s="151" t="s">
        <v>272</v>
      </c>
      <c r="C268" s="152">
        <v>3</v>
      </c>
      <c r="D268" s="153" t="s">
        <v>27</v>
      </c>
      <c r="E268" s="60">
        <v>11262</v>
      </c>
      <c r="F268" s="60">
        <f t="shared" ref="F268:F274" si="8">+E268*C268</f>
        <v>33786</v>
      </c>
    </row>
    <row r="269" spans="1:6">
      <c r="A269" s="150" t="s">
        <v>226</v>
      </c>
      <c r="B269" s="151" t="s">
        <v>273</v>
      </c>
      <c r="C269" s="152">
        <v>10</v>
      </c>
      <c r="D269" s="153" t="s">
        <v>27</v>
      </c>
      <c r="E269" s="60">
        <v>5018</v>
      </c>
      <c r="F269" s="60">
        <f t="shared" si="8"/>
        <v>50180</v>
      </c>
    </row>
    <row r="270" spans="1:6" ht="60">
      <c r="A270" s="63" t="s">
        <v>14</v>
      </c>
      <c r="B270" s="113" t="s">
        <v>229</v>
      </c>
      <c r="C270" s="69">
        <v>10</v>
      </c>
      <c r="D270" s="146" t="s">
        <v>27</v>
      </c>
      <c r="E270" s="60">
        <v>765</v>
      </c>
      <c r="F270" s="60">
        <f t="shared" si="8"/>
        <v>7650</v>
      </c>
    </row>
    <row r="271" spans="1:6" ht="120">
      <c r="A271" s="134" t="s">
        <v>43</v>
      </c>
      <c r="B271" s="32" t="s">
        <v>230</v>
      </c>
      <c r="C271" s="69">
        <v>3</v>
      </c>
      <c r="D271" s="146" t="s">
        <v>27</v>
      </c>
      <c r="E271" s="60">
        <v>11225</v>
      </c>
      <c r="F271" s="60">
        <f t="shared" si="8"/>
        <v>33675</v>
      </c>
    </row>
    <row r="272" spans="1:6" ht="45">
      <c r="A272" s="134" t="s">
        <v>204</v>
      </c>
      <c r="B272" s="32" t="s">
        <v>231</v>
      </c>
      <c r="C272" s="69">
        <v>3</v>
      </c>
      <c r="D272" s="146" t="s">
        <v>27</v>
      </c>
      <c r="E272" s="60">
        <v>1934</v>
      </c>
      <c r="F272" s="60">
        <f t="shared" si="8"/>
        <v>5802</v>
      </c>
    </row>
    <row r="273" spans="1:6" ht="120">
      <c r="A273" s="142" t="s">
        <v>206</v>
      </c>
      <c r="B273" s="154" t="s">
        <v>232</v>
      </c>
      <c r="C273" s="245">
        <v>3</v>
      </c>
      <c r="D273" s="155" t="s">
        <v>27</v>
      </c>
      <c r="E273" s="60">
        <v>8302</v>
      </c>
      <c r="F273" s="60">
        <f t="shared" si="8"/>
        <v>24906</v>
      </c>
    </row>
    <row r="274" spans="1:6" ht="45">
      <c r="A274" s="142" t="s">
        <v>208</v>
      </c>
      <c r="B274" s="154" t="s">
        <v>233</v>
      </c>
      <c r="C274" s="245">
        <v>3</v>
      </c>
      <c r="D274" s="155" t="s">
        <v>27</v>
      </c>
      <c r="E274" s="60">
        <v>1557</v>
      </c>
      <c r="F274" s="60">
        <f t="shared" si="8"/>
        <v>4671</v>
      </c>
    </row>
    <row r="275" spans="1:6">
      <c r="A275" s="134">
        <v>10.7</v>
      </c>
      <c r="B275" s="113" t="s">
        <v>234</v>
      </c>
      <c r="C275" s="85"/>
      <c r="D275" s="135"/>
      <c r="E275" s="136"/>
      <c r="F275" s="212"/>
    </row>
    <row r="276" spans="1:6" ht="195">
      <c r="A276" s="134" t="s">
        <v>8</v>
      </c>
      <c r="B276" s="113" t="s">
        <v>235</v>
      </c>
      <c r="C276" s="131">
        <v>4</v>
      </c>
      <c r="D276" s="156" t="s">
        <v>27</v>
      </c>
      <c r="E276" s="60">
        <v>9489</v>
      </c>
      <c r="F276" s="60">
        <f>+E276*C276</f>
        <v>37956</v>
      </c>
    </row>
    <row r="277" spans="1:6" ht="30">
      <c r="A277" s="157" t="s">
        <v>10</v>
      </c>
      <c r="B277" s="113" t="s">
        <v>236</v>
      </c>
      <c r="C277" s="131"/>
      <c r="D277" s="156"/>
      <c r="E277" s="136"/>
      <c r="F277" s="212"/>
    </row>
    <row r="278" spans="1:6">
      <c r="A278" s="157" t="s">
        <v>210</v>
      </c>
      <c r="B278" s="112" t="s">
        <v>237</v>
      </c>
      <c r="C278" s="244">
        <v>300</v>
      </c>
      <c r="D278" s="235" t="s">
        <v>195</v>
      </c>
      <c r="E278" s="60">
        <v>160</v>
      </c>
      <c r="F278" s="60">
        <f>+E278*C278</f>
        <v>48000</v>
      </c>
    </row>
    <row r="279" spans="1:6">
      <c r="A279" s="134" t="s">
        <v>226</v>
      </c>
      <c r="B279" s="113" t="s">
        <v>238</v>
      </c>
      <c r="C279" s="244">
        <v>150</v>
      </c>
      <c r="D279" s="235" t="s">
        <v>195</v>
      </c>
      <c r="E279" s="60">
        <v>116</v>
      </c>
      <c r="F279" s="60">
        <f>+E279*C279</f>
        <v>17400</v>
      </c>
    </row>
    <row r="280" spans="1:6">
      <c r="A280" s="134" t="s">
        <v>239</v>
      </c>
      <c r="B280" s="113" t="s">
        <v>240</v>
      </c>
      <c r="C280" s="131">
        <v>200</v>
      </c>
      <c r="D280" s="235" t="s">
        <v>195</v>
      </c>
      <c r="E280" s="60">
        <v>19</v>
      </c>
      <c r="F280" s="60">
        <f>+E280*C280</f>
        <v>3800</v>
      </c>
    </row>
    <row r="281" spans="1:6">
      <c r="A281" s="134">
        <v>10.8</v>
      </c>
      <c r="B281" s="113" t="s">
        <v>241</v>
      </c>
      <c r="C281" s="131"/>
      <c r="D281" s="156"/>
      <c r="E281" s="136"/>
      <c r="F281" s="212"/>
    </row>
    <row r="282" spans="1:6" ht="60">
      <c r="A282" s="134" t="s">
        <v>8</v>
      </c>
      <c r="B282" s="238" t="s">
        <v>242</v>
      </c>
      <c r="C282" s="244">
        <v>1</v>
      </c>
      <c r="D282" s="235" t="s">
        <v>27</v>
      </c>
      <c r="E282" s="60">
        <v>18777</v>
      </c>
      <c r="F282" s="60">
        <f>+E282*C282</f>
        <v>18777</v>
      </c>
    </row>
    <row r="283" spans="1:6" ht="45">
      <c r="A283" s="134" t="s">
        <v>10</v>
      </c>
      <c r="B283" s="238" t="s">
        <v>243</v>
      </c>
      <c r="C283" s="138">
        <v>120</v>
      </c>
      <c r="D283" s="235" t="s">
        <v>195</v>
      </c>
      <c r="E283" s="60">
        <v>116</v>
      </c>
      <c r="F283" s="60">
        <f>+E283*C283</f>
        <v>13920</v>
      </c>
    </row>
    <row r="284" spans="1:6" ht="45">
      <c r="A284" s="134" t="s">
        <v>12</v>
      </c>
      <c r="B284" s="238" t="s">
        <v>244</v>
      </c>
      <c r="C284" s="244">
        <v>1</v>
      </c>
      <c r="D284" s="235" t="s">
        <v>27</v>
      </c>
      <c r="E284" s="60">
        <v>4620</v>
      </c>
      <c r="F284" s="60">
        <f>+E284*C284</f>
        <v>4620</v>
      </c>
    </row>
    <row r="285" spans="1:6" ht="60">
      <c r="A285" s="134" t="s">
        <v>14</v>
      </c>
      <c r="B285" s="238" t="s">
        <v>245</v>
      </c>
      <c r="C285" s="244">
        <v>1</v>
      </c>
      <c r="D285" s="235" t="s">
        <v>27</v>
      </c>
      <c r="E285" s="60">
        <v>8530</v>
      </c>
      <c r="F285" s="60">
        <f>+E285*C285</f>
        <v>8530</v>
      </c>
    </row>
    <row r="286" spans="1:6">
      <c r="A286" s="134">
        <v>10.9</v>
      </c>
      <c r="B286" s="238" t="s">
        <v>246</v>
      </c>
      <c r="C286" s="244"/>
      <c r="D286" s="235"/>
      <c r="E286" s="136"/>
      <c r="F286" s="212"/>
    </row>
    <row r="287" spans="1:6" ht="30">
      <c r="A287" s="134" t="s">
        <v>8</v>
      </c>
      <c r="B287" s="238" t="s">
        <v>247</v>
      </c>
      <c r="C287" s="244">
        <v>100</v>
      </c>
      <c r="D287" s="235" t="s">
        <v>195</v>
      </c>
      <c r="E287" s="60">
        <v>88</v>
      </c>
      <c r="F287" s="60">
        <f>+E287*C287</f>
        <v>8800</v>
      </c>
    </row>
    <row r="288" spans="1:6" ht="60">
      <c r="A288" s="134" t="s">
        <v>10</v>
      </c>
      <c r="B288" s="113" t="s">
        <v>248</v>
      </c>
      <c r="C288" s="244">
        <v>10</v>
      </c>
      <c r="D288" s="235" t="s">
        <v>27</v>
      </c>
      <c r="E288" s="60">
        <v>190</v>
      </c>
      <c r="F288" s="60">
        <f>+E288*C288</f>
        <v>1900</v>
      </c>
    </row>
    <row r="289" spans="1:6" ht="30">
      <c r="A289" s="159" t="s">
        <v>12</v>
      </c>
      <c r="B289" s="160" t="s">
        <v>249</v>
      </c>
      <c r="C289" s="85"/>
      <c r="D289" s="161"/>
      <c r="E289" s="136"/>
      <c r="F289" s="212"/>
    </row>
    <row r="290" spans="1:6">
      <c r="A290" s="159" t="s">
        <v>210</v>
      </c>
      <c r="B290" s="160" t="s">
        <v>250</v>
      </c>
      <c r="C290" s="162">
        <v>30</v>
      </c>
      <c r="D290" s="235" t="s">
        <v>195</v>
      </c>
      <c r="E290" s="60">
        <v>77</v>
      </c>
      <c r="F290" s="60">
        <f t="shared" ref="F290:F295" si="9">+E290*C290</f>
        <v>2310</v>
      </c>
    </row>
    <row r="291" spans="1:6">
      <c r="A291" s="159" t="s">
        <v>226</v>
      </c>
      <c r="B291" s="160" t="s">
        <v>251</v>
      </c>
      <c r="C291" s="162">
        <v>50</v>
      </c>
      <c r="D291" s="235" t="s">
        <v>195</v>
      </c>
      <c r="E291" s="60">
        <v>77</v>
      </c>
      <c r="F291" s="60">
        <f t="shared" si="9"/>
        <v>3850</v>
      </c>
    </row>
    <row r="292" spans="1:6">
      <c r="A292" s="159" t="s">
        <v>239</v>
      </c>
      <c r="B292" s="160" t="s">
        <v>252</v>
      </c>
      <c r="C292" s="162">
        <v>35</v>
      </c>
      <c r="D292" s="235" t="s">
        <v>195</v>
      </c>
      <c r="E292" s="60">
        <v>77</v>
      </c>
      <c r="F292" s="60">
        <f t="shared" si="9"/>
        <v>2695</v>
      </c>
    </row>
    <row r="293" spans="1:6" ht="30">
      <c r="A293" s="159" t="s">
        <v>14</v>
      </c>
      <c r="B293" s="160" t="s">
        <v>288</v>
      </c>
      <c r="C293" s="162">
        <v>80</v>
      </c>
      <c r="D293" s="235" t="s">
        <v>195</v>
      </c>
      <c r="E293" s="60">
        <v>38</v>
      </c>
      <c r="F293" s="60">
        <f t="shared" si="9"/>
        <v>3040</v>
      </c>
    </row>
    <row r="294" spans="1:6" ht="30">
      <c r="A294" s="163" t="s">
        <v>43</v>
      </c>
      <c r="B294" s="160" t="s">
        <v>289</v>
      </c>
      <c r="C294" s="164">
        <v>380</v>
      </c>
      <c r="D294" s="235" t="s">
        <v>195</v>
      </c>
      <c r="E294" s="60">
        <v>27</v>
      </c>
      <c r="F294" s="60">
        <f t="shared" si="9"/>
        <v>10260</v>
      </c>
    </row>
    <row r="295" spans="1:6" ht="30">
      <c r="A295" s="163" t="s">
        <v>204</v>
      </c>
      <c r="B295" s="160" t="s">
        <v>290</v>
      </c>
      <c r="C295" s="164">
        <v>170</v>
      </c>
      <c r="D295" s="235" t="s">
        <v>195</v>
      </c>
      <c r="E295" s="60">
        <v>18</v>
      </c>
      <c r="F295" s="60">
        <f t="shared" si="9"/>
        <v>3060</v>
      </c>
    </row>
    <row r="296" spans="1:6" ht="30">
      <c r="A296" s="142" t="s">
        <v>206</v>
      </c>
      <c r="B296" s="113" t="s">
        <v>253</v>
      </c>
      <c r="C296" s="146"/>
      <c r="D296" s="146"/>
      <c r="E296" s="136"/>
      <c r="F296" s="212"/>
    </row>
    <row r="297" spans="1:6">
      <c r="A297" s="134" t="s">
        <v>210</v>
      </c>
      <c r="B297" s="113" t="s">
        <v>254</v>
      </c>
      <c r="C297" s="244">
        <v>2</v>
      </c>
      <c r="D297" s="146" t="s">
        <v>27</v>
      </c>
      <c r="E297" s="60">
        <v>8305</v>
      </c>
      <c r="F297" s="60">
        <f t="shared" ref="F297:F302" si="10">+E297*C297</f>
        <v>16610</v>
      </c>
    </row>
    <row r="298" spans="1:6">
      <c r="A298" s="134" t="s">
        <v>226</v>
      </c>
      <c r="B298" s="113" t="s">
        <v>255</v>
      </c>
      <c r="C298" s="244">
        <v>20</v>
      </c>
      <c r="D298" s="146" t="s">
        <v>27</v>
      </c>
      <c r="E298" s="60">
        <v>92</v>
      </c>
      <c r="F298" s="60">
        <f t="shared" si="10"/>
        <v>1840</v>
      </c>
    </row>
    <row r="299" spans="1:6">
      <c r="A299" s="134" t="s">
        <v>239</v>
      </c>
      <c r="B299" s="113" t="s">
        <v>256</v>
      </c>
      <c r="C299" s="244">
        <v>15</v>
      </c>
      <c r="D299" s="146" t="s">
        <v>27</v>
      </c>
      <c r="E299" s="60">
        <v>139</v>
      </c>
      <c r="F299" s="60">
        <f t="shared" si="10"/>
        <v>2085</v>
      </c>
    </row>
    <row r="300" spans="1:6">
      <c r="A300" s="134" t="s">
        <v>257</v>
      </c>
      <c r="B300" s="113" t="s">
        <v>258</v>
      </c>
      <c r="C300" s="244">
        <v>2</v>
      </c>
      <c r="D300" s="146" t="s">
        <v>27</v>
      </c>
      <c r="E300" s="60">
        <v>213</v>
      </c>
      <c r="F300" s="60">
        <f t="shared" si="10"/>
        <v>426</v>
      </c>
    </row>
    <row r="301" spans="1:6">
      <c r="A301" s="134" t="s">
        <v>259</v>
      </c>
      <c r="B301" s="113" t="s">
        <v>260</v>
      </c>
      <c r="C301" s="244">
        <v>2</v>
      </c>
      <c r="D301" s="146" t="s">
        <v>27</v>
      </c>
      <c r="E301" s="60">
        <v>152</v>
      </c>
      <c r="F301" s="60">
        <f t="shared" si="10"/>
        <v>304</v>
      </c>
    </row>
    <row r="302" spans="1:6" ht="30">
      <c r="A302" s="134" t="s">
        <v>208</v>
      </c>
      <c r="B302" s="113" t="s">
        <v>261</v>
      </c>
      <c r="C302" s="138">
        <v>2</v>
      </c>
      <c r="D302" s="156" t="s">
        <v>27</v>
      </c>
      <c r="E302" s="60">
        <v>3091</v>
      </c>
      <c r="F302" s="60">
        <f t="shared" si="10"/>
        <v>6182</v>
      </c>
    </row>
    <row r="303" spans="1:6" ht="45">
      <c r="A303" s="142">
        <v>10.1</v>
      </c>
      <c r="B303" s="113" t="s">
        <v>262</v>
      </c>
      <c r="C303" s="131"/>
      <c r="D303" s="135"/>
      <c r="E303" s="136"/>
      <c r="F303" s="212"/>
    </row>
    <row r="304" spans="1:6" ht="45">
      <c r="A304" s="134" t="s">
        <v>8</v>
      </c>
      <c r="B304" s="113" t="s">
        <v>263</v>
      </c>
      <c r="C304" s="244">
        <v>2</v>
      </c>
      <c r="D304" s="131" t="s">
        <v>27</v>
      </c>
      <c r="E304" s="60">
        <v>6086</v>
      </c>
      <c r="F304" s="60">
        <f t="shared" ref="F304:F309" si="11">+E304*C304</f>
        <v>12172</v>
      </c>
    </row>
    <row r="305" spans="1:6" ht="60">
      <c r="A305" s="134" t="s">
        <v>10</v>
      </c>
      <c r="B305" s="113" t="s">
        <v>264</v>
      </c>
      <c r="C305" s="244">
        <v>3</v>
      </c>
      <c r="D305" s="131" t="s">
        <v>27</v>
      </c>
      <c r="E305" s="60">
        <v>11252</v>
      </c>
      <c r="F305" s="60">
        <f t="shared" si="11"/>
        <v>33756</v>
      </c>
    </row>
    <row r="306" spans="1:6" ht="30">
      <c r="A306" s="134" t="s">
        <v>12</v>
      </c>
      <c r="B306" s="113" t="s">
        <v>265</v>
      </c>
      <c r="C306" s="244">
        <v>2</v>
      </c>
      <c r="D306" s="131" t="s">
        <v>266</v>
      </c>
      <c r="E306" s="60">
        <v>1294</v>
      </c>
      <c r="F306" s="60">
        <f t="shared" si="11"/>
        <v>2588</v>
      </c>
    </row>
    <row r="307" spans="1:6" ht="75">
      <c r="A307" s="134" t="s">
        <v>14</v>
      </c>
      <c r="B307" s="113" t="s">
        <v>267</v>
      </c>
      <c r="C307" s="244">
        <v>1</v>
      </c>
      <c r="D307" s="131" t="s">
        <v>27</v>
      </c>
      <c r="E307" s="60">
        <v>917</v>
      </c>
      <c r="F307" s="60">
        <f t="shared" si="11"/>
        <v>917</v>
      </c>
    </row>
    <row r="308" spans="1:6" ht="45">
      <c r="A308" s="134" t="s">
        <v>43</v>
      </c>
      <c r="B308" s="113" t="s">
        <v>268</v>
      </c>
      <c r="C308" s="244">
        <v>2</v>
      </c>
      <c r="D308" s="131" t="s">
        <v>27</v>
      </c>
      <c r="E308" s="60">
        <v>774</v>
      </c>
      <c r="F308" s="60">
        <f t="shared" si="11"/>
        <v>1548</v>
      </c>
    </row>
    <row r="309" spans="1:6" ht="30">
      <c r="A309" s="134" t="s">
        <v>204</v>
      </c>
      <c r="B309" s="113" t="s">
        <v>269</v>
      </c>
      <c r="C309" s="244">
        <v>2</v>
      </c>
      <c r="D309" s="131" t="s">
        <v>27</v>
      </c>
      <c r="E309" s="60">
        <v>129</v>
      </c>
      <c r="F309" s="60">
        <f t="shared" si="11"/>
        <v>258</v>
      </c>
    </row>
    <row r="310" spans="1:6">
      <c r="A310" s="134" t="s">
        <v>206</v>
      </c>
      <c r="B310" s="113" t="s">
        <v>291</v>
      </c>
      <c r="C310" s="244"/>
      <c r="D310" s="131"/>
      <c r="E310" s="136"/>
      <c r="F310" s="212"/>
    </row>
    <row r="311" spans="1:6">
      <c r="A311" s="134" t="s">
        <v>210</v>
      </c>
      <c r="B311" s="166" t="s">
        <v>292</v>
      </c>
      <c r="C311" s="138">
        <v>5</v>
      </c>
      <c r="D311" s="131" t="s">
        <v>27</v>
      </c>
      <c r="E311" s="60">
        <v>92</v>
      </c>
      <c r="F311" s="60">
        <f t="shared" ref="F311:F316" si="12">+E311*C311</f>
        <v>460</v>
      </c>
    </row>
    <row r="312" spans="1:6">
      <c r="A312" s="134" t="s">
        <v>226</v>
      </c>
      <c r="B312" s="167" t="s">
        <v>293</v>
      </c>
      <c r="C312" s="138">
        <v>1</v>
      </c>
      <c r="D312" s="131" t="s">
        <v>27</v>
      </c>
      <c r="E312" s="60">
        <v>5911</v>
      </c>
      <c r="F312" s="60">
        <f t="shared" si="12"/>
        <v>5911</v>
      </c>
    </row>
    <row r="313" spans="1:6">
      <c r="A313" s="134" t="s">
        <v>239</v>
      </c>
      <c r="B313" s="167" t="s">
        <v>294</v>
      </c>
      <c r="C313" s="138">
        <v>2</v>
      </c>
      <c r="D313" s="131" t="s">
        <v>27</v>
      </c>
      <c r="E313" s="60">
        <v>1183</v>
      </c>
      <c r="F313" s="60">
        <f t="shared" si="12"/>
        <v>2366</v>
      </c>
    </row>
    <row r="314" spans="1:6">
      <c r="A314" s="134" t="s">
        <v>257</v>
      </c>
      <c r="B314" s="167" t="s">
        <v>295</v>
      </c>
      <c r="C314" s="138">
        <v>2</v>
      </c>
      <c r="D314" s="131" t="s">
        <v>27</v>
      </c>
      <c r="E314" s="60">
        <v>7092</v>
      </c>
      <c r="F314" s="60">
        <f t="shared" si="12"/>
        <v>14184</v>
      </c>
    </row>
    <row r="315" spans="1:6">
      <c r="A315" s="134" t="s">
        <v>259</v>
      </c>
      <c r="B315" s="167" t="s">
        <v>296</v>
      </c>
      <c r="C315" s="138">
        <v>3</v>
      </c>
      <c r="D315" s="131" t="s">
        <v>27</v>
      </c>
      <c r="E315" s="60">
        <v>629</v>
      </c>
      <c r="F315" s="60">
        <f t="shared" si="12"/>
        <v>1887</v>
      </c>
    </row>
    <row r="316" spans="1:6">
      <c r="A316" s="134" t="s">
        <v>297</v>
      </c>
      <c r="B316" s="167" t="s">
        <v>298</v>
      </c>
      <c r="C316" s="138">
        <v>3</v>
      </c>
      <c r="D316" s="131" t="s">
        <v>27</v>
      </c>
      <c r="E316" s="60">
        <v>591</v>
      </c>
      <c r="F316" s="60">
        <f t="shared" si="12"/>
        <v>1773</v>
      </c>
    </row>
    <row r="317" spans="1:6">
      <c r="A317" s="71"/>
      <c r="B317" s="267" t="s">
        <v>634</v>
      </c>
      <c r="C317" s="267"/>
      <c r="D317" s="267"/>
      <c r="E317" s="168"/>
      <c r="F317" s="255">
        <f>SUM(F235:F316)</f>
        <v>1091818</v>
      </c>
    </row>
    <row r="318" spans="1:6">
      <c r="A318" s="268" t="s">
        <v>730</v>
      </c>
      <c r="B318" s="268"/>
      <c r="C318" s="268"/>
      <c r="D318" s="268"/>
      <c r="E318" s="268"/>
      <c r="F318" s="268"/>
    </row>
    <row r="319" spans="1:6">
      <c r="A319" s="268" t="s">
        <v>635</v>
      </c>
      <c r="B319" s="268"/>
      <c r="C319" s="268"/>
      <c r="D319" s="268"/>
      <c r="E319" s="268"/>
      <c r="F319" s="268"/>
    </row>
    <row r="320" spans="1:6" ht="60">
      <c r="A320" s="63">
        <v>11.1</v>
      </c>
      <c r="B320" s="113" t="s">
        <v>316</v>
      </c>
      <c r="C320" s="69"/>
      <c r="D320" s="36"/>
      <c r="E320" s="169"/>
      <c r="F320" s="169"/>
    </row>
    <row r="321" spans="1:6">
      <c r="A321" s="63" t="s">
        <v>8</v>
      </c>
      <c r="B321" s="113" t="s">
        <v>636</v>
      </c>
      <c r="C321" s="69">
        <v>1</v>
      </c>
      <c r="D321" s="36" t="s">
        <v>77</v>
      </c>
      <c r="E321" s="60">
        <v>536541</v>
      </c>
      <c r="F321" s="60">
        <f>+E321*C321</f>
        <v>536541</v>
      </c>
    </row>
    <row r="322" spans="1:6">
      <c r="A322" s="125">
        <v>11.2</v>
      </c>
      <c r="B322" s="180" t="s">
        <v>300</v>
      </c>
      <c r="C322" s="69"/>
      <c r="D322" s="36"/>
      <c r="E322" s="169"/>
      <c r="F322" s="169"/>
    </row>
    <row r="323" spans="1:6" ht="30">
      <c r="A323" s="63" t="s">
        <v>8</v>
      </c>
      <c r="B323" s="180" t="s">
        <v>301</v>
      </c>
      <c r="C323" s="69">
        <v>6</v>
      </c>
      <c r="D323" s="36" t="s">
        <v>77</v>
      </c>
      <c r="E323" s="60">
        <v>32558</v>
      </c>
      <c r="F323" s="60">
        <f>+E323*C323</f>
        <v>195348</v>
      </c>
    </row>
    <row r="324" spans="1:6" ht="75">
      <c r="A324" s="63" t="s">
        <v>10</v>
      </c>
      <c r="B324" s="66" t="s">
        <v>302</v>
      </c>
      <c r="C324" s="69">
        <v>1</v>
      </c>
      <c r="D324" s="36" t="s">
        <v>77</v>
      </c>
      <c r="E324" s="60">
        <v>14650</v>
      </c>
      <c r="F324" s="60">
        <f>+E324*C324</f>
        <v>14650</v>
      </c>
    </row>
    <row r="325" spans="1:6">
      <c r="A325" s="63" t="s">
        <v>12</v>
      </c>
      <c r="B325" s="180" t="s">
        <v>303</v>
      </c>
      <c r="C325" s="69">
        <v>4</v>
      </c>
      <c r="D325" s="36" t="s">
        <v>77</v>
      </c>
      <c r="E325" s="60">
        <v>18279</v>
      </c>
      <c r="F325" s="60">
        <f>+E325*C325</f>
        <v>73116</v>
      </c>
    </row>
    <row r="326" spans="1:6" ht="30">
      <c r="A326" s="63" t="s">
        <v>14</v>
      </c>
      <c r="B326" s="66" t="s">
        <v>304</v>
      </c>
      <c r="C326" s="69">
        <v>7</v>
      </c>
      <c r="D326" s="36" t="s">
        <v>77</v>
      </c>
      <c r="E326" s="60">
        <v>8954</v>
      </c>
      <c r="F326" s="60">
        <f>+E326*C326</f>
        <v>62678</v>
      </c>
    </row>
    <row r="327" spans="1:6">
      <c r="A327" s="125">
        <v>11.3</v>
      </c>
      <c r="B327" s="180" t="s">
        <v>305</v>
      </c>
      <c r="C327" s="69"/>
      <c r="D327" s="36"/>
      <c r="E327" s="169"/>
      <c r="F327" s="169"/>
    </row>
    <row r="328" spans="1:6" ht="165">
      <c r="A328" s="63" t="s">
        <v>8</v>
      </c>
      <c r="B328" s="66" t="s">
        <v>306</v>
      </c>
      <c r="C328" s="69">
        <v>1</v>
      </c>
      <c r="D328" s="36" t="s">
        <v>27</v>
      </c>
      <c r="E328" s="60">
        <v>1074393</v>
      </c>
      <c r="F328" s="60">
        <f>+E328*C328</f>
        <v>1074393</v>
      </c>
    </row>
    <row r="329" spans="1:6" ht="90">
      <c r="A329" s="63" t="s">
        <v>10</v>
      </c>
      <c r="B329" s="66" t="s">
        <v>307</v>
      </c>
      <c r="C329" s="69">
        <v>4</v>
      </c>
      <c r="D329" s="36" t="s">
        <v>27</v>
      </c>
      <c r="E329" s="60">
        <v>26866</v>
      </c>
      <c r="F329" s="60">
        <f>+E329*C329</f>
        <v>107464</v>
      </c>
    </row>
    <row r="330" spans="1:6">
      <c r="A330" s="63"/>
      <c r="B330" s="32" t="s">
        <v>270</v>
      </c>
      <c r="C330" s="69"/>
      <c r="D330" s="36"/>
      <c r="E330" s="169"/>
      <c r="F330" s="169"/>
    </row>
    <row r="331" spans="1:6">
      <c r="A331" s="134">
        <v>11.4</v>
      </c>
      <c r="B331" s="113" t="s">
        <v>220</v>
      </c>
      <c r="C331" s="131"/>
      <c r="D331" s="135"/>
      <c r="E331" s="169"/>
      <c r="F331" s="169"/>
    </row>
    <row r="332" spans="1:6" ht="60">
      <c r="A332" s="134" t="s">
        <v>8</v>
      </c>
      <c r="B332" s="113" t="s">
        <v>723</v>
      </c>
      <c r="C332" s="131"/>
      <c r="D332" s="135"/>
      <c r="E332" s="169"/>
      <c r="F332" s="169"/>
    </row>
    <row r="333" spans="1:6">
      <c r="A333" s="157" t="s">
        <v>166</v>
      </c>
      <c r="B333" s="167" t="s">
        <v>221</v>
      </c>
      <c r="C333" s="138">
        <v>240</v>
      </c>
      <c r="D333" s="235" t="s">
        <v>195</v>
      </c>
      <c r="E333" s="60">
        <v>280</v>
      </c>
      <c r="F333" s="60">
        <f>+E333*C333</f>
        <v>67200</v>
      </c>
    </row>
    <row r="334" spans="1:6">
      <c r="A334" s="157" t="s">
        <v>171</v>
      </c>
      <c r="B334" s="167" t="s">
        <v>274</v>
      </c>
      <c r="C334" s="138">
        <v>70</v>
      </c>
      <c r="D334" s="235" t="s">
        <v>195</v>
      </c>
      <c r="E334" s="60">
        <v>209</v>
      </c>
      <c r="F334" s="60">
        <f>+E334*C334</f>
        <v>14630</v>
      </c>
    </row>
    <row r="335" spans="1:6" ht="30">
      <c r="A335" s="157" t="s">
        <v>172</v>
      </c>
      <c r="B335" s="167" t="s">
        <v>222</v>
      </c>
      <c r="C335" s="138">
        <v>870</v>
      </c>
      <c r="D335" s="235" t="s">
        <v>195</v>
      </c>
      <c r="E335" s="60">
        <v>171</v>
      </c>
      <c r="F335" s="60">
        <f>+E335*C335</f>
        <v>148770</v>
      </c>
    </row>
    <row r="336" spans="1:6">
      <c r="A336" s="157" t="s">
        <v>174</v>
      </c>
      <c r="B336" s="167" t="s">
        <v>223</v>
      </c>
      <c r="C336" s="138">
        <v>430</v>
      </c>
      <c r="D336" s="235" t="s">
        <v>195</v>
      </c>
      <c r="E336" s="60">
        <v>135</v>
      </c>
      <c r="F336" s="60">
        <f>+E336*C336</f>
        <v>58050</v>
      </c>
    </row>
    <row r="337" spans="1:6">
      <c r="A337" s="157" t="s">
        <v>176</v>
      </c>
      <c r="B337" s="241" t="s">
        <v>724</v>
      </c>
      <c r="C337" s="138">
        <v>180</v>
      </c>
      <c r="D337" s="235" t="s">
        <v>195</v>
      </c>
      <c r="E337" s="60">
        <v>7</v>
      </c>
      <c r="F337" s="60">
        <f>+E337*C337</f>
        <v>1260</v>
      </c>
    </row>
    <row r="338" spans="1:6">
      <c r="A338" s="170">
        <v>11.5</v>
      </c>
      <c r="B338" s="240" t="s">
        <v>275</v>
      </c>
      <c r="C338" s="138"/>
      <c r="D338" s="156"/>
      <c r="E338" s="169"/>
      <c r="F338" s="169"/>
    </row>
    <row r="339" spans="1:6" ht="45">
      <c r="A339" s="170" t="s">
        <v>8</v>
      </c>
      <c r="B339" s="241" t="s">
        <v>276</v>
      </c>
      <c r="C339" s="138">
        <v>16</v>
      </c>
      <c r="D339" s="156" t="s">
        <v>195</v>
      </c>
      <c r="E339" s="60">
        <v>442</v>
      </c>
      <c r="F339" s="60">
        <f>+E339*C339</f>
        <v>7072</v>
      </c>
    </row>
    <row r="340" spans="1:6" ht="45">
      <c r="A340" s="170" t="s">
        <v>10</v>
      </c>
      <c r="B340" s="241" t="s">
        <v>277</v>
      </c>
      <c r="C340" s="138">
        <v>150</v>
      </c>
      <c r="D340" s="156" t="s">
        <v>195</v>
      </c>
      <c r="E340" s="60">
        <v>354</v>
      </c>
      <c r="F340" s="60">
        <f>+E340*C340</f>
        <v>53100</v>
      </c>
    </row>
    <row r="341" spans="1:6">
      <c r="A341" s="170">
        <v>11.6</v>
      </c>
      <c r="B341" s="113" t="s">
        <v>278</v>
      </c>
      <c r="C341" s="131"/>
      <c r="D341" s="135"/>
      <c r="E341" s="169"/>
      <c r="F341" s="169"/>
    </row>
    <row r="342" spans="1:6">
      <c r="A342" s="170" t="s">
        <v>8</v>
      </c>
      <c r="B342" s="113" t="s">
        <v>279</v>
      </c>
      <c r="C342" s="131">
        <v>8</v>
      </c>
      <c r="D342" s="156" t="s">
        <v>27</v>
      </c>
      <c r="E342" s="60">
        <v>223</v>
      </c>
      <c r="F342" s="60">
        <f>+E342*C342</f>
        <v>1784</v>
      </c>
    </row>
    <row r="343" spans="1:6">
      <c r="A343" s="170" t="s">
        <v>10</v>
      </c>
      <c r="B343" s="113" t="s">
        <v>280</v>
      </c>
      <c r="C343" s="131">
        <v>4</v>
      </c>
      <c r="D343" s="156" t="s">
        <v>27</v>
      </c>
      <c r="E343" s="60">
        <v>60</v>
      </c>
      <c r="F343" s="60">
        <f>+E343*C343</f>
        <v>240</v>
      </c>
    </row>
    <row r="344" spans="1:6">
      <c r="A344" s="170" t="s">
        <v>12</v>
      </c>
      <c r="B344" s="113" t="s">
        <v>281</v>
      </c>
      <c r="C344" s="131">
        <v>8</v>
      </c>
      <c r="D344" s="156" t="s">
        <v>27</v>
      </c>
      <c r="E344" s="60">
        <v>33</v>
      </c>
      <c r="F344" s="60">
        <f>+E344*C344</f>
        <v>264</v>
      </c>
    </row>
    <row r="345" spans="1:6">
      <c r="A345" s="170">
        <v>11.7</v>
      </c>
      <c r="B345" s="113" t="s">
        <v>282</v>
      </c>
      <c r="C345" s="131">
        <v>250</v>
      </c>
      <c r="D345" s="156" t="s">
        <v>56</v>
      </c>
      <c r="E345" s="60">
        <v>110</v>
      </c>
      <c r="F345" s="60">
        <f>+E345*C345</f>
        <v>27500</v>
      </c>
    </row>
    <row r="346" spans="1:6" ht="30">
      <c r="A346" s="170">
        <v>11.8</v>
      </c>
      <c r="B346" s="113" t="s">
        <v>283</v>
      </c>
      <c r="C346" s="138">
        <v>1</v>
      </c>
      <c r="D346" s="156" t="s">
        <v>27</v>
      </c>
      <c r="E346" s="60">
        <v>4098</v>
      </c>
      <c r="F346" s="60">
        <f>+E346*C346</f>
        <v>4098</v>
      </c>
    </row>
    <row r="347" spans="1:6">
      <c r="A347" s="71"/>
      <c r="B347" s="267" t="s">
        <v>637</v>
      </c>
      <c r="C347" s="267"/>
      <c r="D347" s="267"/>
      <c r="E347" s="119"/>
      <c r="F347" s="255">
        <f>SUM(F320:F346)</f>
        <v>2448158</v>
      </c>
    </row>
  </sheetData>
  <autoFilter ref="A3:F347"/>
  <mergeCells count="34">
    <mergeCell ref="A106:F106"/>
    <mergeCell ref="A107:F107"/>
    <mergeCell ref="B138:D138"/>
    <mergeCell ref="A139:F139"/>
    <mergeCell ref="A140:F140"/>
    <mergeCell ref="A28:F28"/>
    <mergeCell ref="B59:D59"/>
    <mergeCell ref="A60:F60"/>
    <mergeCell ref="A61:F61"/>
    <mergeCell ref="B105:D105"/>
    <mergeCell ref="A1:F1"/>
    <mergeCell ref="A4:F4"/>
    <mergeCell ref="A5:F5"/>
    <mergeCell ref="B26:D26"/>
    <mergeCell ref="A27:F27"/>
    <mergeCell ref="B146:D146"/>
    <mergeCell ref="A147:F147"/>
    <mergeCell ref="A148:F148"/>
    <mergeCell ref="B180:D180"/>
    <mergeCell ref="A181:F181"/>
    <mergeCell ref="A182:F182"/>
    <mergeCell ref="B204:D204"/>
    <mergeCell ref="A205:F205"/>
    <mergeCell ref="A206:F206"/>
    <mergeCell ref="B220:D220"/>
    <mergeCell ref="B317:D317"/>
    <mergeCell ref="A318:F318"/>
    <mergeCell ref="A319:F319"/>
    <mergeCell ref="B347:D347"/>
    <mergeCell ref="A221:F221"/>
    <mergeCell ref="A222:F222"/>
    <mergeCell ref="B232:D232"/>
    <mergeCell ref="A233:F233"/>
    <mergeCell ref="A234:F234"/>
  </mergeCells>
  <pageMargins left="0.70866141732283472" right="0.70866141732283472" top="0.74803149606299213" bottom="0.74803149606299213" header="0.31496062992125984" footer="0.31496062992125984"/>
  <pageSetup paperSize="9" scale="94" fitToHeight="0" orientation="landscape" r:id="rId1"/>
  <headerFooter>
    <oddHeader>&amp;LBangalore Water Supply and Sewerage Project (III)&amp;RBill of Quantities</oddHeader>
    <oddFooter>&amp;LContract No. CP-13&amp;RBOQ-&amp;PA</oddFooter>
  </headerFooter>
  <rowBreaks count="11" manualBreakCount="11">
    <brk id="26" max="16383" man="1"/>
    <brk id="59" max="16383" man="1"/>
    <brk id="105" max="16383" man="1"/>
    <brk id="138" max="16383" man="1"/>
    <brk id="146" max="16383" man="1"/>
    <brk id="171" max="6" man="1"/>
    <brk id="180" max="6" man="1"/>
    <brk id="204" max="16383" man="1"/>
    <brk id="220" max="16383" man="1"/>
    <brk id="232" max="16383" man="1"/>
    <brk id="317" max="16383" man="1"/>
  </rowBreaks>
</worksheet>
</file>

<file path=xl/worksheets/sheet10.xml><?xml version="1.0" encoding="utf-8"?>
<worksheet xmlns="http://schemas.openxmlformats.org/spreadsheetml/2006/main" xmlns:r="http://schemas.openxmlformats.org/officeDocument/2006/relationships">
  <sheetPr codeName="Sheet11"/>
  <dimension ref="A1:J24"/>
  <sheetViews>
    <sheetView view="pageBreakPreview" zoomScale="60" workbookViewId="0">
      <selection activeCell="K1" sqref="K1"/>
    </sheetView>
  </sheetViews>
  <sheetFormatPr defaultRowHeight="15.75"/>
  <cols>
    <col min="1" max="1" width="9.140625" style="2"/>
    <col min="2" max="7" width="11.5703125" style="2" customWidth="1"/>
    <col min="8" max="16384" width="9.140625" style="2"/>
  </cols>
  <sheetData>
    <row r="1" spans="1:10">
      <c r="A1" s="280" t="s">
        <v>543</v>
      </c>
      <c r="B1" s="280"/>
      <c r="C1" s="280"/>
      <c r="D1" s="280"/>
      <c r="E1" s="280"/>
      <c r="F1" s="280"/>
      <c r="G1" s="280"/>
      <c r="H1" s="280"/>
      <c r="I1" s="280"/>
      <c r="J1" s="280"/>
    </row>
    <row r="2" spans="1:10">
      <c r="A2" s="3"/>
      <c r="B2" s="3"/>
      <c r="C2" s="3"/>
      <c r="D2" s="3"/>
      <c r="E2" s="3"/>
      <c r="F2" s="3"/>
      <c r="G2" s="3"/>
      <c r="H2" s="3"/>
      <c r="I2" s="3"/>
      <c r="J2" s="3"/>
    </row>
    <row r="3" spans="1:10">
      <c r="A3" s="280" t="s">
        <v>544</v>
      </c>
      <c r="B3" s="280"/>
      <c r="C3" s="280"/>
      <c r="D3" s="280"/>
      <c r="E3" s="280"/>
      <c r="F3" s="280"/>
      <c r="G3" s="280"/>
      <c r="H3" s="280"/>
      <c r="I3" s="280"/>
      <c r="J3" s="280"/>
    </row>
    <row r="4" spans="1:10">
      <c r="A4" s="4"/>
      <c r="B4" s="5"/>
      <c r="C4" s="6"/>
      <c r="D4" s="6"/>
      <c r="E4" s="6"/>
      <c r="F4" s="7"/>
      <c r="G4" s="7"/>
      <c r="H4" s="7"/>
      <c r="I4" s="7"/>
      <c r="J4" s="7"/>
    </row>
    <row r="5" spans="1:10" ht="31.5">
      <c r="A5" s="8" t="s">
        <v>545</v>
      </c>
      <c r="B5" s="281" t="s">
        <v>2</v>
      </c>
      <c r="C5" s="281"/>
      <c r="D5" s="281"/>
      <c r="E5" s="281"/>
      <c r="F5" s="281"/>
      <c r="G5" s="281"/>
      <c r="H5" s="282" t="s">
        <v>546</v>
      </c>
      <c r="I5" s="282"/>
      <c r="J5" s="282"/>
    </row>
    <row r="6" spans="1:10" ht="49.5" customHeight="1">
      <c r="A6" s="1" t="s">
        <v>547</v>
      </c>
      <c r="B6" s="283" t="s">
        <v>548</v>
      </c>
      <c r="C6" s="283"/>
      <c r="D6" s="283"/>
      <c r="E6" s="283"/>
      <c r="F6" s="283"/>
      <c r="G6" s="283"/>
      <c r="H6" s="284">
        <f>'Summary - Lingadernahalli'!C31</f>
        <v>152693721</v>
      </c>
      <c r="I6" s="284"/>
      <c r="J6" s="284"/>
    </row>
    <row r="7" spans="1:10" ht="49.5" customHeight="1">
      <c r="A7" s="1" t="s">
        <v>549</v>
      </c>
      <c r="B7" s="283" t="s">
        <v>550</v>
      </c>
      <c r="C7" s="283"/>
      <c r="D7" s="283"/>
      <c r="E7" s="283"/>
      <c r="F7" s="283"/>
      <c r="G7" s="283"/>
      <c r="H7" s="284">
        <f>+'Summary - Singapura'!C31</f>
        <v>509459384</v>
      </c>
      <c r="I7" s="284"/>
      <c r="J7" s="284"/>
    </row>
    <row r="8" spans="1:10" ht="49.5" customHeight="1">
      <c r="A8" s="1" t="s">
        <v>551</v>
      </c>
      <c r="B8" s="283" t="s">
        <v>552</v>
      </c>
      <c r="C8" s="283"/>
      <c r="D8" s="283"/>
      <c r="E8" s="283"/>
      <c r="F8" s="283"/>
      <c r="G8" s="283"/>
      <c r="H8" s="284">
        <f>+'Summary - Vasudevapura'!C31</f>
        <v>141069461</v>
      </c>
      <c r="I8" s="284"/>
      <c r="J8" s="284"/>
    </row>
    <row r="9" spans="1:10" ht="49.5" customHeight="1">
      <c r="A9" s="1" t="s">
        <v>553</v>
      </c>
      <c r="B9" s="283" t="s">
        <v>554</v>
      </c>
      <c r="C9" s="283"/>
      <c r="D9" s="283"/>
      <c r="E9" s="283"/>
      <c r="F9" s="283"/>
      <c r="G9" s="283"/>
      <c r="H9" s="284">
        <f>+'Summary - Chokkanahalli'!C33</f>
        <v>468237384</v>
      </c>
      <c r="I9" s="284"/>
      <c r="J9" s="284"/>
    </row>
    <row r="10" spans="1:10" ht="49.5" customHeight="1">
      <c r="A10" s="1" t="s">
        <v>555</v>
      </c>
      <c r="B10" s="285" t="s">
        <v>556</v>
      </c>
      <c r="C10" s="285"/>
      <c r="D10" s="285"/>
      <c r="E10" s="285"/>
      <c r="F10" s="285"/>
      <c r="G10" s="285"/>
      <c r="H10" s="284">
        <f>+SUM(H6:J9)</f>
        <v>1271459950</v>
      </c>
      <c r="I10" s="284"/>
      <c r="J10" s="284"/>
    </row>
    <row r="11" spans="1:10" ht="49.5" customHeight="1">
      <c r="A11" s="1" t="s">
        <v>557</v>
      </c>
      <c r="B11" s="289" t="s">
        <v>558</v>
      </c>
      <c r="C11" s="289"/>
      <c r="D11" s="289"/>
      <c r="E11" s="289"/>
      <c r="F11" s="289"/>
      <c r="G11" s="289"/>
      <c r="H11" s="284">
        <f>+SOD!G42</f>
        <v>82208800</v>
      </c>
      <c r="I11" s="284"/>
      <c r="J11" s="284"/>
    </row>
    <row r="12" spans="1:10" ht="49.5" customHeight="1">
      <c r="A12" s="1" t="s">
        <v>559</v>
      </c>
      <c r="B12" s="290" t="s">
        <v>560</v>
      </c>
      <c r="C12" s="290"/>
      <c r="D12" s="290"/>
      <c r="E12" s="290"/>
      <c r="F12" s="290"/>
      <c r="G12" s="290"/>
      <c r="H12" s="284">
        <v>89731250</v>
      </c>
      <c r="I12" s="284"/>
      <c r="J12" s="284"/>
    </row>
    <row r="13" spans="1:10" ht="49.5" customHeight="1">
      <c r="A13" s="291" t="s">
        <v>561</v>
      </c>
      <c r="B13" s="291"/>
      <c r="C13" s="291"/>
      <c r="D13" s="291"/>
      <c r="E13" s="291"/>
      <c r="F13" s="291"/>
      <c r="G13" s="291"/>
      <c r="H13" s="292">
        <f>+SUM(H10:J12)</f>
        <v>1443400000</v>
      </c>
      <c r="I13" s="293"/>
      <c r="J13" s="294"/>
    </row>
    <row r="14" spans="1:10">
      <c r="A14" s="4"/>
      <c r="B14" s="5"/>
      <c r="C14" s="6"/>
      <c r="D14" s="6"/>
      <c r="E14" s="6"/>
      <c r="F14" s="7"/>
      <c r="G14" s="7"/>
      <c r="H14" s="7"/>
      <c r="I14" s="7"/>
      <c r="J14" s="7"/>
    </row>
    <row r="15" spans="1:10">
      <c r="A15" s="286"/>
      <c r="B15" s="286"/>
      <c r="C15" s="286"/>
      <c r="D15" s="286"/>
      <c r="E15" s="286"/>
      <c r="F15" s="286"/>
      <c r="G15" s="286"/>
      <c r="H15" s="286"/>
      <c r="I15" s="286"/>
      <c r="J15" s="286"/>
    </row>
    <row r="16" spans="1:10">
      <c r="A16" s="9"/>
      <c r="B16" s="9"/>
      <c r="C16" s="9"/>
      <c r="D16" s="9"/>
      <c r="E16" s="9"/>
      <c r="F16" s="9"/>
      <c r="G16" s="9"/>
      <c r="H16" s="9"/>
      <c r="I16" s="7"/>
      <c r="J16" s="7"/>
    </row>
    <row r="17" spans="1:10">
      <c r="A17" s="295" t="s">
        <v>743</v>
      </c>
      <c r="B17" s="295"/>
      <c r="C17" s="295"/>
      <c r="D17" s="295"/>
      <c r="E17" s="295"/>
      <c r="F17" s="295"/>
      <c r="G17" s="295"/>
      <c r="H17" s="295"/>
      <c r="I17" s="295"/>
      <c r="J17" s="295"/>
    </row>
    <row r="18" spans="1:10">
      <c r="A18" s="295"/>
      <c r="B18" s="295"/>
      <c r="C18" s="295"/>
      <c r="D18" s="295"/>
      <c r="E18" s="295"/>
      <c r="F18" s="295"/>
      <c r="G18" s="295"/>
      <c r="H18" s="295"/>
      <c r="I18" s="295"/>
      <c r="J18" s="295"/>
    </row>
    <row r="19" spans="1:10">
      <c r="A19" s="253"/>
      <c r="B19" s="253"/>
      <c r="C19" s="253"/>
      <c r="D19" s="253"/>
      <c r="E19" s="253"/>
      <c r="F19" s="253"/>
      <c r="G19" s="253"/>
      <c r="H19" s="253"/>
      <c r="I19" s="253"/>
      <c r="J19" s="253"/>
    </row>
    <row r="20" spans="1:10">
      <c r="A20" s="287" t="s">
        <v>705</v>
      </c>
      <c r="B20" s="287"/>
      <c r="C20" s="287"/>
      <c r="D20" s="287"/>
      <c r="E20" s="287"/>
      <c r="F20" s="287"/>
      <c r="G20" s="287"/>
      <c r="H20" s="287"/>
      <c r="I20" s="287"/>
      <c r="J20" s="287"/>
    </row>
    <row r="21" spans="1:10">
      <c r="A21" s="10"/>
      <c r="B21" s="10"/>
      <c r="C21" s="10"/>
      <c r="D21" s="10"/>
      <c r="E21" s="10"/>
      <c r="F21" s="10"/>
      <c r="G21" s="10"/>
      <c r="H21" s="10"/>
      <c r="I21" s="10"/>
      <c r="J21" s="10"/>
    </row>
    <row r="22" spans="1:10">
      <c r="A22" s="9"/>
      <c r="B22" s="9"/>
      <c r="C22" s="9"/>
      <c r="D22" s="9"/>
      <c r="E22" s="9"/>
      <c r="F22" s="9"/>
      <c r="G22" s="9"/>
      <c r="H22" s="9"/>
      <c r="I22" s="7"/>
      <c r="J22" s="7"/>
    </row>
    <row r="23" spans="1:10" ht="57" customHeight="1">
      <c r="A23" s="288" t="s">
        <v>706</v>
      </c>
      <c r="B23" s="288"/>
      <c r="C23" s="288"/>
      <c r="D23" s="288"/>
      <c r="E23" s="288"/>
      <c r="F23" s="288"/>
      <c r="G23" s="288"/>
      <c r="H23" s="288"/>
      <c r="I23" s="288"/>
      <c r="J23" s="288"/>
    </row>
    <row r="24" spans="1:10" ht="57" customHeight="1">
      <c r="A24" s="288"/>
      <c r="B24" s="288"/>
      <c r="C24" s="288"/>
      <c r="D24" s="288"/>
      <c r="E24" s="288"/>
      <c r="F24" s="288"/>
      <c r="G24" s="288"/>
      <c r="H24" s="288"/>
      <c r="I24" s="288"/>
      <c r="J24" s="288"/>
    </row>
  </sheetData>
  <mergeCells count="24">
    <mergeCell ref="A15:J15"/>
    <mergeCell ref="A20:J20"/>
    <mergeCell ref="A23:J24"/>
    <mergeCell ref="B9:G9"/>
    <mergeCell ref="H9:J9"/>
    <mergeCell ref="B11:G11"/>
    <mergeCell ref="H11:J11"/>
    <mergeCell ref="B12:G12"/>
    <mergeCell ref="H12:J12"/>
    <mergeCell ref="A13:G13"/>
    <mergeCell ref="H13:J13"/>
    <mergeCell ref="A17:J18"/>
    <mergeCell ref="B7:G7"/>
    <mergeCell ref="H7:J7"/>
    <mergeCell ref="B8:G8"/>
    <mergeCell ref="H8:J8"/>
    <mergeCell ref="B10:G10"/>
    <mergeCell ref="H10:J10"/>
    <mergeCell ref="A1:J1"/>
    <mergeCell ref="A3:J3"/>
    <mergeCell ref="B5:G5"/>
    <mergeCell ref="H5:J5"/>
    <mergeCell ref="B6:G6"/>
    <mergeCell ref="H6:J6"/>
  </mergeCells>
  <pageMargins left="0.70866141732283472" right="0.70866141732283472" top="0.74803149606299213" bottom="0.74803149606299213" header="0.31496062992125984" footer="0.31496062992125984"/>
  <pageSetup paperSize="9" scale="83" orientation="portrait" horizontalDpi="1200" verticalDpi="1200" r:id="rId1"/>
  <headerFooter>
    <oddHeader>&amp;LBWSSB&amp;RBill of Quantities</oddHeader>
    <oddFooter>&amp;CContrac No. CP-13&amp;RGrand Summary</oddFooter>
  </headerFooter>
</worksheet>
</file>

<file path=xl/worksheets/sheet2.xml><?xml version="1.0" encoding="utf-8"?>
<worksheet xmlns="http://schemas.openxmlformats.org/spreadsheetml/2006/main" xmlns:r="http://schemas.openxmlformats.org/officeDocument/2006/relationships">
  <sheetPr codeName="Sheet6"/>
  <dimension ref="A1:C31"/>
  <sheetViews>
    <sheetView view="pageBreakPreview" zoomScale="60" workbookViewId="0">
      <selection activeCell="C31" sqref="C31"/>
    </sheetView>
  </sheetViews>
  <sheetFormatPr defaultRowHeight="15"/>
  <cols>
    <col min="2" max="2" width="62.85546875" customWidth="1"/>
    <col min="3" max="3" width="25.5703125" customWidth="1"/>
  </cols>
  <sheetData>
    <row r="1" spans="1:3" ht="15.75">
      <c r="A1" s="271" t="s">
        <v>543</v>
      </c>
      <c r="B1" s="271"/>
      <c r="C1" s="271"/>
    </row>
    <row r="2" spans="1:3" ht="15.75">
      <c r="A2" s="38"/>
      <c r="B2" s="38"/>
      <c r="C2" s="38"/>
    </row>
    <row r="3" spans="1:3" ht="47.25" customHeight="1">
      <c r="A3" s="272" t="s">
        <v>692</v>
      </c>
      <c r="B3" s="272"/>
      <c r="C3" s="272"/>
    </row>
    <row r="4" spans="1:3">
      <c r="A4" s="39"/>
      <c r="B4" s="39"/>
      <c r="C4" s="39"/>
    </row>
    <row r="5" spans="1:3" ht="15.75">
      <c r="A5" s="273" t="s">
        <v>563</v>
      </c>
      <c r="B5" s="273"/>
      <c r="C5" s="273"/>
    </row>
    <row r="6" spans="1:3" ht="15.75">
      <c r="A6" s="40"/>
      <c r="B6" s="40"/>
      <c r="C6" s="40"/>
    </row>
    <row r="7" spans="1:3" ht="15.75">
      <c r="A7" s="41" t="s">
        <v>564</v>
      </c>
      <c r="B7" s="42"/>
      <c r="C7" s="43" t="s">
        <v>565</v>
      </c>
    </row>
    <row r="8" spans="1:3" ht="15.75">
      <c r="A8" s="44"/>
      <c r="B8" s="45"/>
      <c r="C8" s="249"/>
    </row>
    <row r="9" spans="1:3" ht="15.75">
      <c r="A9" s="41" t="s">
        <v>681</v>
      </c>
      <c r="B9" s="46" t="s">
        <v>567</v>
      </c>
      <c r="C9" s="250">
        <f>+Lingadernahalli!F26</f>
        <v>6093852</v>
      </c>
    </row>
    <row r="10" spans="1:3" ht="15.75">
      <c r="A10" s="41"/>
      <c r="B10" s="42"/>
      <c r="C10" s="251"/>
    </row>
    <row r="11" spans="1:3" ht="15.75">
      <c r="A11" s="41" t="s">
        <v>682</v>
      </c>
      <c r="B11" s="46" t="s">
        <v>569</v>
      </c>
      <c r="C11" s="250">
        <f>+Lingadernahalli!F59</f>
        <v>96297748</v>
      </c>
    </row>
    <row r="12" spans="1:3" ht="15.75">
      <c r="A12" s="41"/>
      <c r="B12" s="42"/>
      <c r="C12" s="251"/>
    </row>
    <row r="13" spans="1:3" ht="15.75">
      <c r="A13" s="41" t="s">
        <v>683</v>
      </c>
      <c r="B13" s="46" t="s">
        <v>571</v>
      </c>
      <c r="C13" s="250">
        <f>+Lingadernahalli!F105</f>
        <v>17861484</v>
      </c>
    </row>
    <row r="14" spans="1:3" ht="15.75">
      <c r="A14" s="41"/>
      <c r="B14" s="42"/>
      <c r="C14" s="251"/>
    </row>
    <row r="15" spans="1:3" ht="15.75">
      <c r="A15" s="41" t="s">
        <v>684</v>
      </c>
      <c r="B15" s="46" t="s">
        <v>573</v>
      </c>
      <c r="C15" s="250">
        <f>+Lingadernahalli!F138</f>
        <v>1790286</v>
      </c>
    </row>
    <row r="16" spans="1:3" ht="15.75">
      <c r="A16" s="47"/>
      <c r="B16" s="47"/>
      <c r="C16" s="251"/>
    </row>
    <row r="17" spans="1:3" ht="15.75">
      <c r="A17" s="41" t="s">
        <v>685</v>
      </c>
      <c r="B17" s="46" t="s">
        <v>575</v>
      </c>
      <c r="C17" s="250">
        <f>+Lingadernahalli!F146</f>
        <v>1492650</v>
      </c>
    </row>
    <row r="18" spans="1:3" ht="15.75">
      <c r="A18" s="47"/>
      <c r="B18" s="47"/>
      <c r="C18" s="251"/>
    </row>
    <row r="19" spans="1:3" ht="15.75">
      <c r="A19" s="41" t="s">
        <v>686</v>
      </c>
      <c r="B19" s="46" t="s">
        <v>577</v>
      </c>
      <c r="C19" s="250">
        <f>+Lingadernahalli!F180</f>
        <v>9100193</v>
      </c>
    </row>
    <row r="20" spans="1:3" ht="15.75">
      <c r="A20" s="47"/>
      <c r="B20" s="47"/>
      <c r="C20" s="251"/>
    </row>
    <row r="21" spans="1:3" ht="15.75">
      <c r="A21" s="41" t="s">
        <v>687</v>
      </c>
      <c r="B21" s="46" t="s">
        <v>579</v>
      </c>
      <c r="C21" s="250">
        <f>+Lingadernahalli!F204</f>
        <v>10611324</v>
      </c>
    </row>
    <row r="22" spans="1:3" ht="15.75">
      <c r="A22" s="41"/>
      <c r="B22" s="46"/>
      <c r="C22" s="251"/>
    </row>
    <row r="23" spans="1:3" ht="15.75">
      <c r="A23" s="41" t="s">
        <v>688</v>
      </c>
      <c r="B23" s="46" t="s">
        <v>581</v>
      </c>
      <c r="C23" s="250">
        <f>+Lingadernahalli!F220</f>
        <v>4541135</v>
      </c>
    </row>
    <row r="24" spans="1:3" ht="15.75">
      <c r="A24" s="41"/>
      <c r="B24" s="46"/>
      <c r="C24" s="251"/>
    </row>
    <row r="25" spans="1:3" ht="15.75">
      <c r="A25" s="41" t="s">
        <v>689</v>
      </c>
      <c r="B25" s="46" t="s">
        <v>583</v>
      </c>
      <c r="C25" s="250">
        <f>+Lingadernahalli!F232</f>
        <v>1365073</v>
      </c>
    </row>
    <row r="26" spans="1:3" ht="15.75">
      <c r="A26" s="41"/>
      <c r="B26" s="46"/>
      <c r="C26" s="251"/>
    </row>
    <row r="27" spans="1:3" ht="15.75">
      <c r="A27" s="41" t="s">
        <v>690</v>
      </c>
      <c r="B27" s="46" t="s">
        <v>585</v>
      </c>
      <c r="C27" s="250">
        <f>+Lingadernahalli!F317</f>
        <v>1091818</v>
      </c>
    </row>
    <row r="28" spans="1:3" ht="15.75">
      <c r="A28" s="47"/>
      <c r="B28" s="47"/>
      <c r="C28" s="251"/>
    </row>
    <row r="29" spans="1:3" ht="15.75">
      <c r="A29" s="41" t="s">
        <v>691</v>
      </c>
      <c r="B29" s="46" t="s">
        <v>587</v>
      </c>
      <c r="C29" s="250">
        <f>+Lingadernahalli!F347</f>
        <v>2448158</v>
      </c>
    </row>
    <row r="30" spans="1:3" ht="15.75">
      <c r="A30" s="47"/>
      <c r="B30" s="47"/>
      <c r="C30" s="251"/>
    </row>
    <row r="31" spans="1:3" ht="15.75">
      <c r="A31" s="274" t="s">
        <v>542</v>
      </c>
      <c r="B31" s="275"/>
      <c r="C31" s="248">
        <f>SUM(C8:C30)</f>
        <v>152693721</v>
      </c>
    </row>
  </sheetData>
  <mergeCells count="4">
    <mergeCell ref="A1:C1"/>
    <mergeCell ref="A3:C3"/>
    <mergeCell ref="A5:C5"/>
    <mergeCell ref="A31:B31"/>
  </mergeCells>
  <pageMargins left="0.70866141732283472" right="0.70866141732283472" top="0.74803149606299213" bottom="0.74803149606299213" header="0.31496062992125984" footer="0.31496062992125984"/>
  <pageSetup paperSize="9" scale="90" orientation="portrait" horizontalDpi="1200" verticalDpi="1200" r:id="rId1"/>
  <headerFooter>
    <oddHeader>&amp;LBangalore Water Supply and Sewerage Project (III)&amp;RBill of Quantities</oddHeader>
    <oddFooter>&amp;LContract No. CP-13&amp;RBOQ-36A</oddFooter>
  </headerFooter>
</worksheet>
</file>

<file path=xl/worksheets/sheet3.xml><?xml version="1.0" encoding="utf-8"?>
<worksheet xmlns="http://schemas.openxmlformats.org/spreadsheetml/2006/main" xmlns:r="http://schemas.openxmlformats.org/officeDocument/2006/relationships">
  <sheetPr codeName="Sheet3">
    <pageSetUpPr fitToPage="1"/>
  </sheetPr>
  <dimension ref="A1:G364"/>
  <sheetViews>
    <sheetView view="pageBreakPreview" zoomScale="115" zoomScaleSheetLayoutView="115" workbookViewId="0">
      <pane xSplit="4" ySplit="3" topLeftCell="E4" activePane="bottomRight" state="frozen"/>
      <selection pane="topRight" activeCell="E1" sqref="E1"/>
      <selection pane="bottomLeft" activeCell="A4" sqref="A4"/>
      <selection pane="bottomRight" activeCell="E6" sqref="E6"/>
    </sheetView>
  </sheetViews>
  <sheetFormatPr defaultRowHeight="15"/>
  <cols>
    <col min="1" max="1" width="9.28515625" style="229" customWidth="1"/>
    <col min="2" max="2" width="62.7109375" style="242" customWidth="1"/>
    <col min="3" max="3" width="12.7109375" style="243" customWidth="1"/>
    <col min="4" max="4" width="9.28515625" style="229" customWidth="1"/>
    <col min="5" max="5" width="20.7109375" style="229" customWidth="1"/>
    <col min="6" max="6" width="35.7109375" style="229" customWidth="1"/>
    <col min="7" max="7" width="23.7109375" style="229" customWidth="1"/>
    <col min="8" max="16384" width="9.140625" style="229"/>
  </cols>
  <sheetData>
    <row r="1" spans="1:7">
      <c r="A1" s="270" t="s">
        <v>0</v>
      </c>
      <c r="B1" s="270"/>
      <c r="C1" s="270"/>
      <c r="D1" s="270"/>
      <c r="E1" s="270"/>
      <c r="F1" s="270"/>
      <c r="G1" s="270"/>
    </row>
    <row r="2" spans="1:7">
      <c r="A2" s="49"/>
      <c r="B2" s="174"/>
      <c r="C2" s="185"/>
      <c r="D2" s="51"/>
      <c r="E2" s="51"/>
      <c r="F2" s="51"/>
      <c r="G2" s="51"/>
    </row>
    <row r="3" spans="1:7" ht="30">
      <c r="A3" s="54" t="s">
        <v>1</v>
      </c>
      <c r="B3" s="55" t="s">
        <v>2</v>
      </c>
      <c r="C3" s="186" t="s">
        <v>3</v>
      </c>
      <c r="D3" s="55" t="s">
        <v>4</v>
      </c>
      <c r="E3" s="57" t="s">
        <v>5</v>
      </c>
      <c r="F3" s="57" t="s">
        <v>318</v>
      </c>
      <c r="G3" s="57" t="s">
        <v>328</v>
      </c>
    </row>
    <row r="4" spans="1:7">
      <c r="A4" s="276" t="s">
        <v>638</v>
      </c>
      <c r="B4" s="276"/>
      <c r="C4" s="276"/>
      <c r="D4" s="276"/>
      <c r="E4" s="276"/>
      <c r="F4" s="276"/>
      <c r="G4" s="276"/>
    </row>
    <row r="5" spans="1:7">
      <c r="A5" s="268" t="s">
        <v>639</v>
      </c>
      <c r="B5" s="268"/>
      <c r="C5" s="268"/>
      <c r="D5" s="268"/>
      <c r="E5" s="268"/>
      <c r="F5" s="268"/>
      <c r="G5" s="268"/>
    </row>
    <row r="6" spans="1:7" ht="120">
      <c r="A6" s="58">
        <v>1.1000000000000001</v>
      </c>
      <c r="B6" s="32" t="s">
        <v>726</v>
      </c>
      <c r="C6" s="59">
        <v>3650</v>
      </c>
      <c r="D6" s="37" t="s">
        <v>29</v>
      </c>
      <c r="E6" s="261">
        <v>474</v>
      </c>
      <c r="F6" s="60" t="e">
        <f ca="1">SpellNumber(E6)</f>
        <v>#NAME?</v>
      </c>
      <c r="G6" s="60">
        <f>+C6*E6</f>
        <v>1730100</v>
      </c>
    </row>
    <row r="7" spans="1:7" ht="75">
      <c r="A7" s="58">
        <v>1.2</v>
      </c>
      <c r="B7" s="32" t="s">
        <v>7</v>
      </c>
      <c r="C7" s="187"/>
      <c r="D7" s="37"/>
      <c r="E7" s="104"/>
      <c r="F7" s="61"/>
      <c r="G7" s="61"/>
    </row>
    <row r="8" spans="1:7">
      <c r="A8" s="62" t="s">
        <v>8</v>
      </c>
      <c r="B8" s="82" t="s">
        <v>9</v>
      </c>
      <c r="C8" s="59">
        <v>546</v>
      </c>
      <c r="D8" s="37" t="s">
        <v>29</v>
      </c>
      <c r="E8" s="261">
        <v>438</v>
      </c>
      <c r="F8" s="60" t="e">
        <f ca="1">SpellNumber(E8)</f>
        <v>#NAME?</v>
      </c>
      <c r="G8" s="60">
        <f>+C8*E8</f>
        <v>239148</v>
      </c>
    </row>
    <row r="9" spans="1:7">
      <c r="A9" s="62" t="s">
        <v>10</v>
      </c>
      <c r="B9" s="82" t="s">
        <v>11</v>
      </c>
      <c r="C9" s="59">
        <v>235</v>
      </c>
      <c r="D9" s="37" t="s">
        <v>29</v>
      </c>
      <c r="E9" s="261">
        <v>438</v>
      </c>
      <c r="F9" s="60" t="e">
        <f ca="1">SpellNumber(E9)</f>
        <v>#NAME?</v>
      </c>
      <c r="G9" s="60">
        <f>+C9*E9</f>
        <v>102930</v>
      </c>
    </row>
    <row r="10" spans="1:7">
      <c r="A10" s="62" t="s">
        <v>12</v>
      </c>
      <c r="B10" s="176" t="s">
        <v>13</v>
      </c>
      <c r="C10" s="59">
        <v>2550</v>
      </c>
      <c r="D10" s="37" t="s">
        <v>29</v>
      </c>
      <c r="E10" s="261">
        <v>438</v>
      </c>
      <c r="F10" s="60" t="e">
        <f ca="1">SpellNumber(E10)</f>
        <v>#NAME?</v>
      </c>
      <c r="G10" s="60">
        <f>+C10*E10</f>
        <v>1116900</v>
      </c>
    </row>
    <row r="11" spans="1:7">
      <c r="A11" s="62" t="s">
        <v>14</v>
      </c>
      <c r="B11" s="176" t="s">
        <v>15</v>
      </c>
      <c r="C11" s="59">
        <v>100</v>
      </c>
      <c r="D11" s="37" t="s">
        <v>29</v>
      </c>
      <c r="E11" s="261">
        <v>438</v>
      </c>
      <c r="F11" s="60" t="e">
        <f ca="1">SpellNumber(E11)</f>
        <v>#NAME?</v>
      </c>
      <c r="G11" s="60">
        <f>+C11*E11</f>
        <v>43800</v>
      </c>
    </row>
    <row r="12" spans="1:7" ht="90">
      <c r="A12" s="63">
        <v>1.3</v>
      </c>
      <c r="B12" s="32" t="s">
        <v>16</v>
      </c>
      <c r="C12" s="187"/>
      <c r="D12" s="37"/>
      <c r="E12" s="104"/>
      <c r="F12" s="61"/>
      <c r="G12" s="61"/>
    </row>
    <row r="13" spans="1:7">
      <c r="A13" s="62" t="s">
        <v>8</v>
      </c>
      <c r="B13" s="82" t="s">
        <v>9</v>
      </c>
      <c r="C13" s="59">
        <v>10950</v>
      </c>
      <c r="D13" s="37" t="s">
        <v>29</v>
      </c>
      <c r="E13" s="261">
        <v>1093</v>
      </c>
      <c r="F13" s="60" t="e">
        <f t="shared" ref="F13:F20" ca="1" si="0">SpellNumber(E13)</f>
        <v>#NAME?</v>
      </c>
      <c r="G13" s="60">
        <f t="shared" ref="G13:G20" si="1">+C13*E13</f>
        <v>11968350</v>
      </c>
    </row>
    <row r="14" spans="1:7">
      <c r="A14" s="62" t="s">
        <v>10</v>
      </c>
      <c r="B14" s="82" t="s">
        <v>11</v>
      </c>
      <c r="C14" s="59">
        <v>10950</v>
      </c>
      <c r="D14" s="37" t="s">
        <v>29</v>
      </c>
      <c r="E14" s="261">
        <v>1093</v>
      </c>
      <c r="F14" s="60" t="e">
        <f t="shared" ca="1" si="0"/>
        <v>#NAME?</v>
      </c>
      <c r="G14" s="60">
        <f t="shared" si="1"/>
        <v>11968350</v>
      </c>
    </row>
    <row r="15" spans="1:7">
      <c r="A15" s="62" t="s">
        <v>12</v>
      </c>
      <c r="B15" s="176" t="s">
        <v>13</v>
      </c>
      <c r="C15" s="59">
        <v>10950</v>
      </c>
      <c r="D15" s="37" t="s">
        <v>29</v>
      </c>
      <c r="E15" s="261">
        <v>1093</v>
      </c>
      <c r="F15" s="60" t="e">
        <f t="shared" ca="1" si="0"/>
        <v>#NAME?</v>
      </c>
      <c r="G15" s="60">
        <f t="shared" si="1"/>
        <v>11968350</v>
      </c>
    </row>
    <row r="16" spans="1:7">
      <c r="A16" s="62" t="s">
        <v>14</v>
      </c>
      <c r="B16" s="176" t="s">
        <v>15</v>
      </c>
      <c r="C16" s="59">
        <v>100</v>
      </c>
      <c r="D16" s="37" t="s">
        <v>29</v>
      </c>
      <c r="E16" s="261">
        <v>1093</v>
      </c>
      <c r="F16" s="60" t="e">
        <f t="shared" ca="1" si="0"/>
        <v>#NAME?</v>
      </c>
      <c r="G16" s="60">
        <f t="shared" si="1"/>
        <v>109300</v>
      </c>
    </row>
    <row r="17" spans="1:7" ht="90">
      <c r="A17" s="64">
        <v>1.4</v>
      </c>
      <c r="B17" s="32" t="s">
        <v>17</v>
      </c>
      <c r="C17" s="59">
        <v>24982</v>
      </c>
      <c r="D17" s="37" t="s">
        <v>29</v>
      </c>
      <c r="E17" s="261">
        <v>73</v>
      </c>
      <c r="F17" s="60" t="e">
        <f t="shared" ca="1" si="0"/>
        <v>#NAME?</v>
      </c>
      <c r="G17" s="60">
        <f t="shared" si="1"/>
        <v>1823686</v>
      </c>
    </row>
    <row r="18" spans="1:7" ht="45">
      <c r="A18" s="65">
        <v>1.5</v>
      </c>
      <c r="B18" s="32" t="s">
        <v>18</v>
      </c>
      <c r="C18" s="59">
        <v>14647</v>
      </c>
      <c r="D18" s="37" t="s">
        <v>29</v>
      </c>
      <c r="E18" s="261">
        <v>243</v>
      </c>
      <c r="F18" s="60" t="e">
        <f t="shared" ca="1" si="0"/>
        <v>#NAME?</v>
      </c>
      <c r="G18" s="60">
        <f t="shared" si="1"/>
        <v>3559221</v>
      </c>
    </row>
    <row r="19" spans="1:7" ht="90">
      <c r="A19" s="64">
        <v>1.6</v>
      </c>
      <c r="B19" s="32" t="s">
        <v>19</v>
      </c>
      <c r="C19" s="59">
        <v>3120</v>
      </c>
      <c r="D19" s="37" t="s">
        <v>29</v>
      </c>
      <c r="E19" s="261">
        <v>1472</v>
      </c>
      <c r="F19" s="60" t="e">
        <f t="shared" ca="1" si="0"/>
        <v>#NAME?</v>
      </c>
      <c r="G19" s="60">
        <f t="shared" si="1"/>
        <v>4592640</v>
      </c>
    </row>
    <row r="20" spans="1:7" ht="60">
      <c r="A20" s="64">
        <v>1.7</v>
      </c>
      <c r="B20" s="66" t="s">
        <v>20</v>
      </c>
      <c r="C20" s="67">
        <v>1914</v>
      </c>
      <c r="D20" s="68" t="s">
        <v>21</v>
      </c>
      <c r="E20" s="261">
        <v>309</v>
      </c>
      <c r="F20" s="60" t="e">
        <f t="shared" ca="1" si="0"/>
        <v>#NAME?</v>
      </c>
      <c r="G20" s="60">
        <f t="shared" si="1"/>
        <v>591426</v>
      </c>
    </row>
    <row r="21" spans="1:7" ht="90">
      <c r="A21" s="64">
        <v>1.8</v>
      </c>
      <c r="B21" s="32" t="s">
        <v>22</v>
      </c>
      <c r="C21" s="59"/>
      <c r="D21" s="37"/>
      <c r="E21" s="104"/>
      <c r="F21" s="61"/>
      <c r="G21" s="61"/>
    </row>
    <row r="22" spans="1:7" ht="30">
      <c r="A22" s="64" t="s">
        <v>8</v>
      </c>
      <c r="B22" s="177" t="s">
        <v>23</v>
      </c>
      <c r="C22" s="59">
        <v>100</v>
      </c>
      <c r="D22" s="37" t="s">
        <v>29</v>
      </c>
      <c r="E22" s="261">
        <v>2186</v>
      </c>
      <c r="F22" s="60" t="e">
        <f t="shared" ref="F22:F32" ca="1" si="2">SpellNumber(E22)</f>
        <v>#NAME?</v>
      </c>
      <c r="G22" s="60">
        <f t="shared" ref="G22:G32" si="3">+C22*E22</f>
        <v>218600</v>
      </c>
    </row>
    <row r="23" spans="1:7" ht="30">
      <c r="A23" s="58" t="s">
        <v>10</v>
      </c>
      <c r="B23" s="177" t="s">
        <v>24</v>
      </c>
      <c r="C23" s="59">
        <v>100</v>
      </c>
      <c r="D23" s="37" t="s">
        <v>29</v>
      </c>
      <c r="E23" s="261">
        <v>1458</v>
      </c>
      <c r="F23" s="60" t="e">
        <f t="shared" ca="1" si="2"/>
        <v>#NAME?</v>
      </c>
      <c r="G23" s="60">
        <f t="shared" si="3"/>
        <v>145800</v>
      </c>
    </row>
    <row r="24" spans="1:7" ht="60">
      <c r="A24" s="58">
        <v>1.9</v>
      </c>
      <c r="B24" s="66" t="s">
        <v>713</v>
      </c>
      <c r="C24" s="69">
        <v>4769</v>
      </c>
      <c r="D24" s="36" t="s">
        <v>21</v>
      </c>
      <c r="E24" s="261">
        <v>37</v>
      </c>
      <c r="F24" s="60" t="e">
        <f t="shared" ca="1" si="2"/>
        <v>#NAME?</v>
      </c>
      <c r="G24" s="60">
        <f t="shared" si="3"/>
        <v>176453</v>
      </c>
    </row>
    <row r="25" spans="1:7" ht="105">
      <c r="A25" s="70">
        <v>1.1000000000000001</v>
      </c>
      <c r="B25" s="66" t="s">
        <v>25</v>
      </c>
      <c r="C25" s="69">
        <v>10350</v>
      </c>
      <c r="D25" s="36" t="s">
        <v>21</v>
      </c>
      <c r="E25" s="261">
        <v>40</v>
      </c>
      <c r="F25" s="60" t="e">
        <f t="shared" ca="1" si="2"/>
        <v>#NAME?</v>
      </c>
      <c r="G25" s="60">
        <f t="shared" si="3"/>
        <v>414000</v>
      </c>
    </row>
    <row r="26" spans="1:7" ht="60">
      <c r="A26" s="108">
        <v>1.1100000000000001</v>
      </c>
      <c r="B26" s="66" t="s">
        <v>26</v>
      </c>
      <c r="C26" s="69">
        <v>20</v>
      </c>
      <c r="D26" s="69" t="s">
        <v>77</v>
      </c>
      <c r="E26" s="261">
        <v>1458</v>
      </c>
      <c r="F26" s="60" t="e">
        <f t="shared" ca="1" si="2"/>
        <v>#NAME?</v>
      </c>
      <c r="G26" s="60">
        <f t="shared" si="3"/>
        <v>29160</v>
      </c>
    </row>
    <row r="27" spans="1:7" ht="60">
      <c r="A27" s="108">
        <v>1.1200000000000001</v>
      </c>
      <c r="B27" s="32" t="s">
        <v>28</v>
      </c>
      <c r="C27" s="69">
        <v>20</v>
      </c>
      <c r="D27" s="69" t="s">
        <v>77</v>
      </c>
      <c r="E27" s="261">
        <v>2186</v>
      </c>
      <c r="F27" s="60" t="e">
        <f t="shared" ca="1" si="2"/>
        <v>#NAME?</v>
      </c>
      <c r="G27" s="60">
        <f t="shared" si="3"/>
        <v>43720</v>
      </c>
    </row>
    <row r="28" spans="1:7" ht="90">
      <c r="A28" s="189" t="s">
        <v>640</v>
      </c>
      <c r="B28" s="66" t="s">
        <v>641</v>
      </c>
      <c r="C28" s="69">
        <v>2316</v>
      </c>
      <c r="D28" s="36" t="s">
        <v>77</v>
      </c>
      <c r="E28" s="261">
        <v>1615</v>
      </c>
      <c r="F28" s="60" t="e">
        <f t="shared" ca="1" si="2"/>
        <v>#NAME?</v>
      </c>
      <c r="G28" s="60">
        <f t="shared" si="3"/>
        <v>3740340</v>
      </c>
    </row>
    <row r="29" spans="1:7" ht="105">
      <c r="A29" s="190" t="s">
        <v>642</v>
      </c>
      <c r="B29" s="66" t="s">
        <v>643</v>
      </c>
      <c r="C29" s="69">
        <v>39347</v>
      </c>
      <c r="D29" s="37" t="s">
        <v>29</v>
      </c>
      <c r="E29" s="261">
        <v>5363</v>
      </c>
      <c r="F29" s="60" t="e">
        <f t="shared" ca="1" si="2"/>
        <v>#NAME?</v>
      </c>
      <c r="G29" s="60">
        <f t="shared" si="3"/>
        <v>211017961</v>
      </c>
    </row>
    <row r="30" spans="1:7" ht="60">
      <c r="A30" s="191" t="s">
        <v>644</v>
      </c>
      <c r="B30" s="66" t="s">
        <v>645</v>
      </c>
      <c r="C30" s="69">
        <v>2000</v>
      </c>
      <c r="D30" s="36" t="s">
        <v>21</v>
      </c>
      <c r="E30" s="261">
        <v>1133</v>
      </c>
      <c r="F30" s="60" t="e">
        <f t="shared" ca="1" si="2"/>
        <v>#NAME?</v>
      </c>
      <c r="G30" s="60">
        <f t="shared" si="3"/>
        <v>2266000</v>
      </c>
    </row>
    <row r="31" spans="1:7" ht="75">
      <c r="A31" s="108">
        <v>1.1599999999999999</v>
      </c>
      <c r="B31" s="66" t="s">
        <v>646</v>
      </c>
      <c r="C31" s="69">
        <v>300</v>
      </c>
      <c r="D31" s="37" t="s">
        <v>29</v>
      </c>
      <c r="E31" s="261">
        <v>4873</v>
      </c>
      <c r="F31" s="60" t="e">
        <f t="shared" ca="1" si="2"/>
        <v>#NAME?</v>
      </c>
      <c r="G31" s="60">
        <f t="shared" si="3"/>
        <v>1461900</v>
      </c>
    </row>
    <row r="32" spans="1:7" ht="60">
      <c r="A32" s="108">
        <v>1.17</v>
      </c>
      <c r="B32" s="32" t="s">
        <v>647</v>
      </c>
      <c r="C32" s="69">
        <v>300</v>
      </c>
      <c r="D32" s="36" t="s">
        <v>21</v>
      </c>
      <c r="E32" s="261">
        <v>161</v>
      </c>
      <c r="F32" s="60" t="e">
        <f t="shared" ca="1" si="2"/>
        <v>#NAME?</v>
      </c>
      <c r="G32" s="60">
        <f t="shared" si="3"/>
        <v>48300</v>
      </c>
    </row>
    <row r="33" spans="1:7">
      <c r="A33" s="252"/>
      <c r="B33" s="267" t="s">
        <v>648</v>
      </c>
      <c r="C33" s="267"/>
      <c r="D33" s="267"/>
      <c r="E33" s="72"/>
      <c r="F33" s="73"/>
      <c r="G33" s="74">
        <f>SUM(G6:G32)</f>
        <v>269376435</v>
      </c>
    </row>
    <row r="34" spans="1:7">
      <c r="A34" s="276" t="s">
        <v>638</v>
      </c>
      <c r="B34" s="276"/>
      <c r="C34" s="276"/>
      <c r="D34" s="276"/>
      <c r="E34" s="276"/>
      <c r="F34" s="276"/>
      <c r="G34" s="276"/>
    </row>
    <row r="35" spans="1:7">
      <c r="A35" s="268" t="s">
        <v>649</v>
      </c>
      <c r="B35" s="268"/>
      <c r="C35" s="268"/>
      <c r="D35" s="268"/>
      <c r="E35" s="268"/>
      <c r="F35" s="268"/>
      <c r="G35" s="268"/>
    </row>
    <row r="36" spans="1:7" ht="105">
      <c r="A36" s="64">
        <v>2.1</v>
      </c>
      <c r="B36" s="32" t="s">
        <v>30</v>
      </c>
      <c r="C36" s="192"/>
      <c r="D36" s="33"/>
      <c r="E36" s="104"/>
      <c r="F36" s="61"/>
      <c r="G36" s="61"/>
    </row>
    <row r="37" spans="1:7" ht="30">
      <c r="A37" s="62" t="s">
        <v>8</v>
      </c>
      <c r="B37" s="177" t="s">
        <v>31</v>
      </c>
      <c r="C37" s="69">
        <v>114</v>
      </c>
      <c r="D37" s="69" t="s">
        <v>29</v>
      </c>
      <c r="E37" s="261">
        <v>6755</v>
      </c>
      <c r="F37" s="60" t="e">
        <f ca="1">SpellNumber(E37)</f>
        <v>#NAME?</v>
      </c>
      <c r="G37" s="60">
        <f>+C37*E37</f>
        <v>770070</v>
      </c>
    </row>
    <row r="38" spans="1:7" ht="105">
      <c r="A38" s="64">
        <v>2.2000000000000002</v>
      </c>
      <c r="B38" s="32" t="s">
        <v>32</v>
      </c>
      <c r="C38" s="69">
        <v>1811</v>
      </c>
      <c r="D38" s="69" t="s">
        <v>29</v>
      </c>
      <c r="E38" s="261">
        <v>6940</v>
      </c>
      <c r="F38" s="60" t="e">
        <f ca="1">SpellNumber(E38)</f>
        <v>#NAME?</v>
      </c>
      <c r="G38" s="60">
        <f>+C38*E38</f>
        <v>12568340</v>
      </c>
    </row>
    <row r="39" spans="1:7" ht="165">
      <c r="A39" s="64">
        <v>2.2999999999999998</v>
      </c>
      <c r="B39" s="32" t="s">
        <v>33</v>
      </c>
      <c r="C39" s="69">
        <v>3971</v>
      </c>
      <c r="D39" s="69" t="s">
        <v>29</v>
      </c>
      <c r="E39" s="261">
        <v>7912</v>
      </c>
      <c r="F39" s="60" t="e">
        <f ca="1">SpellNumber(E39)</f>
        <v>#NAME?</v>
      </c>
      <c r="G39" s="60">
        <f>+C39*E39</f>
        <v>31418552</v>
      </c>
    </row>
    <row r="40" spans="1:7" ht="165">
      <c r="A40" s="64">
        <v>2.4</v>
      </c>
      <c r="B40" s="32" t="s">
        <v>34</v>
      </c>
      <c r="C40" s="69">
        <v>6448</v>
      </c>
      <c r="D40" s="69" t="s">
        <v>29</v>
      </c>
      <c r="E40" s="261">
        <v>8530</v>
      </c>
      <c r="F40" s="60" t="e">
        <f ca="1">SpellNumber(E40)</f>
        <v>#NAME?</v>
      </c>
      <c r="G40" s="60">
        <f>+C40*E40</f>
        <v>55001440</v>
      </c>
    </row>
    <row r="41" spans="1:7" ht="60">
      <c r="A41" s="64">
        <v>2.5</v>
      </c>
      <c r="B41" s="76" t="s">
        <v>35</v>
      </c>
      <c r="C41" s="69"/>
      <c r="D41" s="69"/>
      <c r="E41" s="104"/>
      <c r="F41" s="61"/>
      <c r="G41" s="61"/>
    </row>
    <row r="42" spans="1:7">
      <c r="A42" s="70" t="s">
        <v>8</v>
      </c>
      <c r="B42" s="32" t="s">
        <v>36</v>
      </c>
      <c r="C42" s="69">
        <v>1224</v>
      </c>
      <c r="D42" s="69" t="s">
        <v>21</v>
      </c>
      <c r="E42" s="261">
        <v>729</v>
      </c>
      <c r="F42" s="60" t="e">
        <f ca="1">SpellNumber(E42)</f>
        <v>#NAME?</v>
      </c>
      <c r="G42" s="60">
        <f>+C42*E42</f>
        <v>892296</v>
      </c>
    </row>
    <row r="43" spans="1:7" ht="90">
      <c r="A43" s="64">
        <v>2.6</v>
      </c>
      <c r="B43" s="32" t="s">
        <v>38</v>
      </c>
      <c r="C43" s="69"/>
      <c r="D43" s="69"/>
      <c r="E43" s="104"/>
      <c r="F43" s="61"/>
      <c r="G43" s="61"/>
    </row>
    <row r="44" spans="1:7">
      <c r="A44" s="70" t="s">
        <v>8</v>
      </c>
      <c r="B44" s="32" t="s">
        <v>39</v>
      </c>
      <c r="C44" s="69">
        <v>8667</v>
      </c>
      <c r="D44" s="69" t="s">
        <v>21</v>
      </c>
      <c r="E44" s="261">
        <v>729</v>
      </c>
      <c r="F44" s="60" t="e">
        <f ca="1">SpellNumber(E44)</f>
        <v>#NAME?</v>
      </c>
      <c r="G44" s="60">
        <f>+C44*E44</f>
        <v>6318243</v>
      </c>
    </row>
    <row r="45" spans="1:7">
      <c r="A45" s="70" t="s">
        <v>10</v>
      </c>
      <c r="B45" s="32" t="s">
        <v>40</v>
      </c>
      <c r="C45" s="69">
        <v>2419</v>
      </c>
      <c r="D45" s="69" t="s">
        <v>21</v>
      </c>
      <c r="E45" s="261">
        <v>729</v>
      </c>
      <c r="F45" s="60" t="e">
        <f ca="1">SpellNumber(E45)</f>
        <v>#NAME?</v>
      </c>
      <c r="G45" s="60">
        <f>+C45*E45</f>
        <v>1763451</v>
      </c>
    </row>
    <row r="46" spans="1:7">
      <c r="A46" s="70" t="s">
        <v>12</v>
      </c>
      <c r="B46" s="32" t="s">
        <v>41</v>
      </c>
      <c r="C46" s="69">
        <v>2419</v>
      </c>
      <c r="D46" s="69" t="s">
        <v>21</v>
      </c>
      <c r="E46" s="261">
        <v>729</v>
      </c>
      <c r="F46" s="60" t="e">
        <f ca="1">SpellNumber(E46)</f>
        <v>#NAME?</v>
      </c>
      <c r="G46" s="60">
        <f>+C46*E46</f>
        <v>1763451</v>
      </c>
    </row>
    <row r="47" spans="1:7">
      <c r="A47" s="70" t="s">
        <v>14</v>
      </c>
      <c r="B47" s="32" t="s">
        <v>42</v>
      </c>
      <c r="C47" s="69">
        <v>2177</v>
      </c>
      <c r="D47" s="69" t="s">
        <v>21</v>
      </c>
      <c r="E47" s="261">
        <v>729</v>
      </c>
      <c r="F47" s="60" t="e">
        <f ca="1">SpellNumber(E47)</f>
        <v>#NAME?</v>
      </c>
      <c r="G47" s="60">
        <f>+C47*E47</f>
        <v>1587033</v>
      </c>
    </row>
    <row r="48" spans="1:7" ht="75">
      <c r="A48" s="64">
        <v>2.7</v>
      </c>
      <c r="B48" s="32" t="s">
        <v>45</v>
      </c>
      <c r="C48" s="69"/>
      <c r="D48" s="69"/>
      <c r="E48" s="104"/>
      <c r="F48" s="61"/>
      <c r="G48" s="61"/>
    </row>
    <row r="49" spans="1:7">
      <c r="A49" s="70" t="s">
        <v>8</v>
      </c>
      <c r="B49" s="32" t="s">
        <v>39</v>
      </c>
      <c r="C49" s="69">
        <v>1254</v>
      </c>
      <c r="D49" s="69" t="s">
        <v>21</v>
      </c>
      <c r="E49" s="261">
        <v>729</v>
      </c>
      <c r="F49" s="60" t="e">
        <f ca="1">SpellNumber(E49)</f>
        <v>#NAME?</v>
      </c>
      <c r="G49" s="60">
        <f>+C49*E49</f>
        <v>914166</v>
      </c>
    </row>
    <row r="50" spans="1:7">
      <c r="A50" s="70" t="s">
        <v>10</v>
      </c>
      <c r="B50" s="32" t="s">
        <v>40</v>
      </c>
      <c r="C50" s="69">
        <v>346</v>
      </c>
      <c r="D50" s="69" t="s">
        <v>21</v>
      </c>
      <c r="E50" s="261">
        <v>729</v>
      </c>
      <c r="F50" s="60" t="e">
        <f ca="1">SpellNumber(E50)</f>
        <v>#NAME?</v>
      </c>
      <c r="G50" s="60">
        <f>+C50*E50</f>
        <v>252234</v>
      </c>
    </row>
    <row r="51" spans="1:7">
      <c r="A51" s="70" t="s">
        <v>12</v>
      </c>
      <c r="B51" s="32" t="s">
        <v>41</v>
      </c>
      <c r="C51" s="69">
        <v>322</v>
      </c>
      <c r="D51" s="69" t="s">
        <v>21</v>
      </c>
      <c r="E51" s="261">
        <v>729</v>
      </c>
      <c r="F51" s="60" t="e">
        <f ca="1">SpellNumber(E51)</f>
        <v>#NAME?</v>
      </c>
      <c r="G51" s="60">
        <f>+C51*E51</f>
        <v>234738</v>
      </c>
    </row>
    <row r="52" spans="1:7">
      <c r="A52" s="70" t="s">
        <v>14</v>
      </c>
      <c r="B52" s="32" t="s">
        <v>42</v>
      </c>
      <c r="C52" s="69">
        <v>300</v>
      </c>
      <c r="D52" s="69" t="s">
        <v>21</v>
      </c>
      <c r="E52" s="261">
        <v>729</v>
      </c>
      <c r="F52" s="60" t="e">
        <f ca="1">SpellNumber(E52)</f>
        <v>#NAME?</v>
      </c>
      <c r="G52" s="60">
        <f>+C52*E52</f>
        <v>218700</v>
      </c>
    </row>
    <row r="53" spans="1:7">
      <c r="A53" s="64" t="s">
        <v>43</v>
      </c>
      <c r="B53" s="32" t="s">
        <v>44</v>
      </c>
      <c r="C53" s="69">
        <v>100</v>
      </c>
      <c r="D53" s="69" t="s">
        <v>21</v>
      </c>
      <c r="E53" s="261">
        <v>729</v>
      </c>
      <c r="F53" s="60" t="e">
        <f ca="1">SpellNumber(E53)</f>
        <v>#NAME?</v>
      </c>
      <c r="G53" s="60">
        <f>+C53*E53</f>
        <v>72900</v>
      </c>
    </row>
    <row r="54" spans="1:7" ht="75">
      <c r="A54" s="64">
        <v>2.8</v>
      </c>
      <c r="B54" s="32" t="s">
        <v>46</v>
      </c>
      <c r="C54" s="69"/>
      <c r="D54" s="69"/>
      <c r="E54" s="104"/>
      <c r="F54" s="61"/>
      <c r="G54" s="61"/>
    </row>
    <row r="55" spans="1:7">
      <c r="A55" s="64" t="s">
        <v>8</v>
      </c>
      <c r="B55" s="32" t="s">
        <v>47</v>
      </c>
      <c r="C55" s="69">
        <v>1594</v>
      </c>
      <c r="D55" s="69" t="s">
        <v>21</v>
      </c>
      <c r="E55" s="261">
        <v>729</v>
      </c>
      <c r="F55" s="60" t="e">
        <f ca="1">SpellNumber(E55)</f>
        <v>#NAME?</v>
      </c>
      <c r="G55" s="60">
        <f>+C55*E55</f>
        <v>1162026</v>
      </c>
    </row>
    <row r="56" spans="1:7">
      <c r="A56" s="70" t="s">
        <v>10</v>
      </c>
      <c r="B56" s="32" t="s">
        <v>48</v>
      </c>
      <c r="C56" s="69">
        <v>339</v>
      </c>
      <c r="D56" s="69" t="s">
        <v>21</v>
      </c>
      <c r="E56" s="261">
        <v>729</v>
      </c>
      <c r="F56" s="60" t="e">
        <f ca="1">SpellNumber(E56)</f>
        <v>#NAME?</v>
      </c>
      <c r="G56" s="60">
        <f>+C56*E56</f>
        <v>247131</v>
      </c>
    </row>
    <row r="57" spans="1:7">
      <c r="A57" s="70" t="s">
        <v>12</v>
      </c>
      <c r="B57" s="32" t="s">
        <v>49</v>
      </c>
      <c r="C57" s="69">
        <v>381</v>
      </c>
      <c r="D57" s="69" t="s">
        <v>21</v>
      </c>
      <c r="E57" s="261">
        <v>729</v>
      </c>
      <c r="F57" s="60" t="e">
        <f ca="1">SpellNumber(E57)</f>
        <v>#NAME?</v>
      </c>
      <c r="G57" s="60">
        <f>+C57*E57</f>
        <v>277749</v>
      </c>
    </row>
    <row r="58" spans="1:7" ht="75">
      <c r="A58" s="64">
        <v>2.9</v>
      </c>
      <c r="B58" s="32" t="s">
        <v>50</v>
      </c>
      <c r="C58" s="69"/>
      <c r="D58" s="69"/>
      <c r="E58" s="104"/>
      <c r="F58" s="61"/>
      <c r="G58" s="61"/>
    </row>
    <row r="59" spans="1:7">
      <c r="A59" s="77" t="s">
        <v>8</v>
      </c>
      <c r="B59" s="34" t="s">
        <v>51</v>
      </c>
      <c r="C59" s="69">
        <v>5556</v>
      </c>
      <c r="D59" s="69" t="s">
        <v>21</v>
      </c>
      <c r="E59" s="261">
        <v>729</v>
      </c>
      <c r="F59" s="60" t="e">
        <f ca="1">SpellNumber(E59)</f>
        <v>#NAME?</v>
      </c>
      <c r="G59" s="60">
        <f>+C59*E59</f>
        <v>4050324</v>
      </c>
    </row>
    <row r="60" spans="1:7" ht="105">
      <c r="A60" s="70">
        <v>2.1</v>
      </c>
      <c r="B60" s="32" t="s">
        <v>52</v>
      </c>
      <c r="C60" s="69">
        <v>854</v>
      </c>
      <c r="D60" s="69" t="s">
        <v>53</v>
      </c>
      <c r="E60" s="261">
        <v>71308</v>
      </c>
      <c r="F60" s="60" t="e">
        <f ca="1">SpellNumber(E60)</f>
        <v>#NAME?</v>
      </c>
      <c r="G60" s="60">
        <f>+C60*E60</f>
        <v>60897032</v>
      </c>
    </row>
    <row r="61" spans="1:7" ht="120">
      <c r="A61" s="70">
        <v>2.11</v>
      </c>
      <c r="B61" s="32" t="s">
        <v>54</v>
      </c>
      <c r="C61" s="69">
        <v>27</v>
      </c>
      <c r="D61" s="69" t="str">
        <f>D60</f>
        <v>MT</v>
      </c>
      <c r="E61" s="261">
        <v>67665</v>
      </c>
      <c r="F61" s="60" t="e">
        <f ca="1">SpellNumber(E61)</f>
        <v>#NAME?</v>
      </c>
      <c r="G61" s="60">
        <f>+C61*E61</f>
        <v>1826955</v>
      </c>
    </row>
    <row r="62" spans="1:7" ht="75">
      <c r="A62" s="70">
        <v>2.12</v>
      </c>
      <c r="B62" s="76" t="s">
        <v>55</v>
      </c>
      <c r="C62" s="69">
        <v>850</v>
      </c>
      <c r="D62" s="69" t="s">
        <v>117</v>
      </c>
      <c r="E62" s="261">
        <v>108</v>
      </c>
      <c r="F62" s="60" t="e">
        <f ca="1">SpellNumber(E62)</f>
        <v>#NAME?</v>
      </c>
      <c r="G62" s="60">
        <f>+C62*E62</f>
        <v>91800</v>
      </c>
    </row>
    <row r="63" spans="1:7" ht="90">
      <c r="A63" s="70">
        <v>2.13</v>
      </c>
      <c r="B63" s="76" t="s">
        <v>57</v>
      </c>
      <c r="C63" s="69"/>
      <c r="D63" s="69"/>
      <c r="E63" s="78"/>
      <c r="F63" s="78"/>
      <c r="G63" s="78"/>
    </row>
    <row r="64" spans="1:7">
      <c r="A64" s="58" t="s">
        <v>8</v>
      </c>
      <c r="B64" s="177" t="s">
        <v>58</v>
      </c>
      <c r="C64" s="69">
        <v>165</v>
      </c>
      <c r="D64" s="69" t="s">
        <v>29</v>
      </c>
      <c r="E64" s="261">
        <v>9511</v>
      </c>
      <c r="F64" s="60" t="e">
        <f ca="1">SpellNumber(E64)</f>
        <v>#NAME?</v>
      </c>
      <c r="G64" s="60">
        <f>+C64*E64</f>
        <v>1569315</v>
      </c>
    </row>
    <row r="65" spans="1:7">
      <c r="A65" s="252"/>
      <c r="B65" s="267" t="s">
        <v>650</v>
      </c>
      <c r="C65" s="267"/>
      <c r="D65" s="267"/>
      <c r="E65" s="72"/>
      <c r="F65" s="73"/>
      <c r="G65" s="74">
        <f>SUM(G36:G64)</f>
        <v>183897946</v>
      </c>
    </row>
    <row r="66" spans="1:7">
      <c r="A66" s="276" t="s">
        <v>638</v>
      </c>
      <c r="B66" s="276"/>
      <c r="C66" s="276"/>
      <c r="D66" s="276"/>
      <c r="E66" s="276"/>
      <c r="F66" s="276"/>
      <c r="G66" s="276"/>
    </row>
    <row r="67" spans="1:7">
      <c r="A67" s="268" t="s">
        <v>651</v>
      </c>
      <c r="B67" s="268"/>
      <c r="C67" s="268"/>
      <c r="D67" s="268"/>
      <c r="E67" s="268"/>
      <c r="F67" s="268"/>
      <c r="G67" s="268"/>
    </row>
    <row r="68" spans="1:7" ht="90">
      <c r="A68" s="64">
        <v>3.1</v>
      </c>
      <c r="B68" s="79" t="s">
        <v>59</v>
      </c>
      <c r="C68" s="69">
        <v>435</v>
      </c>
      <c r="D68" s="69" t="s">
        <v>21</v>
      </c>
      <c r="E68" s="261">
        <v>713</v>
      </c>
      <c r="F68" s="60" t="e">
        <f ca="1">SpellNumber(E68)</f>
        <v>#NAME?</v>
      </c>
      <c r="G68" s="60">
        <f>+C68*E68</f>
        <v>310155</v>
      </c>
    </row>
    <row r="69" spans="1:7" ht="90">
      <c r="A69" s="64">
        <v>3.2</v>
      </c>
      <c r="B69" s="76" t="s">
        <v>60</v>
      </c>
      <c r="C69" s="69">
        <v>176</v>
      </c>
      <c r="D69" s="69" t="s">
        <v>21</v>
      </c>
      <c r="E69" s="261">
        <v>1454</v>
      </c>
      <c r="F69" s="60" t="e">
        <f ca="1">SpellNumber(E69)</f>
        <v>#NAME?</v>
      </c>
      <c r="G69" s="60">
        <f>+C69*E69</f>
        <v>255904</v>
      </c>
    </row>
    <row r="70" spans="1:7" ht="60">
      <c r="A70" s="64">
        <v>3.3</v>
      </c>
      <c r="B70" s="76" t="s">
        <v>61</v>
      </c>
      <c r="C70" s="69">
        <v>898</v>
      </c>
      <c r="D70" s="69" t="s">
        <v>21</v>
      </c>
      <c r="E70" s="261">
        <v>336</v>
      </c>
      <c r="F70" s="60" t="e">
        <f ca="1">SpellNumber(E70)</f>
        <v>#NAME?</v>
      </c>
      <c r="G70" s="60">
        <f>+C70*E70</f>
        <v>301728</v>
      </c>
    </row>
    <row r="71" spans="1:7" ht="75">
      <c r="A71" s="64">
        <v>3.4</v>
      </c>
      <c r="B71" s="76" t="s">
        <v>62</v>
      </c>
      <c r="C71" s="69">
        <v>1208</v>
      </c>
      <c r="D71" s="69" t="s">
        <v>21</v>
      </c>
      <c r="E71" s="261">
        <v>283</v>
      </c>
      <c r="F71" s="60" t="e">
        <f ca="1">SpellNumber(E71)</f>
        <v>#NAME?</v>
      </c>
      <c r="G71" s="60">
        <f>+C71*E71</f>
        <v>341864</v>
      </c>
    </row>
    <row r="72" spans="1:7" ht="90">
      <c r="A72" s="64">
        <v>3.5</v>
      </c>
      <c r="B72" s="76" t="s">
        <v>319</v>
      </c>
      <c r="C72" s="69"/>
      <c r="D72" s="69"/>
      <c r="E72" s="104"/>
      <c r="F72" s="61"/>
      <c r="G72" s="61"/>
    </row>
    <row r="73" spans="1:7">
      <c r="A73" s="70" t="s">
        <v>8</v>
      </c>
      <c r="B73" s="32" t="s">
        <v>329</v>
      </c>
      <c r="C73" s="69">
        <v>4337</v>
      </c>
      <c r="D73" s="69" t="s">
        <v>21</v>
      </c>
      <c r="E73" s="261">
        <v>175</v>
      </c>
      <c r="F73" s="60" t="e">
        <f ca="1">SpellNumber(E73)</f>
        <v>#NAME?</v>
      </c>
      <c r="G73" s="60">
        <f>+C73*E73</f>
        <v>758975</v>
      </c>
    </row>
    <row r="74" spans="1:7" ht="90">
      <c r="A74" s="64">
        <v>3.6</v>
      </c>
      <c r="B74" s="76" t="s">
        <v>320</v>
      </c>
      <c r="C74" s="69"/>
      <c r="D74" s="69"/>
      <c r="E74" s="104"/>
      <c r="F74" s="61"/>
      <c r="G74" s="61"/>
    </row>
    <row r="75" spans="1:7">
      <c r="A75" s="80" t="s">
        <v>8</v>
      </c>
      <c r="B75" s="34" t="s">
        <v>330</v>
      </c>
      <c r="C75" s="69">
        <v>2029</v>
      </c>
      <c r="D75" s="69" t="s">
        <v>21</v>
      </c>
      <c r="E75" s="261">
        <v>178</v>
      </c>
      <c r="F75" s="60" t="e">
        <f ca="1">SpellNumber(E75)</f>
        <v>#NAME?</v>
      </c>
      <c r="G75" s="60">
        <f>+C75*E75</f>
        <v>361162</v>
      </c>
    </row>
    <row r="76" spans="1:7" ht="75">
      <c r="A76" s="64">
        <v>3.7</v>
      </c>
      <c r="B76" s="76" t="s">
        <v>63</v>
      </c>
      <c r="C76" s="69"/>
      <c r="D76" s="81"/>
      <c r="E76" s="104"/>
      <c r="F76" s="61"/>
      <c r="G76" s="61"/>
    </row>
    <row r="77" spans="1:7">
      <c r="A77" s="77" t="s">
        <v>8</v>
      </c>
      <c r="B77" s="82" t="s">
        <v>652</v>
      </c>
      <c r="C77" s="69">
        <v>37</v>
      </c>
      <c r="D77" s="69" t="s">
        <v>21</v>
      </c>
      <c r="E77" s="261">
        <v>4372</v>
      </c>
      <c r="F77" s="60" t="e">
        <f ca="1">SpellNumber(E77)</f>
        <v>#NAME?</v>
      </c>
      <c r="G77" s="60">
        <f>+C77*E77</f>
        <v>161764</v>
      </c>
    </row>
    <row r="78" spans="1:7" ht="75">
      <c r="A78" s="64">
        <v>3.8</v>
      </c>
      <c r="B78" s="76" t="s">
        <v>64</v>
      </c>
      <c r="C78" s="69"/>
      <c r="D78" s="69"/>
      <c r="E78" s="261"/>
      <c r="F78" s="60"/>
      <c r="G78" s="60"/>
    </row>
    <row r="79" spans="1:7">
      <c r="A79" s="70" t="s">
        <v>8</v>
      </c>
      <c r="B79" s="82" t="s">
        <v>317</v>
      </c>
      <c r="C79" s="69">
        <v>100</v>
      </c>
      <c r="D79" s="69" t="s">
        <v>65</v>
      </c>
      <c r="E79" s="261">
        <v>1312</v>
      </c>
      <c r="F79" s="60" t="e">
        <f ca="1">SpellNumber(E79)</f>
        <v>#NAME?</v>
      </c>
      <c r="G79" s="60">
        <f>+C79*E79</f>
        <v>131200</v>
      </c>
    </row>
    <row r="80" spans="1:7" ht="90">
      <c r="A80" s="64">
        <v>3.9</v>
      </c>
      <c r="B80" s="76" t="s">
        <v>66</v>
      </c>
      <c r="C80" s="69"/>
      <c r="D80" s="81"/>
      <c r="E80" s="104"/>
      <c r="F80" s="61"/>
      <c r="G80" s="61"/>
    </row>
    <row r="81" spans="1:7">
      <c r="A81" s="80" t="s">
        <v>8</v>
      </c>
      <c r="B81" s="32" t="s">
        <v>331</v>
      </c>
      <c r="C81" s="69">
        <v>19</v>
      </c>
      <c r="D81" s="69" t="s">
        <v>21</v>
      </c>
      <c r="E81" s="261">
        <v>1299</v>
      </c>
      <c r="F81" s="60" t="e">
        <f ca="1">SpellNumber(E81)</f>
        <v>#NAME?</v>
      </c>
      <c r="G81" s="60">
        <f>+C81*E81</f>
        <v>24681</v>
      </c>
    </row>
    <row r="82" spans="1:7" ht="60">
      <c r="A82" s="70">
        <v>3.1</v>
      </c>
      <c r="B82" s="76" t="s">
        <v>68</v>
      </c>
      <c r="C82" s="83"/>
      <c r="D82" s="84"/>
      <c r="E82" s="104"/>
      <c r="F82" s="61"/>
      <c r="G82" s="61"/>
    </row>
    <row r="83" spans="1:7">
      <c r="A83" s="70" t="s">
        <v>8</v>
      </c>
      <c r="B83" s="82" t="s">
        <v>69</v>
      </c>
      <c r="C83" s="85">
        <v>145</v>
      </c>
      <c r="D83" s="69" t="s">
        <v>21</v>
      </c>
      <c r="E83" s="261">
        <v>4070</v>
      </c>
      <c r="F83" s="60" t="e">
        <f ca="1">SpellNumber(E83)</f>
        <v>#NAME?</v>
      </c>
      <c r="G83" s="60">
        <f>+C83*E83</f>
        <v>590150</v>
      </c>
    </row>
    <row r="84" spans="1:7" ht="105">
      <c r="A84" s="70">
        <v>3.11</v>
      </c>
      <c r="B84" s="76" t="s">
        <v>70</v>
      </c>
      <c r="C84" s="69"/>
      <c r="D84" s="81"/>
      <c r="E84" s="104"/>
      <c r="F84" s="61"/>
      <c r="G84" s="61"/>
    </row>
    <row r="85" spans="1:7">
      <c r="A85" s="70" t="s">
        <v>8</v>
      </c>
      <c r="B85" s="76" t="s">
        <v>71</v>
      </c>
      <c r="C85" s="69">
        <v>75</v>
      </c>
      <c r="D85" s="69" t="s">
        <v>21</v>
      </c>
      <c r="E85" s="261">
        <v>886</v>
      </c>
      <c r="F85" s="60" t="e">
        <f ca="1">SpellNumber(E85)</f>
        <v>#NAME?</v>
      </c>
      <c r="G85" s="60">
        <f>+C85*E85</f>
        <v>66450</v>
      </c>
    </row>
    <row r="86" spans="1:7" ht="60">
      <c r="A86" s="70">
        <v>3.12</v>
      </c>
      <c r="B86" s="76" t="s">
        <v>72</v>
      </c>
      <c r="C86" s="69"/>
      <c r="D86" s="81"/>
      <c r="E86" s="104"/>
      <c r="F86" s="61"/>
      <c r="G86" s="61"/>
    </row>
    <row r="87" spans="1:7">
      <c r="A87" s="80" t="s">
        <v>8</v>
      </c>
      <c r="B87" s="76" t="s">
        <v>71</v>
      </c>
      <c r="C87" s="69">
        <v>190</v>
      </c>
      <c r="D87" s="69" t="s">
        <v>21</v>
      </c>
      <c r="E87" s="261">
        <v>4070</v>
      </c>
      <c r="F87" s="60" t="e">
        <f ca="1">SpellNumber(E87)</f>
        <v>#NAME?</v>
      </c>
      <c r="G87" s="60">
        <f>+C87*E87</f>
        <v>773300</v>
      </c>
    </row>
    <row r="88" spans="1:7" ht="90">
      <c r="A88" s="70">
        <v>3.13</v>
      </c>
      <c r="B88" s="76" t="s">
        <v>73</v>
      </c>
      <c r="C88" s="69"/>
      <c r="D88" s="69"/>
      <c r="E88" s="78"/>
      <c r="F88" s="78"/>
      <c r="G88" s="78"/>
    </row>
    <row r="89" spans="1:7">
      <c r="A89" s="70" t="s">
        <v>8</v>
      </c>
      <c r="B89" s="82" t="s">
        <v>308</v>
      </c>
      <c r="C89" s="69">
        <v>10</v>
      </c>
      <c r="D89" s="69" t="s">
        <v>21</v>
      </c>
      <c r="E89" s="261">
        <v>1325</v>
      </c>
      <c r="F89" s="60" t="e">
        <f t="shared" ref="F89:F110" ca="1" si="4">SpellNumber(E89)</f>
        <v>#NAME?</v>
      </c>
      <c r="G89" s="60">
        <f t="shared" ref="G89:G110" si="5">+C89*E89</f>
        <v>13250</v>
      </c>
    </row>
    <row r="90" spans="1:7" ht="255">
      <c r="A90" s="86">
        <v>3.14</v>
      </c>
      <c r="B90" s="32" t="s">
        <v>74</v>
      </c>
      <c r="C90" s="59">
        <v>24</v>
      </c>
      <c r="D90" s="69" t="s">
        <v>21</v>
      </c>
      <c r="E90" s="261">
        <v>9472</v>
      </c>
      <c r="F90" s="60" t="e">
        <f t="shared" ca="1" si="4"/>
        <v>#NAME?</v>
      </c>
      <c r="G90" s="60">
        <f t="shared" si="5"/>
        <v>227328</v>
      </c>
    </row>
    <row r="91" spans="1:7" ht="60">
      <c r="A91" s="87">
        <v>3.15</v>
      </c>
      <c r="B91" s="76" t="s">
        <v>75</v>
      </c>
      <c r="C91" s="69">
        <v>3</v>
      </c>
      <c r="D91" s="69" t="s">
        <v>21</v>
      </c>
      <c r="E91" s="261">
        <v>36429</v>
      </c>
      <c r="F91" s="60" t="e">
        <f t="shared" ca="1" si="4"/>
        <v>#NAME?</v>
      </c>
      <c r="G91" s="60">
        <f t="shared" si="5"/>
        <v>109287</v>
      </c>
    </row>
    <row r="92" spans="1:7" ht="165">
      <c r="A92" s="87">
        <v>3.16</v>
      </c>
      <c r="B92" s="76" t="s">
        <v>322</v>
      </c>
      <c r="C92" s="69">
        <v>12</v>
      </c>
      <c r="D92" s="69" t="s">
        <v>21</v>
      </c>
      <c r="E92" s="261">
        <v>7286</v>
      </c>
      <c r="F92" s="60" t="e">
        <f t="shared" ca="1" si="4"/>
        <v>#NAME?</v>
      </c>
      <c r="G92" s="60">
        <f t="shared" si="5"/>
        <v>87432</v>
      </c>
    </row>
    <row r="93" spans="1:7">
      <c r="A93" s="87">
        <v>3.17</v>
      </c>
      <c r="B93" s="76" t="s">
        <v>76</v>
      </c>
      <c r="C93" s="69">
        <v>5</v>
      </c>
      <c r="D93" s="69" t="s">
        <v>77</v>
      </c>
      <c r="E93" s="261">
        <v>2915</v>
      </c>
      <c r="F93" s="60" t="e">
        <f t="shared" ca="1" si="4"/>
        <v>#NAME?</v>
      </c>
      <c r="G93" s="60">
        <f t="shared" si="5"/>
        <v>14575</v>
      </c>
    </row>
    <row r="94" spans="1:7">
      <c r="A94" s="87">
        <v>3.18</v>
      </c>
      <c r="B94" s="76" t="s">
        <v>78</v>
      </c>
      <c r="C94" s="69">
        <v>9</v>
      </c>
      <c r="D94" s="69" t="s">
        <v>77</v>
      </c>
      <c r="E94" s="261">
        <v>2186</v>
      </c>
      <c r="F94" s="60" t="e">
        <f t="shared" ca="1" si="4"/>
        <v>#NAME?</v>
      </c>
      <c r="G94" s="60">
        <f t="shared" si="5"/>
        <v>19674</v>
      </c>
    </row>
    <row r="95" spans="1:7" ht="255">
      <c r="A95" s="86">
        <v>3.19</v>
      </c>
      <c r="B95" s="32" t="s">
        <v>79</v>
      </c>
      <c r="C95" s="59">
        <v>65</v>
      </c>
      <c r="D95" s="69" t="s">
        <v>21</v>
      </c>
      <c r="E95" s="261">
        <v>7286</v>
      </c>
      <c r="F95" s="60" t="e">
        <f t="shared" ca="1" si="4"/>
        <v>#NAME?</v>
      </c>
      <c r="G95" s="60">
        <f t="shared" si="5"/>
        <v>473590</v>
      </c>
    </row>
    <row r="96" spans="1:7" ht="270">
      <c r="A96" s="86">
        <v>3.2</v>
      </c>
      <c r="B96" s="32" t="s">
        <v>323</v>
      </c>
      <c r="C96" s="59">
        <v>17</v>
      </c>
      <c r="D96" s="69" t="s">
        <v>21</v>
      </c>
      <c r="E96" s="261">
        <v>9472</v>
      </c>
      <c r="F96" s="60" t="e">
        <f t="shared" ca="1" si="4"/>
        <v>#NAME?</v>
      </c>
      <c r="G96" s="60">
        <f t="shared" si="5"/>
        <v>161024</v>
      </c>
    </row>
    <row r="97" spans="1:7" ht="60">
      <c r="A97" s="87">
        <v>3.21</v>
      </c>
      <c r="B97" s="76" t="s">
        <v>714</v>
      </c>
      <c r="C97" s="69">
        <v>4695</v>
      </c>
      <c r="D97" s="69" t="s">
        <v>65</v>
      </c>
      <c r="E97" s="261">
        <v>365</v>
      </c>
      <c r="F97" s="60" t="e">
        <f t="shared" ca="1" si="4"/>
        <v>#NAME?</v>
      </c>
      <c r="G97" s="60">
        <f t="shared" si="5"/>
        <v>1713675</v>
      </c>
    </row>
    <row r="98" spans="1:7" ht="45">
      <c r="A98" s="87">
        <v>3.22</v>
      </c>
      <c r="B98" s="76" t="s">
        <v>80</v>
      </c>
      <c r="C98" s="69">
        <v>35</v>
      </c>
      <c r="D98" s="69" t="s">
        <v>117</v>
      </c>
      <c r="E98" s="261">
        <v>108</v>
      </c>
      <c r="F98" s="60" t="e">
        <f t="shared" ca="1" si="4"/>
        <v>#NAME?</v>
      </c>
      <c r="G98" s="60">
        <f t="shared" si="5"/>
        <v>3780</v>
      </c>
    </row>
    <row r="99" spans="1:7" ht="60">
      <c r="A99" s="87">
        <v>3.23</v>
      </c>
      <c r="B99" s="76" t="s">
        <v>81</v>
      </c>
      <c r="C99" s="69">
        <v>50</v>
      </c>
      <c r="D99" s="69" t="s">
        <v>21</v>
      </c>
      <c r="E99" s="261">
        <v>2264</v>
      </c>
      <c r="F99" s="60" t="e">
        <f t="shared" ca="1" si="4"/>
        <v>#NAME?</v>
      </c>
      <c r="G99" s="60">
        <f t="shared" si="5"/>
        <v>113200</v>
      </c>
    </row>
    <row r="100" spans="1:7" ht="60">
      <c r="A100" s="87">
        <v>3.24</v>
      </c>
      <c r="B100" s="76" t="s">
        <v>82</v>
      </c>
      <c r="C100" s="69">
        <v>4065</v>
      </c>
      <c r="D100" s="69" t="s">
        <v>65</v>
      </c>
      <c r="E100" s="261">
        <v>387</v>
      </c>
      <c r="F100" s="60" t="e">
        <f t="shared" ca="1" si="4"/>
        <v>#NAME?</v>
      </c>
      <c r="G100" s="60">
        <f t="shared" si="5"/>
        <v>1573155</v>
      </c>
    </row>
    <row r="101" spans="1:7" ht="60">
      <c r="A101" s="87">
        <v>3.25</v>
      </c>
      <c r="B101" s="76" t="s">
        <v>83</v>
      </c>
      <c r="C101" s="69">
        <v>2100</v>
      </c>
      <c r="D101" s="69" t="s">
        <v>65</v>
      </c>
      <c r="E101" s="261">
        <v>401</v>
      </c>
      <c r="F101" s="60" t="e">
        <f t="shared" ca="1" si="4"/>
        <v>#NAME?</v>
      </c>
      <c r="G101" s="60">
        <f t="shared" si="5"/>
        <v>842100</v>
      </c>
    </row>
    <row r="102" spans="1:7" ht="60">
      <c r="A102" s="87">
        <v>3.26</v>
      </c>
      <c r="B102" s="76" t="s">
        <v>84</v>
      </c>
      <c r="C102" s="69">
        <v>265</v>
      </c>
      <c r="D102" s="69" t="s">
        <v>21</v>
      </c>
      <c r="E102" s="261">
        <v>328</v>
      </c>
      <c r="F102" s="60" t="e">
        <f t="shared" ca="1" si="4"/>
        <v>#NAME?</v>
      </c>
      <c r="G102" s="60">
        <f t="shared" si="5"/>
        <v>86920</v>
      </c>
    </row>
    <row r="103" spans="1:7" ht="45">
      <c r="A103" s="87">
        <v>3.27</v>
      </c>
      <c r="B103" s="76" t="s">
        <v>85</v>
      </c>
      <c r="C103" s="69">
        <v>3785</v>
      </c>
      <c r="D103" s="69" t="s">
        <v>21</v>
      </c>
      <c r="E103" s="261">
        <v>62</v>
      </c>
      <c r="F103" s="60" t="e">
        <f t="shared" ca="1" si="4"/>
        <v>#NAME?</v>
      </c>
      <c r="G103" s="60">
        <f t="shared" si="5"/>
        <v>234670</v>
      </c>
    </row>
    <row r="104" spans="1:7" ht="60">
      <c r="A104" s="87">
        <v>3.28</v>
      </c>
      <c r="B104" s="76" t="s">
        <v>86</v>
      </c>
      <c r="C104" s="69">
        <v>125</v>
      </c>
      <c r="D104" s="69" t="s">
        <v>21</v>
      </c>
      <c r="E104" s="261">
        <v>729</v>
      </c>
      <c r="F104" s="60" t="e">
        <f t="shared" ca="1" si="4"/>
        <v>#NAME?</v>
      </c>
      <c r="G104" s="60">
        <f t="shared" si="5"/>
        <v>91125</v>
      </c>
    </row>
    <row r="105" spans="1:7" ht="90">
      <c r="A105" s="87">
        <v>3.29</v>
      </c>
      <c r="B105" s="76" t="s">
        <v>87</v>
      </c>
      <c r="C105" s="69">
        <v>372</v>
      </c>
      <c r="D105" s="69" t="s">
        <v>21</v>
      </c>
      <c r="E105" s="261">
        <v>1403</v>
      </c>
      <c r="F105" s="60" t="e">
        <f t="shared" ca="1" si="4"/>
        <v>#NAME?</v>
      </c>
      <c r="G105" s="60">
        <f t="shared" si="5"/>
        <v>521916</v>
      </c>
    </row>
    <row r="106" spans="1:7" ht="45">
      <c r="A106" s="87">
        <v>3.3</v>
      </c>
      <c r="B106" s="32" t="s">
        <v>88</v>
      </c>
      <c r="C106" s="69">
        <v>75</v>
      </c>
      <c r="D106" s="69" t="s">
        <v>77</v>
      </c>
      <c r="E106" s="261">
        <v>6896</v>
      </c>
      <c r="F106" s="60" t="e">
        <f t="shared" ca="1" si="4"/>
        <v>#NAME?</v>
      </c>
      <c r="G106" s="60">
        <f t="shared" si="5"/>
        <v>517200</v>
      </c>
    </row>
    <row r="107" spans="1:7" ht="105">
      <c r="A107" s="87">
        <v>3.31</v>
      </c>
      <c r="B107" s="76" t="s">
        <v>89</v>
      </c>
      <c r="C107" s="69">
        <v>1</v>
      </c>
      <c r="D107" s="69" t="s">
        <v>77</v>
      </c>
      <c r="E107" s="261">
        <v>145713</v>
      </c>
      <c r="F107" s="60" t="e">
        <f t="shared" ca="1" si="4"/>
        <v>#NAME?</v>
      </c>
      <c r="G107" s="60">
        <f t="shared" si="5"/>
        <v>145713</v>
      </c>
    </row>
    <row r="108" spans="1:7" ht="105">
      <c r="A108" s="88">
        <v>3.32</v>
      </c>
      <c r="B108" s="76" t="s">
        <v>90</v>
      </c>
      <c r="C108" s="69">
        <v>1950</v>
      </c>
      <c r="D108" s="69" t="s">
        <v>21</v>
      </c>
      <c r="E108" s="261">
        <v>481</v>
      </c>
      <c r="F108" s="60" t="e">
        <f t="shared" ca="1" si="4"/>
        <v>#NAME?</v>
      </c>
      <c r="G108" s="60">
        <f t="shared" si="5"/>
        <v>937950</v>
      </c>
    </row>
    <row r="109" spans="1:7" ht="75">
      <c r="A109" s="87">
        <v>3.33</v>
      </c>
      <c r="B109" s="76" t="s">
        <v>91</v>
      </c>
      <c r="C109" s="69">
        <v>800</v>
      </c>
      <c r="D109" s="69" t="s">
        <v>29</v>
      </c>
      <c r="E109" s="261">
        <v>6871</v>
      </c>
      <c r="F109" s="60" t="e">
        <f t="shared" ca="1" si="4"/>
        <v>#NAME?</v>
      </c>
      <c r="G109" s="60">
        <f t="shared" si="5"/>
        <v>5496800</v>
      </c>
    </row>
    <row r="110" spans="1:7" ht="150">
      <c r="A110" s="88">
        <v>3.34</v>
      </c>
      <c r="B110" s="32" t="s">
        <v>92</v>
      </c>
      <c r="C110" s="69">
        <v>100</v>
      </c>
      <c r="D110" s="69" t="s">
        <v>65</v>
      </c>
      <c r="E110" s="261">
        <v>1689</v>
      </c>
      <c r="F110" s="60" t="e">
        <f t="shared" ca="1" si="4"/>
        <v>#NAME?</v>
      </c>
      <c r="G110" s="60">
        <f t="shared" si="5"/>
        <v>168900</v>
      </c>
    </row>
    <row r="111" spans="1:7">
      <c r="A111" s="71"/>
      <c r="B111" s="267" t="s">
        <v>653</v>
      </c>
      <c r="C111" s="267"/>
      <c r="D111" s="267"/>
      <c r="E111" s="72"/>
      <c r="F111" s="73"/>
      <c r="G111" s="74">
        <f>SUM(G68:G110)</f>
        <v>17630597</v>
      </c>
    </row>
    <row r="112" spans="1:7">
      <c r="A112" s="276" t="s">
        <v>638</v>
      </c>
      <c r="B112" s="276"/>
      <c r="C112" s="276"/>
      <c r="D112" s="276"/>
      <c r="E112" s="276"/>
      <c r="F112" s="276"/>
      <c r="G112" s="276"/>
    </row>
    <row r="113" spans="1:7">
      <c r="A113" s="268" t="s">
        <v>654</v>
      </c>
      <c r="B113" s="268"/>
      <c r="C113" s="268"/>
      <c r="D113" s="268"/>
      <c r="E113" s="268"/>
      <c r="F113" s="268"/>
      <c r="G113" s="268"/>
    </row>
    <row r="114" spans="1:7" ht="135">
      <c r="A114" s="64">
        <v>4.0999999999999996</v>
      </c>
      <c r="B114" s="32" t="s">
        <v>93</v>
      </c>
      <c r="C114" s="69">
        <v>2</v>
      </c>
      <c r="D114" s="69" t="s">
        <v>77</v>
      </c>
      <c r="E114" s="261">
        <v>14572</v>
      </c>
      <c r="F114" s="60" t="e">
        <f t="shared" ref="F114:F124" ca="1" si="6">SpellNumber(E114)</f>
        <v>#NAME?</v>
      </c>
      <c r="G114" s="60">
        <f t="shared" ref="G114:G124" si="7">+C114*E114</f>
        <v>29144</v>
      </c>
    </row>
    <row r="115" spans="1:7" ht="90">
      <c r="A115" s="64">
        <v>4.2</v>
      </c>
      <c r="B115" s="32" t="s">
        <v>94</v>
      </c>
      <c r="C115" s="69">
        <v>2</v>
      </c>
      <c r="D115" s="69" t="s">
        <v>77</v>
      </c>
      <c r="E115" s="261">
        <v>8743</v>
      </c>
      <c r="F115" s="60" t="e">
        <f t="shared" ca="1" si="6"/>
        <v>#NAME?</v>
      </c>
      <c r="G115" s="60">
        <f t="shared" si="7"/>
        <v>17486</v>
      </c>
    </row>
    <row r="116" spans="1:7" ht="105">
      <c r="A116" s="64">
        <v>4.3</v>
      </c>
      <c r="B116" s="32" t="s">
        <v>95</v>
      </c>
      <c r="C116" s="69">
        <v>2</v>
      </c>
      <c r="D116" s="69" t="s">
        <v>77</v>
      </c>
      <c r="E116" s="261">
        <v>7286</v>
      </c>
      <c r="F116" s="60" t="e">
        <f t="shared" ca="1" si="6"/>
        <v>#NAME?</v>
      </c>
      <c r="G116" s="60">
        <f t="shared" si="7"/>
        <v>14572</v>
      </c>
    </row>
    <row r="117" spans="1:7" ht="45">
      <c r="A117" s="64">
        <v>4.4000000000000004</v>
      </c>
      <c r="B117" s="32" t="s">
        <v>96</v>
      </c>
      <c r="C117" s="69">
        <v>3</v>
      </c>
      <c r="D117" s="69" t="s">
        <v>77</v>
      </c>
      <c r="E117" s="261">
        <v>1458</v>
      </c>
      <c r="F117" s="60" t="e">
        <f t="shared" ca="1" si="6"/>
        <v>#NAME?</v>
      </c>
      <c r="G117" s="60">
        <f t="shared" si="7"/>
        <v>4374</v>
      </c>
    </row>
    <row r="118" spans="1:7" ht="120">
      <c r="A118" s="64">
        <v>4.5</v>
      </c>
      <c r="B118" s="32" t="s">
        <v>97</v>
      </c>
      <c r="C118" s="69">
        <v>2</v>
      </c>
      <c r="D118" s="69" t="s">
        <v>77</v>
      </c>
      <c r="E118" s="261">
        <v>26223</v>
      </c>
      <c r="F118" s="60" t="e">
        <f t="shared" ca="1" si="6"/>
        <v>#NAME?</v>
      </c>
      <c r="G118" s="60">
        <f t="shared" si="7"/>
        <v>52446</v>
      </c>
    </row>
    <row r="119" spans="1:7" ht="30">
      <c r="A119" s="64">
        <v>4.5999999999999996</v>
      </c>
      <c r="B119" s="32" t="s">
        <v>98</v>
      </c>
      <c r="C119" s="69">
        <v>2</v>
      </c>
      <c r="D119" s="69" t="s">
        <v>77</v>
      </c>
      <c r="E119" s="261">
        <v>38907</v>
      </c>
      <c r="F119" s="60" t="e">
        <f t="shared" ca="1" si="6"/>
        <v>#NAME?</v>
      </c>
      <c r="G119" s="60">
        <f t="shared" si="7"/>
        <v>77814</v>
      </c>
    </row>
    <row r="120" spans="1:7" ht="150">
      <c r="A120" s="64">
        <v>4.7</v>
      </c>
      <c r="B120" s="32" t="s">
        <v>99</v>
      </c>
      <c r="C120" s="69">
        <v>2</v>
      </c>
      <c r="D120" s="69" t="s">
        <v>77</v>
      </c>
      <c r="E120" s="261">
        <v>75964</v>
      </c>
      <c r="F120" s="60" t="e">
        <f t="shared" ca="1" si="6"/>
        <v>#NAME?</v>
      </c>
      <c r="G120" s="60">
        <f t="shared" si="7"/>
        <v>151928</v>
      </c>
    </row>
    <row r="121" spans="1:7" ht="60">
      <c r="A121" s="64">
        <v>4.8</v>
      </c>
      <c r="B121" s="32" t="s">
        <v>100</v>
      </c>
      <c r="C121" s="69">
        <v>3</v>
      </c>
      <c r="D121" s="69" t="s">
        <v>77</v>
      </c>
      <c r="E121" s="261">
        <v>875</v>
      </c>
      <c r="F121" s="60" t="e">
        <f t="shared" ca="1" si="6"/>
        <v>#NAME?</v>
      </c>
      <c r="G121" s="60">
        <f t="shared" si="7"/>
        <v>2625</v>
      </c>
    </row>
    <row r="122" spans="1:7" ht="60">
      <c r="A122" s="64">
        <v>4.9000000000000004</v>
      </c>
      <c r="B122" s="32" t="s">
        <v>101</v>
      </c>
      <c r="C122" s="69">
        <v>2</v>
      </c>
      <c r="D122" s="69" t="s">
        <v>77</v>
      </c>
      <c r="E122" s="261">
        <v>1458</v>
      </c>
      <c r="F122" s="60" t="e">
        <f t="shared" ca="1" si="6"/>
        <v>#NAME?</v>
      </c>
      <c r="G122" s="60">
        <f t="shared" si="7"/>
        <v>2916</v>
      </c>
    </row>
    <row r="123" spans="1:7" ht="30">
      <c r="A123" s="70">
        <v>4.0999999999999996</v>
      </c>
      <c r="B123" s="32" t="s">
        <v>102</v>
      </c>
      <c r="C123" s="69">
        <v>2</v>
      </c>
      <c r="D123" s="69" t="s">
        <v>77</v>
      </c>
      <c r="E123" s="261">
        <v>729</v>
      </c>
      <c r="F123" s="60" t="e">
        <f t="shared" ca="1" si="6"/>
        <v>#NAME?</v>
      </c>
      <c r="G123" s="60">
        <f t="shared" si="7"/>
        <v>1458</v>
      </c>
    </row>
    <row r="124" spans="1:7" ht="30">
      <c r="A124" s="70">
        <v>4.1100000000000003</v>
      </c>
      <c r="B124" s="32" t="s">
        <v>103</v>
      </c>
      <c r="C124" s="69">
        <v>1</v>
      </c>
      <c r="D124" s="69" t="s">
        <v>77</v>
      </c>
      <c r="E124" s="261">
        <v>1458</v>
      </c>
      <c r="F124" s="60" t="e">
        <f t="shared" ca="1" si="6"/>
        <v>#NAME?</v>
      </c>
      <c r="G124" s="60">
        <f t="shared" si="7"/>
        <v>1458</v>
      </c>
    </row>
    <row r="125" spans="1:7" ht="30">
      <c r="A125" s="70">
        <v>4.12</v>
      </c>
      <c r="B125" s="32" t="s">
        <v>104</v>
      </c>
      <c r="C125" s="188"/>
      <c r="D125" s="69"/>
      <c r="E125" s="104"/>
      <c r="F125" s="61"/>
      <c r="G125" s="61"/>
    </row>
    <row r="126" spans="1:7">
      <c r="A126" s="89" t="s">
        <v>8</v>
      </c>
      <c r="B126" s="179" t="s">
        <v>105</v>
      </c>
      <c r="C126" s="69">
        <v>1</v>
      </c>
      <c r="D126" s="36" t="s">
        <v>77</v>
      </c>
      <c r="E126" s="261">
        <v>729</v>
      </c>
      <c r="F126" s="60" t="e">
        <f t="shared" ref="F126:F132" ca="1" si="8">SpellNumber(E126)</f>
        <v>#NAME?</v>
      </c>
      <c r="G126" s="60">
        <f t="shared" ref="G126:G132" si="9">+C126*E126</f>
        <v>729</v>
      </c>
    </row>
    <row r="127" spans="1:7">
      <c r="A127" s="89" t="s">
        <v>10</v>
      </c>
      <c r="B127" s="179" t="s">
        <v>106</v>
      </c>
      <c r="C127" s="69">
        <v>2</v>
      </c>
      <c r="D127" s="36" t="s">
        <v>77</v>
      </c>
      <c r="E127" s="261">
        <v>729</v>
      </c>
      <c r="F127" s="60" t="e">
        <f t="shared" ca="1" si="8"/>
        <v>#NAME?</v>
      </c>
      <c r="G127" s="60">
        <f t="shared" si="9"/>
        <v>1458</v>
      </c>
    </row>
    <row r="128" spans="1:7">
      <c r="A128" s="89" t="s">
        <v>12</v>
      </c>
      <c r="B128" s="179" t="s">
        <v>107</v>
      </c>
      <c r="C128" s="69">
        <v>1</v>
      </c>
      <c r="D128" s="36" t="s">
        <v>77</v>
      </c>
      <c r="E128" s="261">
        <v>729</v>
      </c>
      <c r="F128" s="60" t="e">
        <f t="shared" ca="1" si="8"/>
        <v>#NAME?</v>
      </c>
      <c r="G128" s="60">
        <f t="shared" si="9"/>
        <v>729</v>
      </c>
    </row>
    <row r="129" spans="1:7" ht="45">
      <c r="A129" s="70">
        <v>4.13</v>
      </c>
      <c r="B129" s="32" t="s">
        <v>108</v>
      </c>
      <c r="C129" s="69">
        <v>4</v>
      </c>
      <c r="D129" s="69" t="s">
        <v>77</v>
      </c>
      <c r="E129" s="261">
        <v>2186</v>
      </c>
      <c r="F129" s="60" t="e">
        <f t="shared" ca="1" si="8"/>
        <v>#NAME?</v>
      </c>
      <c r="G129" s="60">
        <f t="shared" si="9"/>
        <v>8744</v>
      </c>
    </row>
    <row r="130" spans="1:7" ht="30">
      <c r="A130" s="70">
        <v>4.1399999999999997</v>
      </c>
      <c r="B130" s="32" t="s">
        <v>109</v>
      </c>
      <c r="C130" s="69">
        <v>3</v>
      </c>
      <c r="D130" s="69" t="s">
        <v>77</v>
      </c>
      <c r="E130" s="261">
        <v>1458</v>
      </c>
      <c r="F130" s="60" t="e">
        <f t="shared" ca="1" si="8"/>
        <v>#NAME?</v>
      </c>
      <c r="G130" s="60">
        <f t="shared" si="9"/>
        <v>4374</v>
      </c>
    </row>
    <row r="131" spans="1:7" ht="60">
      <c r="A131" s="70">
        <v>4.1500000000000004</v>
      </c>
      <c r="B131" s="32" t="s">
        <v>110</v>
      </c>
      <c r="C131" s="69">
        <v>4</v>
      </c>
      <c r="D131" s="69" t="s">
        <v>77</v>
      </c>
      <c r="E131" s="261">
        <v>7286</v>
      </c>
      <c r="F131" s="60" t="e">
        <f t="shared" ca="1" si="8"/>
        <v>#NAME?</v>
      </c>
      <c r="G131" s="60">
        <f t="shared" si="9"/>
        <v>29144</v>
      </c>
    </row>
    <row r="132" spans="1:7" ht="45">
      <c r="A132" s="70">
        <v>4.16</v>
      </c>
      <c r="B132" s="32" t="s">
        <v>111</v>
      </c>
      <c r="C132" s="69">
        <v>2</v>
      </c>
      <c r="D132" s="69" t="s">
        <v>77</v>
      </c>
      <c r="E132" s="261">
        <v>2911</v>
      </c>
      <c r="F132" s="60" t="e">
        <f t="shared" ca="1" si="8"/>
        <v>#NAME?</v>
      </c>
      <c r="G132" s="60">
        <f t="shared" si="9"/>
        <v>5822</v>
      </c>
    </row>
    <row r="133" spans="1:7" ht="60">
      <c r="A133" s="70">
        <v>4.17</v>
      </c>
      <c r="B133" s="32" t="s">
        <v>324</v>
      </c>
      <c r="C133" s="69"/>
      <c r="D133" s="69"/>
      <c r="E133" s="78"/>
      <c r="F133" s="78"/>
      <c r="G133" s="78"/>
    </row>
    <row r="134" spans="1:7">
      <c r="A134" s="80" t="s">
        <v>8</v>
      </c>
      <c r="B134" s="34" t="s">
        <v>105</v>
      </c>
      <c r="C134" s="69">
        <v>100</v>
      </c>
      <c r="D134" s="69" t="s">
        <v>65</v>
      </c>
      <c r="E134" s="261">
        <v>292</v>
      </c>
      <c r="F134" s="60" t="e">
        <f t="shared" ref="F134:F139" ca="1" si="10">SpellNumber(E134)</f>
        <v>#NAME?</v>
      </c>
      <c r="G134" s="60">
        <f t="shared" ref="G134:G139" si="11">+C134*E134</f>
        <v>29200</v>
      </c>
    </row>
    <row r="135" spans="1:7">
      <c r="A135" s="80" t="s">
        <v>10</v>
      </c>
      <c r="B135" s="34" t="s">
        <v>106</v>
      </c>
      <c r="C135" s="69">
        <v>25</v>
      </c>
      <c r="D135" s="69" t="s">
        <v>65</v>
      </c>
      <c r="E135" s="261">
        <v>219</v>
      </c>
      <c r="F135" s="60" t="e">
        <f t="shared" ca="1" si="10"/>
        <v>#NAME?</v>
      </c>
      <c r="G135" s="60">
        <f t="shared" si="11"/>
        <v>5475</v>
      </c>
    </row>
    <row r="136" spans="1:7">
      <c r="A136" s="80" t="s">
        <v>12</v>
      </c>
      <c r="B136" s="34" t="s">
        <v>107</v>
      </c>
      <c r="C136" s="69">
        <v>10</v>
      </c>
      <c r="D136" s="69" t="s">
        <v>65</v>
      </c>
      <c r="E136" s="261">
        <v>146</v>
      </c>
      <c r="F136" s="60" t="e">
        <f t="shared" ca="1" si="10"/>
        <v>#NAME?</v>
      </c>
      <c r="G136" s="60">
        <f t="shared" si="11"/>
        <v>1460</v>
      </c>
    </row>
    <row r="137" spans="1:7" ht="60">
      <c r="A137" s="70">
        <v>4.18</v>
      </c>
      <c r="B137" s="32" t="s">
        <v>112</v>
      </c>
      <c r="C137" s="69">
        <v>200</v>
      </c>
      <c r="D137" s="69" t="s">
        <v>65</v>
      </c>
      <c r="E137" s="261">
        <v>875</v>
      </c>
      <c r="F137" s="60" t="e">
        <f t="shared" ca="1" si="10"/>
        <v>#NAME?</v>
      </c>
      <c r="G137" s="60">
        <f t="shared" si="11"/>
        <v>175000</v>
      </c>
    </row>
    <row r="138" spans="1:7" ht="60">
      <c r="A138" s="70">
        <v>4.1900000000000004</v>
      </c>
      <c r="B138" s="32" t="s">
        <v>113</v>
      </c>
      <c r="C138" s="69">
        <v>200</v>
      </c>
      <c r="D138" s="69" t="s">
        <v>65</v>
      </c>
      <c r="E138" s="261">
        <v>1284</v>
      </c>
      <c r="F138" s="60" t="e">
        <f t="shared" ca="1" si="10"/>
        <v>#NAME?</v>
      </c>
      <c r="G138" s="60">
        <f t="shared" si="11"/>
        <v>256800</v>
      </c>
    </row>
    <row r="139" spans="1:7" ht="45">
      <c r="A139" s="70">
        <v>4.2</v>
      </c>
      <c r="B139" s="32" t="s">
        <v>114</v>
      </c>
      <c r="C139" s="69">
        <v>765</v>
      </c>
      <c r="D139" s="69" t="s">
        <v>65</v>
      </c>
      <c r="E139" s="261">
        <v>315</v>
      </c>
      <c r="F139" s="60" t="e">
        <f t="shared" ca="1" si="10"/>
        <v>#NAME?</v>
      </c>
      <c r="G139" s="60">
        <f t="shared" si="11"/>
        <v>240975</v>
      </c>
    </row>
    <row r="140" spans="1:7" ht="30">
      <c r="A140" s="70">
        <v>4.21</v>
      </c>
      <c r="B140" s="32" t="s">
        <v>115</v>
      </c>
      <c r="C140" s="69"/>
      <c r="D140" s="69"/>
      <c r="E140" s="78"/>
      <c r="F140" s="78"/>
      <c r="G140" s="78"/>
    </row>
    <row r="141" spans="1:7">
      <c r="A141" s="80" t="s">
        <v>8</v>
      </c>
      <c r="B141" s="34" t="s">
        <v>116</v>
      </c>
      <c r="C141" s="69">
        <v>90</v>
      </c>
      <c r="D141" s="69" t="s">
        <v>77</v>
      </c>
      <c r="E141" s="261">
        <v>1458</v>
      </c>
      <c r="F141" s="60" t="e">
        <f ca="1">SpellNumber(E141)</f>
        <v>#NAME?</v>
      </c>
      <c r="G141" s="60">
        <f>+C141*E141</f>
        <v>131220</v>
      </c>
    </row>
    <row r="142" spans="1:7" ht="75">
      <c r="A142" s="70">
        <v>4.22</v>
      </c>
      <c r="B142" s="32" t="s">
        <v>325</v>
      </c>
      <c r="C142" s="69">
        <v>750</v>
      </c>
      <c r="D142" s="59" t="s">
        <v>117</v>
      </c>
      <c r="E142" s="261">
        <v>583</v>
      </c>
      <c r="F142" s="60" t="e">
        <f ca="1">SpellNumber(E142)</f>
        <v>#NAME?</v>
      </c>
      <c r="G142" s="60">
        <f>+C142*E142</f>
        <v>437250</v>
      </c>
    </row>
    <row r="143" spans="1:7" ht="105">
      <c r="A143" s="87">
        <v>4.2300000000000004</v>
      </c>
      <c r="B143" s="32" t="s">
        <v>118</v>
      </c>
      <c r="C143" s="69">
        <v>65</v>
      </c>
      <c r="D143" s="69" t="s">
        <v>65</v>
      </c>
      <c r="E143" s="261">
        <v>729</v>
      </c>
      <c r="F143" s="60" t="e">
        <f ca="1">SpellNumber(E143)</f>
        <v>#NAME?</v>
      </c>
      <c r="G143" s="60">
        <f>+C143*E143</f>
        <v>47385</v>
      </c>
    </row>
    <row r="144" spans="1:7">
      <c r="A144" s="71"/>
      <c r="B144" s="267" t="s">
        <v>655</v>
      </c>
      <c r="C144" s="267"/>
      <c r="D144" s="267"/>
      <c r="E144" s="72"/>
      <c r="F144" s="73"/>
      <c r="G144" s="74">
        <f>SUM(G114:G143)</f>
        <v>1731986</v>
      </c>
    </row>
    <row r="145" spans="1:7">
      <c r="A145" s="267" t="s">
        <v>638</v>
      </c>
      <c r="B145" s="267"/>
      <c r="C145" s="267"/>
      <c r="D145" s="267"/>
      <c r="E145" s="267"/>
      <c r="F145" s="267"/>
      <c r="G145" s="267"/>
    </row>
    <row r="146" spans="1:7">
      <c r="A146" s="268" t="s">
        <v>656</v>
      </c>
      <c r="B146" s="268"/>
      <c r="C146" s="268"/>
      <c r="D146" s="268"/>
      <c r="E146" s="268"/>
      <c r="F146" s="268"/>
      <c r="G146" s="268"/>
    </row>
    <row r="147" spans="1:7" ht="90">
      <c r="A147" s="64">
        <v>5.0999999999999996</v>
      </c>
      <c r="B147" s="32" t="s">
        <v>119</v>
      </c>
      <c r="C147" s="85"/>
      <c r="D147" s="85"/>
      <c r="E147" s="261"/>
      <c r="F147" s="60"/>
      <c r="G147" s="60"/>
    </row>
    <row r="148" spans="1:7">
      <c r="A148" s="80" t="s">
        <v>8</v>
      </c>
      <c r="B148" s="34" t="s">
        <v>120</v>
      </c>
      <c r="C148" s="85">
        <v>7157</v>
      </c>
      <c r="D148" s="85" t="s">
        <v>117</v>
      </c>
      <c r="E148" s="261">
        <v>108</v>
      </c>
      <c r="F148" s="60" t="e">
        <f ca="1">SpellNumber(E148)</f>
        <v>#NAME?</v>
      </c>
      <c r="G148" s="60">
        <f>+C148*E148</f>
        <v>772956</v>
      </c>
    </row>
    <row r="149" spans="1:7" ht="30">
      <c r="A149" s="64">
        <v>5.2</v>
      </c>
      <c r="B149" s="32" t="s">
        <v>121</v>
      </c>
      <c r="C149" s="85">
        <v>191</v>
      </c>
      <c r="D149" s="85" t="s">
        <v>117</v>
      </c>
      <c r="E149" s="261">
        <v>117</v>
      </c>
      <c r="F149" s="60" t="e">
        <f ca="1">SpellNumber(E149)</f>
        <v>#NAME?</v>
      </c>
      <c r="G149" s="60">
        <f>+C149*E149</f>
        <v>22347</v>
      </c>
    </row>
    <row r="150" spans="1:7" ht="240">
      <c r="A150" s="64">
        <v>5.3</v>
      </c>
      <c r="B150" s="32" t="s">
        <v>122</v>
      </c>
      <c r="C150" s="85">
        <v>345</v>
      </c>
      <c r="D150" s="85" t="s">
        <v>65</v>
      </c>
      <c r="E150" s="261">
        <v>2889</v>
      </c>
      <c r="F150" s="60" t="e">
        <f ca="1">SpellNumber(E150)</f>
        <v>#NAME?</v>
      </c>
      <c r="G150" s="60">
        <f>+C150*E150</f>
        <v>996705</v>
      </c>
    </row>
    <row r="151" spans="1:7" ht="45">
      <c r="A151" s="64">
        <v>5.4</v>
      </c>
      <c r="B151" s="32" t="s">
        <v>123</v>
      </c>
      <c r="C151" s="85">
        <v>1935</v>
      </c>
      <c r="D151" s="85" t="s">
        <v>117</v>
      </c>
      <c r="E151" s="261">
        <v>108</v>
      </c>
      <c r="F151" s="60" t="e">
        <f ca="1">SpellNumber(E151)</f>
        <v>#NAME?</v>
      </c>
      <c r="G151" s="60">
        <f>+C151*E151</f>
        <v>208980</v>
      </c>
    </row>
    <row r="152" spans="1:7">
      <c r="A152" s="71"/>
      <c r="B152" s="267" t="s">
        <v>657</v>
      </c>
      <c r="C152" s="267"/>
      <c r="D152" s="267"/>
      <c r="E152" s="72"/>
      <c r="F152" s="73"/>
      <c r="G152" s="74">
        <f>SUM(G147:G151)</f>
        <v>2000988</v>
      </c>
    </row>
    <row r="153" spans="1:7">
      <c r="A153" s="267" t="s">
        <v>638</v>
      </c>
      <c r="B153" s="267"/>
      <c r="C153" s="267"/>
      <c r="D153" s="267"/>
      <c r="E153" s="267"/>
      <c r="F153" s="267"/>
      <c r="G153" s="267"/>
    </row>
    <row r="154" spans="1:7">
      <c r="A154" s="268" t="s">
        <v>658</v>
      </c>
      <c r="B154" s="268"/>
      <c r="C154" s="268"/>
      <c r="D154" s="268"/>
      <c r="E154" s="268"/>
      <c r="F154" s="268"/>
      <c r="G154" s="268"/>
    </row>
    <row r="155" spans="1:7">
      <c r="A155" s="91"/>
      <c r="B155" s="178" t="s">
        <v>124</v>
      </c>
      <c r="C155" s="194"/>
      <c r="D155" s="93"/>
      <c r="E155" s="104"/>
      <c r="F155" s="61"/>
      <c r="G155" s="61"/>
    </row>
    <row r="156" spans="1:7" ht="75">
      <c r="A156" s="63">
        <v>6.1</v>
      </c>
      <c r="B156" s="180" t="s">
        <v>125</v>
      </c>
      <c r="C156" s="69">
        <v>480</v>
      </c>
      <c r="D156" s="94" t="s">
        <v>29</v>
      </c>
      <c r="E156" s="261">
        <v>2851</v>
      </c>
      <c r="F156" s="60" t="e">
        <f t="shared" ref="F156:F163" ca="1" si="12">SpellNumber(E156)</f>
        <v>#NAME?</v>
      </c>
      <c r="G156" s="60">
        <f t="shared" ref="G156:G163" si="13">+C156*E156</f>
        <v>1368480</v>
      </c>
    </row>
    <row r="157" spans="1:7" ht="105">
      <c r="A157" s="63">
        <v>6.2</v>
      </c>
      <c r="B157" s="180" t="s">
        <v>126</v>
      </c>
      <c r="C157" s="69">
        <v>240</v>
      </c>
      <c r="D157" s="94" t="s">
        <v>29</v>
      </c>
      <c r="E157" s="261">
        <v>3078</v>
      </c>
      <c r="F157" s="60" t="e">
        <f t="shared" ca="1" si="12"/>
        <v>#NAME?</v>
      </c>
      <c r="G157" s="60">
        <f t="shared" si="13"/>
        <v>738720</v>
      </c>
    </row>
    <row r="158" spans="1:7" ht="75">
      <c r="A158" s="63">
        <v>6.3</v>
      </c>
      <c r="B158" s="180" t="s">
        <v>127</v>
      </c>
      <c r="C158" s="69">
        <v>2400</v>
      </c>
      <c r="D158" s="94" t="s">
        <v>21</v>
      </c>
      <c r="E158" s="261">
        <v>34</v>
      </c>
      <c r="F158" s="60" t="e">
        <f t="shared" ca="1" si="12"/>
        <v>#NAME?</v>
      </c>
      <c r="G158" s="60">
        <f t="shared" si="13"/>
        <v>81600</v>
      </c>
    </row>
    <row r="159" spans="1:7" ht="60">
      <c r="A159" s="63">
        <v>6.4</v>
      </c>
      <c r="B159" s="180" t="s">
        <v>128</v>
      </c>
      <c r="C159" s="69">
        <v>2400</v>
      </c>
      <c r="D159" s="94" t="s">
        <v>21</v>
      </c>
      <c r="E159" s="261">
        <v>57</v>
      </c>
      <c r="F159" s="60" t="e">
        <f t="shared" ca="1" si="12"/>
        <v>#NAME?</v>
      </c>
      <c r="G159" s="60">
        <f t="shared" si="13"/>
        <v>136800</v>
      </c>
    </row>
    <row r="160" spans="1:7" ht="105">
      <c r="A160" s="63">
        <v>6.5</v>
      </c>
      <c r="B160" s="113" t="s">
        <v>129</v>
      </c>
      <c r="C160" s="69">
        <v>100</v>
      </c>
      <c r="D160" s="94" t="s">
        <v>29</v>
      </c>
      <c r="E160" s="261">
        <v>10448</v>
      </c>
      <c r="F160" s="60" t="e">
        <f t="shared" ca="1" si="12"/>
        <v>#NAME?</v>
      </c>
      <c r="G160" s="60">
        <f t="shared" si="13"/>
        <v>1044800</v>
      </c>
    </row>
    <row r="161" spans="1:7" ht="45">
      <c r="A161" s="63">
        <v>6.6</v>
      </c>
      <c r="B161" s="113" t="s">
        <v>130</v>
      </c>
      <c r="C161" s="69">
        <v>2000</v>
      </c>
      <c r="D161" s="94" t="s">
        <v>21</v>
      </c>
      <c r="E161" s="261">
        <v>28</v>
      </c>
      <c r="F161" s="60" t="e">
        <f t="shared" ca="1" si="12"/>
        <v>#NAME?</v>
      </c>
      <c r="G161" s="60">
        <f t="shared" si="13"/>
        <v>56000</v>
      </c>
    </row>
    <row r="162" spans="1:7" ht="135">
      <c r="A162" s="63">
        <v>6.7</v>
      </c>
      <c r="B162" s="113" t="s">
        <v>131</v>
      </c>
      <c r="C162" s="69">
        <v>50</v>
      </c>
      <c r="D162" s="94" t="s">
        <v>29</v>
      </c>
      <c r="E162" s="261">
        <v>11361</v>
      </c>
      <c r="F162" s="60" t="e">
        <f t="shared" ca="1" si="12"/>
        <v>#NAME?</v>
      </c>
      <c r="G162" s="60">
        <f t="shared" si="13"/>
        <v>568050</v>
      </c>
    </row>
    <row r="163" spans="1:7" ht="75">
      <c r="A163" s="63">
        <v>6.8</v>
      </c>
      <c r="B163" s="113" t="s">
        <v>326</v>
      </c>
      <c r="C163" s="69">
        <v>1000</v>
      </c>
      <c r="D163" s="69" t="s">
        <v>65</v>
      </c>
      <c r="E163" s="261">
        <v>5724</v>
      </c>
      <c r="F163" s="60" t="e">
        <f t="shared" ca="1" si="12"/>
        <v>#NAME?</v>
      </c>
      <c r="G163" s="60">
        <f t="shared" si="13"/>
        <v>5724000</v>
      </c>
    </row>
    <row r="164" spans="1:7">
      <c r="A164" s="63"/>
      <c r="B164" s="181" t="s">
        <v>132</v>
      </c>
      <c r="C164" s="69"/>
      <c r="D164" s="36"/>
      <c r="E164" s="104"/>
      <c r="F164" s="61"/>
      <c r="G164" s="61"/>
    </row>
    <row r="165" spans="1:7" ht="77.25" customHeight="1">
      <c r="A165" s="64">
        <v>6.9</v>
      </c>
      <c r="B165" s="32" t="s">
        <v>133</v>
      </c>
      <c r="C165" s="75"/>
      <c r="D165" s="33"/>
      <c r="E165" s="104"/>
      <c r="F165" s="61"/>
      <c r="G165" s="61"/>
    </row>
    <row r="166" spans="1:7">
      <c r="A166" s="64" t="s">
        <v>8</v>
      </c>
      <c r="B166" s="32" t="s">
        <v>134</v>
      </c>
      <c r="C166" s="95">
        <v>1751</v>
      </c>
      <c r="D166" s="96" t="s">
        <v>29</v>
      </c>
      <c r="E166" s="261">
        <v>152</v>
      </c>
      <c r="F166" s="60" t="e">
        <f t="shared" ref="F166:F179" ca="1" si="14">SpellNumber(E166)</f>
        <v>#NAME?</v>
      </c>
      <c r="G166" s="60">
        <f t="shared" ref="G166:G179" si="15">+C166*E166</f>
        <v>266152</v>
      </c>
    </row>
    <row r="167" spans="1:7" ht="90" customHeight="1">
      <c r="A167" s="97" t="s">
        <v>135</v>
      </c>
      <c r="B167" s="32" t="s">
        <v>136</v>
      </c>
      <c r="C167" s="95">
        <v>47</v>
      </c>
      <c r="D167" s="96" t="s">
        <v>29</v>
      </c>
      <c r="E167" s="261">
        <v>6409</v>
      </c>
      <c r="F167" s="60" t="e">
        <f t="shared" ca="1" si="14"/>
        <v>#NAME?</v>
      </c>
      <c r="G167" s="60">
        <f t="shared" si="15"/>
        <v>301223</v>
      </c>
    </row>
    <row r="168" spans="1:7" ht="63.75" customHeight="1">
      <c r="A168" s="63">
        <v>6.11</v>
      </c>
      <c r="B168" s="32" t="s">
        <v>137</v>
      </c>
      <c r="C168" s="95">
        <v>94</v>
      </c>
      <c r="D168" s="96" t="s">
        <v>29</v>
      </c>
      <c r="E168" s="261">
        <v>73</v>
      </c>
      <c r="F168" s="60" t="e">
        <f t="shared" ca="1" si="14"/>
        <v>#NAME?</v>
      </c>
      <c r="G168" s="60">
        <f t="shared" si="15"/>
        <v>6862</v>
      </c>
    </row>
    <row r="169" spans="1:7" ht="105">
      <c r="A169" s="63">
        <v>6.12</v>
      </c>
      <c r="B169" s="32" t="s">
        <v>138</v>
      </c>
      <c r="C169" s="95">
        <v>165</v>
      </c>
      <c r="D169" s="96" t="s">
        <v>29</v>
      </c>
      <c r="E169" s="261">
        <v>7617</v>
      </c>
      <c r="F169" s="60" t="e">
        <f t="shared" ca="1" si="14"/>
        <v>#NAME?</v>
      </c>
      <c r="G169" s="60">
        <f t="shared" si="15"/>
        <v>1256805</v>
      </c>
    </row>
    <row r="170" spans="1:7" ht="60">
      <c r="A170" s="63">
        <v>6.13</v>
      </c>
      <c r="B170" s="32" t="s">
        <v>139</v>
      </c>
      <c r="C170" s="95">
        <v>768</v>
      </c>
      <c r="D170" s="96" t="s">
        <v>21</v>
      </c>
      <c r="E170" s="261">
        <v>729</v>
      </c>
      <c r="F170" s="60" t="e">
        <f t="shared" ca="1" si="14"/>
        <v>#NAME?</v>
      </c>
      <c r="G170" s="60">
        <f t="shared" si="15"/>
        <v>559872</v>
      </c>
    </row>
    <row r="171" spans="1:7" ht="60">
      <c r="A171" s="63">
        <v>6.14</v>
      </c>
      <c r="B171" s="32" t="s">
        <v>140</v>
      </c>
      <c r="C171" s="95">
        <v>816</v>
      </c>
      <c r="D171" s="96" t="s">
        <v>21</v>
      </c>
      <c r="E171" s="261">
        <v>729</v>
      </c>
      <c r="F171" s="60" t="e">
        <f t="shared" ca="1" si="14"/>
        <v>#NAME?</v>
      </c>
      <c r="G171" s="60">
        <f t="shared" si="15"/>
        <v>594864</v>
      </c>
    </row>
    <row r="172" spans="1:7" ht="75">
      <c r="A172" s="63">
        <v>6.15</v>
      </c>
      <c r="B172" s="32" t="s">
        <v>141</v>
      </c>
      <c r="C172" s="95">
        <v>112</v>
      </c>
      <c r="D172" s="96" t="s">
        <v>21</v>
      </c>
      <c r="E172" s="261">
        <v>729</v>
      </c>
      <c r="F172" s="60" t="e">
        <f t="shared" ca="1" si="14"/>
        <v>#NAME?</v>
      </c>
      <c r="G172" s="60">
        <f t="shared" si="15"/>
        <v>81648</v>
      </c>
    </row>
    <row r="173" spans="1:7" ht="90">
      <c r="A173" s="63">
        <v>6.16</v>
      </c>
      <c r="B173" s="32" t="s">
        <v>142</v>
      </c>
      <c r="C173" s="95">
        <v>22</v>
      </c>
      <c r="D173" s="96" t="s">
        <v>53</v>
      </c>
      <c r="E173" s="261">
        <v>69122</v>
      </c>
      <c r="F173" s="60" t="e">
        <f t="shared" ca="1" si="14"/>
        <v>#NAME?</v>
      </c>
      <c r="G173" s="60">
        <f t="shared" si="15"/>
        <v>1520684</v>
      </c>
    </row>
    <row r="174" spans="1:7" ht="60">
      <c r="A174" s="63">
        <v>6.17</v>
      </c>
      <c r="B174" s="32" t="s">
        <v>143</v>
      </c>
      <c r="C174" s="95">
        <v>2000</v>
      </c>
      <c r="D174" s="96" t="s">
        <v>65</v>
      </c>
      <c r="E174" s="261">
        <v>132</v>
      </c>
      <c r="F174" s="60" t="e">
        <f t="shared" ca="1" si="14"/>
        <v>#NAME?</v>
      </c>
      <c r="G174" s="60">
        <f t="shared" si="15"/>
        <v>264000</v>
      </c>
    </row>
    <row r="175" spans="1:7">
      <c r="A175" s="63">
        <v>6.18</v>
      </c>
      <c r="B175" s="76" t="s">
        <v>144</v>
      </c>
      <c r="C175" s="95">
        <v>280</v>
      </c>
      <c r="D175" s="69" t="s">
        <v>117</v>
      </c>
      <c r="E175" s="261">
        <v>108</v>
      </c>
      <c r="F175" s="60" t="e">
        <f t="shared" ca="1" si="14"/>
        <v>#NAME?</v>
      </c>
      <c r="G175" s="60">
        <f t="shared" si="15"/>
        <v>30240</v>
      </c>
    </row>
    <row r="176" spans="1:7" ht="75">
      <c r="A176" s="63">
        <v>6.19</v>
      </c>
      <c r="B176" s="32" t="s">
        <v>145</v>
      </c>
      <c r="C176" s="95">
        <v>2000</v>
      </c>
      <c r="D176" s="96" t="s">
        <v>21</v>
      </c>
      <c r="E176" s="261">
        <v>175</v>
      </c>
      <c r="F176" s="60" t="e">
        <f t="shared" ca="1" si="14"/>
        <v>#NAME?</v>
      </c>
      <c r="G176" s="60">
        <f t="shared" si="15"/>
        <v>350000</v>
      </c>
    </row>
    <row r="177" spans="1:7" ht="105">
      <c r="A177" s="97" t="s">
        <v>146</v>
      </c>
      <c r="B177" s="32" t="s">
        <v>147</v>
      </c>
      <c r="C177" s="95">
        <v>800</v>
      </c>
      <c r="D177" s="96" t="s">
        <v>65</v>
      </c>
      <c r="E177" s="261">
        <v>1337</v>
      </c>
      <c r="F177" s="60" t="e">
        <f t="shared" ca="1" si="14"/>
        <v>#NAME?</v>
      </c>
      <c r="G177" s="60">
        <f t="shared" si="15"/>
        <v>1069600</v>
      </c>
    </row>
    <row r="178" spans="1:7" ht="105">
      <c r="A178" s="97">
        <v>6.21</v>
      </c>
      <c r="B178" s="32" t="s">
        <v>327</v>
      </c>
      <c r="C178" s="95">
        <v>1000</v>
      </c>
      <c r="D178" s="36" t="s">
        <v>21</v>
      </c>
      <c r="E178" s="261">
        <v>365</v>
      </c>
      <c r="F178" s="60" t="e">
        <f t="shared" ca="1" si="14"/>
        <v>#NAME?</v>
      </c>
      <c r="G178" s="60">
        <f t="shared" si="15"/>
        <v>365000</v>
      </c>
    </row>
    <row r="179" spans="1:7" ht="105">
      <c r="A179" s="97">
        <v>6.22</v>
      </c>
      <c r="B179" s="32" t="s">
        <v>148</v>
      </c>
      <c r="C179" s="69">
        <v>640</v>
      </c>
      <c r="D179" s="36" t="s">
        <v>65</v>
      </c>
      <c r="E179" s="261">
        <v>209</v>
      </c>
      <c r="F179" s="60" t="e">
        <f t="shared" ca="1" si="14"/>
        <v>#NAME?</v>
      </c>
      <c r="G179" s="60">
        <f t="shared" si="15"/>
        <v>133760</v>
      </c>
    </row>
    <row r="180" spans="1:7" ht="180">
      <c r="A180" s="97">
        <v>6.23</v>
      </c>
      <c r="B180" s="32" t="s">
        <v>149</v>
      </c>
      <c r="C180" s="69"/>
      <c r="D180" s="36"/>
      <c r="E180" s="104"/>
      <c r="F180" s="61"/>
      <c r="G180" s="61"/>
    </row>
    <row r="181" spans="1:7" ht="30">
      <c r="A181" s="63" t="s">
        <v>8</v>
      </c>
      <c r="B181" s="32" t="s">
        <v>150</v>
      </c>
      <c r="C181" s="69">
        <v>160</v>
      </c>
      <c r="D181" s="69" t="s">
        <v>77</v>
      </c>
      <c r="E181" s="261">
        <v>3524</v>
      </c>
      <c r="F181" s="60" t="e">
        <f ca="1">SpellNumber(E181)</f>
        <v>#NAME?</v>
      </c>
      <c r="G181" s="60">
        <f>+C181*E181</f>
        <v>563840</v>
      </c>
    </row>
    <row r="182" spans="1:7" ht="45">
      <c r="A182" s="63" t="s">
        <v>10</v>
      </c>
      <c r="B182" s="32" t="s">
        <v>151</v>
      </c>
      <c r="C182" s="69">
        <v>160</v>
      </c>
      <c r="D182" s="69" t="s">
        <v>77</v>
      </c>
      <c r="E182" s="261">
        <v>3524</v>
      </c>
      <c r="F182" s="60" t="e">
        <f ca="1">SpellNumber(E182)</f>
        <v>#NAME?</v>
      </c>
      <c r="G182" s="60">
        <f>+C182*E182</f>
        <v>563840</v>
      </c>
    </row>
    <row r="183" spans="1:7" ht="45">
      <c r="A183" s="63" t="s">
        <v>12</v>
      </c>
      <c r="B183" s="32" t="s">
        <v>152</v>
      </c>
      <c r="C183" s="69">
        <v>160</v>
      </c>
      <c r="D183" s="69" t="s">
        <v>77</v>
      </c>
      <c r="E183" s="261">
        <v>3524</v>
      </c>
      <c r="F183" s="60" t="e">
        <f ca="1">SpellNumber(E183)</f>
        <v>#NAME?</v>
      </c>
      <c r="G183" s="60">
        <f>+C183*E183</f>
        <v>563840</v>
      </c>
    </row>
    <row r="184" spans="1:7" ht="30">
      <c r="A184" s="63" t="s">
        <v>14</v>
      </c>
      <c r="B184" s="32" t="s">
        <v>153</v>
      </c>
      <c r="C184" s="69">
        <v>160</v>
      </c>
      <c r="D184" s="69" t="s">
        <v>77</v>
      </c>
      <c r="E184" s="261">
        <v>3524</v>
      </c>
      <c r="F184" s="60" t="e">
        <f ca="1">SpellNumber(E184)</f>
        <v>#NAME?</v>
      </c>
      <c r="G184" s="60">
        <f>+C184*E184</f>
        <v>563840</v>
      </c>
    </row>
    <row r="185" spans="1:7" ht="90">
      <c r="A185" s="97">
        <v>6.24</v>
      </c>
      <c r="B185" s="32" t="s">
        <v>154</v>
      </c>
      <c r="C185" s="69">
        <v>2</v>
      </c>
      <c r="D185" s="36" t="s">
        <v>53</v>
      </c>
      <c r="E185" s="261">
        <v>107603</v>
      </c>
      <c r="F185" s="60" t="e">
        <f ca="1">SpellNumber(E185)</f>
        <v>#NAME?</v>
      </c>
      <c r="G185" s="60">
        <f>+C185*E185</f>
        <v>215206</v>
      </c>
    </row>
    <row r="186" spans="1:7">
      <c r="A186" s="71"/>
      <c r="B186" s="267" t="s">
        <v>659</v>
      </c>
      <c r="C186" s="267"/>
      <c r="D186" s="267"/>
      <c r="E186" s="72"/>
      <c r="F186" s="72"/>
      <c r="G186" s="74">
        <f>SUM(G155:G185)</f>
        <v>18989726</v>
      </c>
    </row>
    <row r="187" spans="1:7">
      <c r="A187" s="267" t="s">
        <v>731</v>
      </c>
      <c r="B187" s="267"/>
      <c r="C187" s="267"/>
      <c r="D187" s="267"/>
      <c r="E187" s="267"/>
      <c r="F187" s="267"/>
      <c r="G187" s="267"/>
    </row>
    <row r="188" spans="1:7">
      <c r="A188" s="268" t="s">
        <v>660</v>
      </c>
      <c r="B188" s="268"/>
      <c r="C188" s="268"/>
      <c r="D188" s="268"/>
      <c r="E188" s="268"/>
      <c r="F188" s="268"/>
      <c r="G188" s="268"/>
    </row>
    <row r="189" spans="1:7">
      <c r="A189" s="98"/>
      <c r="B189" s="32" t="s">
        <v>299</v>
      </c>
      <c r="C189" s="195"/>
      <c r="D189" s="100"/>
      <c r="E189" s="120"/>
      <c r="F189" s="120"/>
      <c r="G189" s="120"/>
    </row>
    <row r="190" spans="1:7" ht="150">
      <c r="A190" s="102">
        <v>7.1</v>
      </c>
      <c r="B190" s="32" t="s">
        <v>155</v>
      </c>
      <c r="C190" s="99"/>
      <c r="D190" s="100" t="s">
        <v>156</v>
      </c>
      <c r="E190" s="260"/>
      <c r="F190" s="120"/>
      <c r="G190" s="120"/>
    </row>
    <row r="191" spans="1:7" ht="30">
      <c r="A191" s="102" t="s">
        <v>8</v>
      </c>
      <c r="B191" s="34" t="s">
        <v>661</v>
      </c>
      <c r="C191" s="67">
        <v>30</v>
      </c>
      <c r="D191" s="59" t="s">
        <v>65</v>
      </c>
      <c r="E191" s="261">
        <v>10461</v>
      </c>
      <c r="F191" s="60" t="e">
        <f ca="1">SpellNumber(E191)</f>
        <v>#NAME?</v>
      </c>
      <c r="G191" s="60">
        <f>+C191*E191</f>
        <v>313830</v>
      </c>
    </row>
    <row r="192" spans="1:7" ht="30">
      <c r="A192" s="116" t="s">
        <v>10</v>
      </c>
      <c r="B192" s="34" t="s">
        <v>662</v>
      </c>
      <c r="C192" s="67">
        <v>20</v>
      </c>
      <c r="D192" s="59" t="s">
        <v>65</v>
      </c>
      <c r="E192" s="261">
        <v>9306</v>
      </c>
      <c r="F192" s="60" t="e">
        <f ca="1">SpellNumber(E192)</f>
        <v>#NAME?</v>
      </c>
      <c r="G192" s="60">
        <f>+C192*E192</f>
        <v>186120</v>
      </c>
    </row>
    <row r="193" spans="1:7" ht="30">
      <c r="A193" s="116" t="s">
        <v>12</v>
      </c>
      <c r="B193" s="34" t="s">
        <v>663</v>
      </c>
      <c r="C193" s="67">
        <v>40</v>
      </c>
      <c r="D193" s="59" t="s">
        <v>65</v>
      </c>
      <c r="E193" s="261">
        <v>6784</v>
      </c>
      <c r="F193" s="60" t="e">
        <f ca="1">SpellNumber(E193)</f>
        <v>#NAME?</v>
      </c>
      <c r="G193" s="60">
        <f>+C193*E193</f>
        <v>271360</v>
      </c>
    </row>
    <row r="194" spans="1:7" ht="135">
      <c r="A194" s="102">
        <v>7.2</v>
      </c>
      <c r="B194" s="32" t="s">
        <v>157</v>
      </c>
      <c r="C194" s="69">
        <v>1250</v>
      </c>
      <c r="D194" s="37" t="s">
        <v>117</v>
      </c>
      <c r="E194" s="261">
        <v>139</v>
      </c>
      <c r="F194" s="60" t="e">
        <f ca="1">SpellNumber(E194)</f>
        <v>#NAME?</v>
      </c>
      <c r="G194" s="60">
        <f>+C194*E194</f>
        <v>173750</v>
      </c>
    </row>
    <row r="195" spans="1:7" ht="90">
      <c r="A195" s="102">
        <v>7.3</v>
      </c>
      <c r="B195" s="32" t="s">
        <v>158</v>
      </c>
      <c r="C195" s="99"/>
      <c r="D195" s="99"/>
      <c r="E195" s="260"/>
      <c r="F195" s="120"/>
      <c r="G195" s="120"/>
    </row>
    <row r="196" spans="1:7">
      <c r="A196" s="116" t="s">
        <v>8</v>
      </c>
      <c r="B196" s="32" t="s">
        <v>664</v>
      </c>
      <c r="C196" s="99">
        <v>87</v>
      </c>
      <c r="D196" s="99" t="s">
        <v>37</v>
      </c>
      <c r="E196" s="261">
        <v>729</v>
      </c>
      <c r="F196" s="60" t="e">
        <f ca="1">SpellNumber(E196)</f>
        <v>#NAME?</v>
      </c>
      <c r="G196" s="60">
        <f>+C196*E196</f>
        <v>63423</v>
      </c>
    </row>
    <row r="197" spans="1:7">
      <c r="A197" s="116" t="s">
        <v>10</v>
      </c>
      <c r="B197" s="32" t="s">
        <v>332</v>
      </c>
      <c r="C197" s="99">
        <v>52</v>
      </c>
      <c r="D197" s="99" t="s">
        <v>37</v>
      </c>
      <c r="E197" s="261">
        <v>729</v>
      </c>
      <c r="F197" s="60" t="e">
        <f ca="1">SpellNumber(E197)</f>
        <v>#NAME?</v>
      </c>
      <c r="G197" s="60">
        <f>+C197*E197</f>
        <v>37908</v>
      </c>
    </row>
    <row r="198" spans="1:7">
      <c r="A198" s="116" t="s">
        <v>12</v>
      </c>
      <c r="B198" s="32" t="s">
        <v>665</v>
      </c>
      <c r="C198" s="99">
        <v>90</v>
      </c>
      <c r="D198" s="99" t="s">
        <v>37</v>
      </c>
      <c r="E198" s="261">
        <v>729</v>
      </c>
      <c r="F198" s="60" t="e">
        <f ca="1">SpellNumber(E198)</f>
        <v>#NAME?</v>
      </c>
      <c r="G198" s="60">
        <f>+C198*E198</f>
        <v>65610</v>
      </c>
    </row>
    <row r="199" spans="1:7" ht="60">
      <c r="A199" s="102">
        <v>7.4</v>
      </c>
      <c r="B199" s="32" t="s">
        <v>159</v>
      </c>
      <c r="C199" s="99"/>
      <c r="D199" s="59"/>
      <c r="E199" s="260"/>
      <c r="F199" s="120"/>
      <c r="G199" s="120"/>
    </row>
    <row r="200" spans="1:7" ht="30">
      <c r="A200" s="102" t="s">
        <v>8</v>
      </c>
      <c r="B200" s="34" t="s">
        <v>666</v>
      </c>
      <c r="C200" s="59">
        <v>85</v>
      </c>
      <c r="D200" s="59" t="s">
        <v>37</v>
      </c>
      <c r="E200" s="261">
        <v>583</v>
      </c>
      <c r="F200" s="60" t="e">
        <f ca="1">SpellNumber(E200)</f>
        <v>#NAME?</v>
      </c>
      <c r="G200" s="60">
        <f>+C200*E200</f>
        <v>49555</v>
      </c>
    </row>
    <row r="201" spans="1:7" ht="30">
      <c r="A201" s="102" t="s">
        <v>10</v>
      </c>
      <c r="B201" s="34" t="s">
        <v>333</v>
      </c>
      <c r="C201" s="59">
        <v>50</v>
      </c>
      <c r="D201" s="59" t="s">
        <v>37</v>
      </c>
      <c r="E201" s="261">
        <v>583</v>
      </c>
      <c r="F201" s="60" t="e">
        <f ca="1">SpellNumber(E201)</f>
        <v>#NAME?</v>
      </c>
      <c r="G201" s="60">
        <f>+C201*E201</f>
        <v>29150</v>
      </c>
    </row>
    <row r="202" spans="1:7" ht="30">
      <c r="A202" s="102" t="s">
        <v>12</v>
      </c>
      <c r="B202" s="34" t="s">
        <v>334</v>
      </c>
      <c r="C202" s="59">
        <v>88</v>
      </c>
      <c r="D202" s="59" t="s">
        <v>37</v>
      </c>
      <c r="E202" s="261">
        <v>583</v>
      </c>
      <c r="F202" s="60" t="e">
        <f ca="1">SpellNumber(E202)</f>
        <v>#NAME?</v>
      </c>
      <c r="G202" s="60">
        <f>+C202*E202</f>
        <v>51304</v>
      </c>
    </row>
    <row r="203" spans="1:7" ht="135">
      <c r="A203" s="102">
        <v>7.5</v>
      </c>
      <c r="B203" s="105" t="s">
        <v>715</v>
      </c>
      <c r="C203" s="99"/>
      <c r="D203" s="99"/>
      <c r="E203" s="260"/>
      <c r="F203" s="120"/>
      <c r="G203" s="120"/>
    </row>
    <row r="204" spans="1:7">
      <c r="A204" s="102" t="s">
        <v>8</v>
      </c>
      <c r="B204" s="34" t="s">
        <v>667</v>
      </c>
      <c r="C204" s="59">
        <v>1</v>
      </c>
      <c r="D204" s="59" t="s">
        <v>27</v>
      </c>
      <c r="E204" s="261">
        <v>847229</v>
      </c>
      <c r="F204" s="60" t="e">
        <f ca="1">SpellNumber(E204)</f>
        <v>#NAME?</v>
      </c>
      <c r="G204" s="60">
        <f>+C204*E204</f>
        <v>847229</v>
      </c>
    </row>
    <row r="205" spans="1:7">
      <c r="A205" s="102" t="s">
        <v>10</v>
      </c>
      <c r="B205" s="34" t="s">
        <v>335</v>
      </c>
      <c r="C205" s="59">
        <v>1</v>
      </c>
      <c r="D205" s="59" t="s">
        <v>27</v>
      </c>
      <c r="E205" s="261">
        <v>576799</v>
      </c>
      <c r="F205" s="60" t="e">
        <f ca="1">SpellNumber(E205)</f>
        <v>#NAME?</v>
      </c>
      <c r="G205" s="60">
        <f>+C205*E205</f>
        <v>576799</v>
      </c>
    </row>
    <row r="206" spans="1:7" ht="135">
      <c r="A206" s="102">
        <v>7.6</v>
      </c>
      <c r="B206" s="105" t="s">
        <v>716</v>
      </c>
      <c r="C206" s="99"/>
      <c r="D206" s="99"/>
      <c r="E206" s="260"/>
      <c r="F206" s="120"/>
      <c r="G206" s="120"/>
    </row>
    <row r="207" spans="1:7">
      <c r="A207" s="102" t="s">
        <v>8</v>
      </c>
      <c r="B207" s="34" t="s">
        <v>335</v>
      </c>
      <c r="C207" s="99">
        <v>2</v>
      </c>
      <c r="D207" s="99" t="s">
        <v>27</v>
      </c>
      <c r="E207" s="261">
        <v>686789</v>
      </c>
      <c r="F207" s="60" t="e">
        <f ca="1">SpellNumber(E207)</f>
        <v>#NAME?</v>
      </c>
      <c r="G207" s="60">
        <f>+C207*E207</f>
        <v>1373578</v>
      </c>
    </row>
    <row r="208" spans="1:7">
      <c r="A208" s="102" t="s">
        <v>10</v>
      </c>
      <c r="B208" s="34" t="s">
        <v>667</v>
      </c>
      <c r="C208" s="99">
        <v>2</v>
      </c>
      <c r="D208" s="99" t="s">
        <v>27</v>
      </c>
      <c r="E208" s="261">
        <v>808026</v>
      </c>
      <c r="F208" s="60" t="e">
        <f ca="1">SpellNumber(E208)</f>
        <v>#NAME?</v>
      </c>
      <c r="G208" s="60">
        <f>+C208*E208</f>
        <v>1616052</v>
      </c>
    </row>
    <row r="209" spans="1:7" ht="90">
      <c r="A209" s="102">
        <v>7.7</v>
      </c>
      <c r="B209" s="232" t="s">
        <v>160</v>
      </c>
      <c r="C209" s="99"/>
      <c r="D209" s="99"/>
      <c r="E209" s="260"/>
      <c r="F209" s="120"/>
      <c r="G209" s="120"/>
    </row>
    <row r="210" spans="1:7">
      <c r="A210" s="108" t="s">
        <v>8</v>
      </c>
      <c r="B210" s="32" t="s">
        <v>161</v>
      </c>
      <c r="C210" s="99">
        <v>2</v>
      </c>
      <c r="D210" s="99" t="s">
        <v>27</v>
      </c>
      <c r="E210" s="261">
        <v>55047</v>
      </c>
      <c r="F210" s="60" t="e">
        <f ca="1">SpellNumber(E210)</f>
        <v>#NAME?</v>
      </c>
      <c r="G210" s="60">
        <f>+C210*E210</f>
        <v>110094</v>
      </c>
    </row>
    <row r="211" spans="1:7" ht="90">
      <c r="A211" s="58">
        <v>7.8</v>
      </c>
      <c r="B211" s="34" t="s">
        <v>162</v>
      </c>
      <c r="C211" s="99"/>
      <c r="D211" s="99"/>
      <c r="E211" s="260"/>
      <c r="F211" s="120"/>
      <c r="G211" s="120"/>
    </row>
    <row r="212" spans="1:7">
      <c r="A212" s="102" t="s">
        <v>8</v>
      </c>
      <c r="B212" s="34" t="s">
        <v>668</v>
      </c>
      <c r="C212" s="59">
        <v>3</v>
      </c>
      <c r="D212" s="59" t="s">
        <v>27</v>
      </c>
      <c r="E212" s="261">
        <v>134638</v>
      </c>
      <c r="F212" s="60" t="e">
        <f ca="1">SpellNumber(E212)</f>
        <v>#NAME?</v>
      </c>
      <c r="G212" s="60">
        <f>+C212*E212</f>
        <v>403914</v>
      </c>
    </row>
    <row r="213" spans="1:7">
      <c r="A213" s="102" t="s">
        <v>10</v>
      </c>
      <c r="B213" s="34" t="s">
        <v>669</v>
      </c>
      <c r="C213" s="59">
        <v>3</v>
      </c>
      <c r="D213" s="59" t="s">
        <v>27</v>
      </c>
      <c r="E213" s="261">
        <v>125765</v>
      </c>
      <c r="F213" s="60" t="e">
        <f ca="1">SpellNumber(E213)</f>
        <v>#NAME?</v>
      </c>
      <c r="G213" s="60">
        <f>+C213*E213</f>
        <v>377295</v>
      </c>
    </row>
    <row r="214" spans="1:7" ht="60">
      <c r="A214" s="58">
        <v>7.9</v>
      </c>
      <c r="B214" s="32" t="s">
        <v>163</v>
      </c>
      <c r="C214" s="99"/>
      <c r="D214" s="99"/>
      <c r="E214" s="260"/>
      <c r="F214" s="120"/>
      <c r="G214" s="120"/>
    </row>
    <row r="215" spans="1:7">
      <c r="A215" s="108" t="s">
        <v>8</v>
      </c>
      <c r="B215" s="34" t="s">
        <v>164</v>
      </c>
      <c r="C215" s="59">
        <v>60</v>
      </c>
      <c r="D215" s="59" t="s">
        <v>65</v>
      </c>
      <c r="E215" s="261">
        <v>3294</v>
      </c>
      <c r="F215" s="60" t="e">
        <f ca="1">SpellNumber(E215)</f>
        <v>#NAME?</v>
      </c>
      <c r="G215" s="60">
        <f>+C215*E215</f>
        <v>197640</v>
      </c>
    </row>
    <row r="216" spans="1:7">
      <c r="A216" s="72"/>
      <c r="B216" s="269" t="s">
        <v>670</v>
      </c>
      <c r="C216" s="269"/>
      <c r="D216" s="269"/>
      <c r="E216" s="72"/>
      <c r="F216" s="72"/>
      <c r="G216" s="74">
        <f>SUM(G189:G215)</f>
        <v>6744611</v>
      </c>
    </row>
    <row r="217" spans="1:7">
      <c r="A217" s="267" t="s">
        <v>731</v>
      </c>
      <c r="B217" s="267"/>
      <c r="C217" s="267"/>
      <c r="D217" s="267"/>
      <c r="E217" s="267"/>
      <c r="F217" s="267"/>
      <c r="G217" s="267"/>
    </row>
    <row r="218" spans="1:7">
      <c r="A218" s="268" t="s">
        <v>671</v>
      </c>
      <c r="B218" s="268"/>
      <c r="C218" s="268"/>
      <c r="D218" s="268"/>
      <c r="E218" s="268"/>
      <c r="F218" s="268"/>
      <c r="G218" s="268"/>
    </row>
    <row r="219" spans="1:7">
      <c r="A219" s="233">
        <v>8.1</v>
      </c>
      <c r="B219" s="176" t="s">
        <v>165</v>
      </c>
      <c r="C219" s="193"/>
      <c r="D219" s="118"/>
      <c r="E219" s="119"/>
      <c r="F219" s="119"/>
      <c r="G219" s="119"/>
    </row>
    <row r="220" spans="1:7" ht="60">
      <c r="A220" s="234" t="s">
        <v>8</v>
      </c>
      <c r="B220" s="113" t="s">
        <v>672</v>
      </c>
      <c r="C220" s="85"/>
      <c r="D220" s="118"/>
      <c r="E220" s="260"/>
      <c r="F220" s="120"/>
      <c r="G220" s="120"/>
    </row>
    <row r="221" spans="1:7">
      <c r="A221" s="233" t="s">
        <v>166</v>
      </c>
      <c r="B221" s="34" t="s">
        <v>673</v>
      </c>
      <c r="C221" s="85">
        <v>2</v>
      </c>
      <c r="D221" s="118" t="s">
        <v>167</v>
      </c>
      <c r="E221" s="261">
        <v>1621047</v>
      </c>
      <c r="F221" s="60" t="e">
        <f ca="1">SpellNumber(E221)</f>
        <v>#NAME?</v>
      </c>
      <c r="G221" s="60">
        <f>+C221*E221</f>
        <v>3242094</v>
      </c>
    </row>
    <row r="222" spans="1:7" ht="45">
      <c r="A222" s="234" t="s">
        <v>10</v>
      </c>
      <c r="B222" s="113" t="s">
        <v>168</v>
      </c>
      <c r="C222" s="85">
        <v>2</v>
      </c>
      <c r="D222" s="118" t="s">
        <v>77</v>
      </c>
      <c r="E222" s="261">
        <v>189426</v>
      </c>
      <c r="F222" s="60" t="e">
        <f ca="1">SpellNumber(E222)</f>
        <v>#NAME?</v>
      </c>
      <c r="G222" s="60">
        <f>+C222*E222</f>
        <v>378852</v>
      </c>
    </row>
    <row r="223" spans="1:7" ht="75">
      <c r="A223" s="234" t="s">
        <v>12</v>
      </c>
      <c r="B223" s="32" t="s">
        <v>169</v>
      </c>
      <c r="C223" s="85">
        <v>1</v>
      </c>
      <c r="D223" s="118" t="s">
        <v>77</v>
      </c>
      <c r="E223" s="261">
        <v>291461</v>
      </c>
      <c r="F223" s="60" t="e">
        <f ca="1">SpellNumber(E223)</f>
        <v>#NAME?</v>
      </c>
      <c r="G223" s="60">
        <f>+C223*E223</f>
        <v>291461</v>
      </c>
    </row>
    <row r="224" spans="1:7">
      <c r="A224" s="221" t="s">
        <v>14</v>
      </c>
      <c r="B224" s="34" t="s">
        <v>170</v>
      </c>
      <c r="C224" s="85"/>
      <c r="D224" s="118"/>
      <c r="E224" s="264"/>
      <c r="F224" s="119"/>
      <c r="G224" s="119"/>
    </row>
    <row r="225" spans="1:7" ht="165">
      <c r="A225" s="116" t="s">
        <v>166</v>
      </c>
      <c r="B225" s="66" t="s">
        <v>313</v>
      </c>
      <c r="C225" s="85">
        <v>2</v>
      </c>
      <c r="D225" s="118" t="s">
        <v>77</v>
      </c>
      <c r="E225" s="261">
        <v>56935</v>
      </c>
      <c r="F225" s="60" t="e">
        <f ca="1">SpellNumber(E225)</f>
        <v>#NAME?</v>
      </c>
      <c r="G225" s="60">
        <f>+C225*E225</f>
        <v>113870</v>
      </c>
    </row>
    <row r="226" spans="1:7" ht="90">
      <c r="A226" s="116" t="s">
        <v>171</v>
      </c>
      <c r="B226" s="66" t="s">
        <v>314</v>
      </c>
      <c r="C226" s="85">
        <v>2</v>
      </c>
      <c r="D226" s="118" t="s">
        <v>77</v>
      </c>
      <c r="E226" s="261">
        <v>1909</v>
      </c>
      <c r="F226" s="60" t="e">
        <f ca="1">SpellNumber(E226)</f>
        <v>#NAME?</v>
      </c>
      <c r="G226" s="60">
        <f>+C226*E226</f>
        <v>3818</v>
      </c>
    </row>
    <row r="227" spans="1:7" ht="60">
      <c r="A227" s="116" t="s">
        <v>172</v>
      </c>
      <c r="B227" s="66" t="s">
        <v>173</v>
      </c>
      <c r="C227" s="85">
        <v>6</v>
      </c>
      <c r="D227" s="118" t="s">
        <v>77</v>
      </c>
      <c r="E227" s="261">
        <v>8109</v>
      </c>
      <c r="F227" s="60" t="e">
        <f ca="1">SpellNumber(E227)</f>
        <v>#NAME?</v>
      </c>
      <c r="G227" s="60">
        <f>+C227*E227</f>
        <v>48654</v>
      </c>
    </row>
    <row r="228" spans="1:7" ht="60">
      <c r="A228" s="116" t="s">
        <v>174</v>
      </c>
      <c r="B228" s="66" t="s">
        <v>175</v>
      </c>
      <c r="C228" s="85">
        <v>2</v>
      </c>
      <c r="D228" s="118" t="s">
        <v>77</v>
      </c>
      <c r="E228" s="261">
        <v>8960</v>
      </c>
      <c r="F228" s="60" t="e">
        <f ca="1">SpellNumber(E228)</f>
        <v>#NAME?</v>
      </c>
      <c r="G228" s="60">
        <f>+C228*E228</f>
        <v>17920</v>
      </c>
    </row>
    <row r="229" spans="1:7" ht="90">
      <c r="A229" s="116" t="s">
        <v>176</v>
      </c>
      <c r="B229" s="66" t="s">
        <v>336</v>
      </c>
      <c r="C229" s="85"/>
      <c r="D229" s="118"/>
      <c r="E229" s="260"/>
      <c r="F229" s="120"/>
      <c r="G229" s="120"/>
    </row>
    <row r="230" spans="1:7">
      <c r="A230" s="116" t="s">
        <v>177</v>
      </c>
      <c r="B230" s="184" t="s">
        <v>178</v>
      </c>
      <c r="C230" s="85">
        <v>100</v>
      </c>
      <c r="D230" s="118" t="s">
        <v>65</v>
      </c>
      <c r="E230" s="261">
        <v>219</v>
      </c>
      <c r="F230" s="60" t="e">
        <f ca="1">SpellNumber(E230)</f>
        <v>#NAME?</v>
      </c>
      <c r="G230" s="60">
        <f>+C230*E230</f>
        <v>21900</v>
      </c>
    </row>
    <row r="231" spans="1:7" ht="90">
      <c r="A231" s="116" t="s">
        <v>179</v>
      </c>
      <c r="B231" s="66" t="s">
        <v>180</v>
      </c>
      <c r="C231" s="85">
        <v>1</v>
      </c>
      <c r="D231" s="118" t="s">
        <v>77</v>
      </c>
      <c r="E231" s="261">
        <v>14572</v>
      </c>
      <c r="F231" s="60" t="e">
        <f ca="1">SpellNumber(E231)</f>
        <v>#NAME?</v>
      </c>
      <c r="G231" s="60">
        <f>+C231*E231</f>
        <v>14572</v>
      </c>
    </row>
    <row r="232" spans="1:7">
      <c r="A232" s="71"/>
      <c r="B232" s="267" t="s">
        <v>674</v>
      </c>
      <c r="C232" s="267"/>
      <c r="D232" s="267"/>
      <c r="E232" s="72"/>
      <c r="F232" s="72"/>
      <c r="G232" s="74">
        <f>SUM(G219:G231)</f>
        <v>4133141</v>
      </c>
    </row>
    <row r="233" spans="1:7">
      <c r="A233" s="267" t="s">
        <v>732</v>
      </c>
      <c r="B233" s="267"/>
      <c r="C233" s="267"/>
      <c r="D233" s="267"/>
      <c r="E233" s="267"/>
      <c r="F233" s="267"/>
      <c r="G233" s="267"/>
    </row>
    <row r="234" spans="1:7">
      <c r="A234" s="268" t="s">
        <v>675</v>
      </c>
      <c r="B234" s="268"/>
      <c r="C234" s="268"/>
      <c r="D234" s="268"/>
      <c r="E234" s="268"/>
      <c r="F234" s="268"/>
      <c r="G234" s="268"/>
    </row>
    <row r="235" spans="1:7">
      <c r="A235" s="116">
        <v>9.1</v>
      </c>
      <c r="B235" s="184" t="s">
        <v>181</v>
      </c>
      <c r="C235" s="196"/>
      <c r="D235" s="118"/>
      <c r="E235" s="264"/>
      <c r="F235" s="119"/>
      <c r="G235" s="120"/>
    </row>
    <row r="236" spans="1:7" ht="82.5" customHeight="1">
      <c r="A236" s="63" t="s">
        <v>8</v>
      </c>
      <c r="B236" s="121" t="s">
        <v>742</v>
      </c>
      <c r="C236" s="85">
        <v>2</v>
      </c>
      <c r="D236" s="118" t="s">
        <v>77</v>
      </c>
      <c r="E236" s="261">
        <v>62344</v>
      </c>
      <c r="F236" s="60" t="e">
        <f ca="1">SpellNumber(E236)</f>
        <v>#NAME?</v>
      </c>
      <c r="G236" s="60">
        <f>+C236*E236</f>
        <v>124688</v>
      </c>
    </row>
    <row r="237" spans="1:7" ht="90">
      <c r="A237" s="63" t="s">
        <v>10</v>
      </c>
      <c r="B237" s="121" t="s">
        <v>183</v>
      </c>
      <c r="C237" s="85">
        <v>2</v>
      </c>
      <c r="D237" s="118" t="s">
        <v>77</v>
      </c>
      <c r="E237" s="261">
        <v>78049</v>
      </c>
      <c r="F237" s="60" t="e">
        <f ca="1">SpellNumber(E237)</f>
        <v>#NAME?</v>
      </c>
      <c r="G237" s="60">
        <f>+C237*E237</f>
        <v>156098</v>
      </c>
    </row>
    <row r="238" spans="1:7" ht="45">
      <c r="A238" s="63" t="s">
        <v>12</v>
      </c>
      <c r="B238" s="121" t="s">
        <v>184</v>
      </c>
      <c r="C238" s="85">
        <v>1</v>
      </c>
      <c r="D238" s="118" t="s">
        <v>77</v>
      </c>
      <c r="E238" s="261">
        <v>227160</v>
      </c>
      <c r="F238" s="60" t="e">
        <f ca="1">SpellNumber(E238)</f>
        <v>#NAME?</v>
      </c>
      <c r="G238" s="60">
        <f>+C238*E238</f>
        <v>227160</v>
      </c>
    </row>
    <row r="239" spans="1:7" ht="30">
      <c r="A239" s="63">
        <v>9.1999999999999993</v>
      </c>
      <c r="B239" s="197" t="s">
        <v>185</v>
      </c>
      <c r="C239" s="85"/>
      <c r="D239" s="118"/>
      <c r="E239" s="264"/>
      <c r="F239" s="119"/>
      <c r="G239" s="120"/>
    </row>
    <row r="240" spans="1:7" ht="90">
      <c r="A240" s="125" t="s">
        <v>8</v>
      </c>
      <c r="B240" s="121" t="s">
        <v>186</v>
      </c>
      <c r="C240" s="127">
        <v>140</v>
      </c>
      <c r="D240" s="118" t="s">
        <v>65</v>
      </c>
      <c r="E240" s="261">
        <v>782</v>
      </c>
      <c r="F240" s="60" t="e">
        <f ca="1">SpellNumber(E240)</f>
        <v>#NAME?</v>
      </c>
      <c r="G240" s="60">
        <f>+C240*E240</f>
        <v>109480</v>
      </c>
    </row>
    <row r="241" spans="1:7" ht="60">
      <c r="A241" s="128" t="s">
        <v>10</v>
      </c>
      <c r="B241" s="121" t="s">
        <v>187</v>
      </c>
      <c r="C241" s="127">
        <v>180</v>
      </c>
      <c r="D241" s="118" t="s">
        <v>65</v>
      </c>
      <c r="E241" s="261">
        <v>1434</v>
      </c>
      <c r="F241" s="60" t="e">
        <f ca="1">SpellNumber(E241)</f>
        <v>#NAME?</v>
      </c>
      <c r="G241" s="60">
        <f>+C241*E241</f>
        <v>258120</v>
      </c>
    </row>
    <row r="242" spans="1:7" ht="60">
      <c r="A242" s="128" t="s">
        <v>12</v>
      </c>
      <c r="B242" s="121" t="s">
        <v>188</v>
      </c>
      <c r="C242" s="127">
        <v>290</v>
      </c>
      <c r="D242" s="118" t="s">
        <v>65</v>
      </c>
      <c r="E242" s="261">
        <v>1141</v>
      </c>
      <c r="F242" s="60" t="e">
        <f ca="1">SpellNumber(E242)</f>
        <v>#NAME?</v>
      </c>
      <c r="G242" s="60">
        <f>+C242*E242</f>
        <v>330890</v>
      </c>
    </row>
    <row r="243" spans="1:7">
      <c r="A243" s="125">
        <v>9.3000000000000007</v>
      </c>
      <c r="B243" s="121" t="s">
        <v>300</v>
      </c>
      <c r="C243" s="85"/>
      <c r="D243" s="118"/>
      <c r="E243" s="264"/>
      <c r="F243" s="119"/>
      <c r="G243" s="120"/>
    </row>
    <row r="244" spans="1:7" ht="30">
      <c r="A244" s="63" t="s">
        <v>8</v>
      </c>
      <c r="B244" s="121" t="s">
        <v>301</v>
      </c>
      <c r="C244" s="85">
        <v>6</v>
      </c>
      <c r="D244" s="118" t="s">
        <v>77</v>
      </c>
      <c r="E244" s="261">
        <v>32558</v>
      </c>
      <c r="F244" s="60" t="e">
        <f ca="1">SpellNumber(E244)</f>
        <v>#NAME?</v>
      </c>
      <c r="G244" s="60">
        <f>+C244*E244</f>
        <v>195348</v>
      </c>
    </row>
    <row r="245" spans="1:7" ht="75">
      <c r="A245" s="63" t="s">
        <v>10</v>
      </c>
      <c r="B245" s="66" t="s">
        <v>302</v>
      </c>
      <c r="C245" s="85">
        <v>1</v>
      </c>
      <c r="D245" s="118" t="s">
        <v>77</v>
      </c>
      <c r="E245" s="261">
        <v>14650</v>
      </c>
      <c r="F245" s="60" t="e">
        <f ca="1">SpellNumber(E245)</f>
        <v>#NAME?</v>
      </c>
      <c r="G245" s="60">
        <f>+C245*E245</f>
        <v>14650</v>
      </c>
    </row>
    <row r="246" spans="1:7">
      <c r="A246" s="63" t="s">
        <v>12</v>
      </c>
      <c r="B246" s="121" t="s">
        <v>303</v>
      </c>
      <c r="C246" s="85">
        <v>4</v>
      </c>
      <c r="D246" s="118" t="s">
        <v>77</v>
      </c>
      <c r="E246" s="261">
        <v>18279</v>
      </c>
      <c r="F246" s="60" t="e">
        <f ca="1">SpellNumber(E246)</f>
        <v>#NAME?</v>
      </c>
      <c r="G246" s="60">
        <f>+C246*E246</f>
        <v>73116</v>
      </c>
    </row>
    <row r="247" spans="1:7" ht="30">
      <c r="A247" s="63" t="s">
        <v>14</v>
      </c>
      <c r="B247" s="66" t="s">
        <v>304</v>
      </c>
      <c r="C247" s="85">
        <v>7</v>
      </c>
      <c r="D247" s="118" t="s">
        <v>77</v>
      </c>
      <c r="E247" s="261">
        <v>8954</v>
      </c>
      <c r="F247" s="60" t="e">
        <f ca="1">SpellNumber(E247)</f>
        <v>#NAME?</v>
      </c>
      <c r="G247" s="60">
        <f>+C247*E247</f>
        <v>62678</v>
      </c>
    </row>
    <row r="248" spans="1:7">
      <c r="A248" s="125">
        <v>9.4</v>
      </c>
      <c r="B248" s="121" t="s">
        <v>305</v>
      </c>
      <c r="C248" s="85"/>
      <c r="D248" s="118"/>
      <c r="E248" s="264"/>
      <c r="F248" s="119"/>
      <c r="G248" s="120"/>
    </row>
    <row r="249" spans="1:7" ht="165">
      <c r="A249" s="63" t="s">
        <v>8</v>
      </c>
      <c r="B249" s="66" t="s">
        <v>306</v>
      </c>
      <c r="C249" s="85">
        <v>1</v>
      </c>
      <c r="D249" s="118" t="s">
        <v>27</v>
      </c>
      <c r="E249" s="261">
        <v>1074393</v>
      </c>
      <c r="F249" s="60" t="e">
        <f ca="1">SpellNumber(E249)</f>
        <v>#NAME?</v>
      </c>
      <c r="G249" s="60">
        <f>+C249*E249</f>
        <v>1074393</v>
      </c>
    </row>
    <row r="250" spans="1:7" ht="90">
      <c r="A250" s="63" t="s">
        <v>10</v>
      </c>
      <c r="B250" s="66" t="s">
        <v>307</v>
      </c>
      <c r="C250" s="85">
        <v>4</v>
      </c>
      <c r="D250" s="118" t="s">
        <v>27</v>
      </c>
      <c r="E250" s="261">
        <v>26866</v>
      </c>
      <c r="F250" s="60" t="e">
        <f ca="1">SpellNumber(E250)</f>
        <v>#NAME?</v>
      </c>
      <c r="G250" s="60">
        <f>+C250*E250</f>
        <v>107464</v>
      </c>
    </row>
    <row r="251" spans="1:7">
      <c r="A251" s="71"/>
      <c r="B251" s="267" t="s">
        <v>676</v>
      </c>
      <c r="C251" s="267"/>
      <c r="D251" s="267"/>
      <c r="E251" s="72"/>
      <c r="F251" s="72"/>
      <c r="G251" s="74">
        <f>SUM(G235:G250)</f>
        <v>2734085</v>
      </c>
    </row>
    <row r="252" spans="1:7">
      <c r="A252" s="267" t="s">
        <v>733</v>
      </c>
      <c r="B252" s="267"/>
      <c r="C252" s="267"/>
      <c r="D252" s="267"/>
      <c r="E252" s="267"/>
      <c r="F252" s="267"/>
      <c r="G252" s="267"/>
    </row>
    <row r="253" spans="1:7">
      <c r="A253" s="268" t="s">
        <v>677</v>
      </c>
      <c r="B253" s="268"/>
      <c r="C253" s="268"/>
      <c r="D253" s="268"/>
      <c r="E253" s="268"/>
      <c r="F253" s="268"/>
      <c r="G253" s="268"/>
    </row>
    <row r="254" spans="1:7">
      <c r="A254" s="130"/>
      <c r="B254" s="113" t="s">
        <v>191</v>
      </c>
      <c r="C254" s="198"/>
      <c r="D254" s="132"/>
      <c r="E254" s="262"/>
      <c r="F254" s="133"/>
      <c r="G254" s="133"/>
    </row>
    <row r="255" spans="1:7" ht="45">
      <c r="A255" s="134">
        <v>10.1</v>
      </c>
      <c r="B255" s="113" t="s">
        <v>192</v>
      </c>
      <c r="C255" s="131">
        <v>1</v>
      </c>
      <c r="D255" s="135" t="s">
        <v>27</v>
      </c>
      <c r="E255" s="261">
        <v>10257</v>
      </c>
      <c r="F255" s="60" t="e">
        <f ca="1">SpellNumber(E255)</f>
        <v>#NAME?</v>
      </c>
      <c r="G255" s="60">
        <f>+C255*E255</f>
        <v>10257</v>
      </c>
    </row>
    <row r="256" spans="1:7" ht="165">
      <c r="A256" s="134">
        <v>10.199999999999999</v>
      </c>
      <c r="B256" s="113" t="s">
        <v>193</v>
      </c>
      <c r="C256" s="131"/>
      <c r="D256" s="135"/>
      <c r="E256" s="263"/>
      <c r="F256" s="136"/>
      <c r="G256" s="136"/>
    </row>
    <row r="257" spans="1:7">
      <c r="A257" s="134" t="s">
        <v>8</v>
      </c>
      <c r="B257" s="113" t="s">
        <v>194</v>
      </c>
      <c r="C257" s="131">
        <v>70</v>
      </c>
      <c r="D257" s="235" t="s">
        <v>195</v>
      </c>
      <c r="E257" s="261">
        <v>263</v>
      </c>
      <c r="F257" s="60" t="e">
        <f ca="1">SpellNumber(E257)</f>
        <v>#NAME?</v>
      </c>
      <c r="G257" s="60">
        <f>+C257*E257</f>
        <v>18410</v>
      </c>
    </row>
    <row r="258" spans="1:7">
      <c r="A258" s="134" t="s">
        <v>10</v>
      </c>
      <c r="B258" s="113" t="s">
        <v>196</v>
      </c>
      <c r="C258" s="131">
        <v>4</v>
      </c>
      <c r="D258" s="135" t="s">
        <v>27</v>
      </c>
      <c r="E258" s="261">
        <v>98</v>
      </c>
      <c r="F258" s="60" t="e">
        <f ca="1">SpellNumber(E258)</f>
        <v>#NAME?</v>
      </c>
      <c r="G258" s="60">
        <f>+C258*E258</f>
        <v>392</v>
      </c>
    </row>
    <row r="259" spans="1:7">
      <c r="A259" s="134" t="s">
        <v>12</v>
      </c>
      <c r="B259" s="113" t="s">
        <v>197</v>
      </c>
      <c r="C259" s="131">
        <v>16</v>
      </c>
      <c r="D259" s="135" t="s">
        <v>27</v>
      </c>
      <c r="E259" s="261">
        <v>50</v>
      </c>
      <c r="F259" s="60" t="e">
        <f ca="1">SpellNumber(E259)</f>
        <v>#NAME?</v>
      </c>
      <c r="G259" s="60">
        <f>+C259*E259</f>
        <v>800</v>
      </c>
    </row>
    <row r="260" spans="1:7" ht="90">
      <c r="A260" s="134">
        <v>10.3</v>
      </c>
      <c r="B260" s="113" t="s">
        <v>718</v>
      </c>
      <c r="C260" s="131"/>
      <c r="D260" s="135"/>
      <c r="E260" s="263"/>
      <c r="F260" s="136"/>
      <c r="G260" s="136"/>
    </row>
    <row r="261" spans="1:7">
      <c r="A261" s="134" t="s">
        <v>8</v>
      </c>
      <c r="B261" s="113" t="s">
        <v>198</v>
      </c>
      <c r="C261" s="138">
        <v>1</v>
      </c>
      <c r="D261" s="135" t="s">
        <v>27</v>
      </c>
      <c r="E261" s="261">
        <v>10850</v>
      </c>
      <c r="F261" s="60" t="e">
        <f t="shared" ref="F261:F276" ca="1" si="16">SpellNumber(E261)</f>
        <v>#NAME?</v>
      </c>
      <c r="G261" s="60">
        <f t="shared" ref="G261:G276" si="17">+C261*E261</f>
        <v>10850</v>
      </c>
    </row>
    <row r="262" spans="1:7">
      <c r="A262" s="134" t="s">
        <v>10</v>
      </c>
      <c r="B262" s="113" t="s">
        <v>199</v>
      </c>
      <c r="C262" s="138">
        <v>4</v>
      </c>
      <c r="D262" s="135" t="s">
        <v>27</v>
      </c>
      <c r="E262" s="261">
        <v>4307</v>
      </c>
      <c r="F262" s="60" t="e">
        <f t="shared" ca="1" si="16"/>
        <v>#NAME?</v>
      </c>
      <c r="G262" s="60">
        <f t="shared" si="17"/>
        <v>17228</v>
      </c>
    </row>
    <row r="263" spans="1:7">
      <c r="A263" s="134" t="s">
        <v>12</v>
      </c>
      <c r="B263" s="113" t="s">
        <v>200</v>
      </c>
      <c r="C263" s="138">
        <v>4</v>
      </c>
      <c r="D263" s="135" t="s">
        <v>27</v>
      </c>
      <c r="E263" s="261">
        <v>9074</v>
      </c>
      <c r="F263" s="60" t="e">
        <f t="shared" ca="1" si="16"/>
        <v>#NAME?</v>
      </c>
      <c r="G263" s="60">
        <f t="shared" si="17"/>
        <v>36296</v>
      </c>
    </row>
    <row r="264" spans="1:7">
      <c r="A264" s="134" t="s">
        <v>14</v>
      </c>
      <c r="B264" s="113" t="s">
        <v>201</v>
      </c>
      <c r="C264" s="138">
        <v>3</v>
      </c>
      <c r="D264" s="135" t="s">
        <v>27</v>
      </c>
      <c r="E264" s="261">
        <v>7112</v>
      </c>
      <c r="F264" s="60" t="e">
        <f t="shared" ca="1" si="16"/>
        <v>#NAME?</v>
      </c>
      <c r="G264" s="60">
        <f t="shared" si="17"/>
        <v>21336</v>
      </c>
    </row>
    <row r="265" spans="1:7" ht="45">
      <c r="A265" s="134" t="s">
        <v>43</v>
      </c>
      <c r="B265" s="113" t="s">
        <v>202</v>
      </c>
      <c r="C265" s="138">
        <v>1</v>
      </c>
      <c r="D265" s="135" t="s">
        <v>203</v>
      </c>
      <c r="E265" s="261">
        <v>1697</v>
      </c>
      <c r="F265" s="60" t="e">
        <f t="shared" ca="1" si="16"/>
        <v>#NAME?</v>
      </c>
      <c r="G265" s="60">
        <f t="shared" si="17"/>
        <v>1697</v>
      </c>
    </row>
    <row r="266" spans="1:7" ht="45">
      <c r="A266" s="134" t="s">
        <v>204</v>
      </c>
      <c r="B266" s="113" t="s">
        <v>205</v>
      </c>
      <c r="C266" s="138">
        <v>32</v>
      </c>
      <c r="D266" s="135" t="s">
        <v>27</v>
      </c>
      <c r="E266" s="261">
        <v>566</v>
      </c>
      <c r="F266" s="60" t="e">
        <f t="shared" ca="1" si="16"/>
        <v>#NAME?</v>
      </c>
      <c r="G266" s="60">
        <f t="shared" si="17"/>
        <v>18112</v>
      </c>
    </row>
    <row r="267" spans="1:7" ht="30">
      <c r="A267" s="134" t="s">
        <v>206</v>
      </c>
      <c r="B267" s="113" t="s">
        <v>207</v>
      </c>
      <c r="C267" s="138">
        <v>8</v>
      </c>
      <c r="D267" s="135" t="s">
        <v>27</v>
      </c>
      <c r="E267" s="261">
        <v>1465</v>
      </c>
      <c r="F267" s="60" t="e">
        <f t="shared" ca="1" si="16"/>
        <v>#NAME?</v>
      </c>
      <c r="G267" s="60">
        <f t="shared" si="17"/>
        <v>11720</v>
      </c>
    </row>
    <row r="268" spans="1:7" ht="45">
      <c r="A268" s="134" t="s">
        <v>208</v>
      </c>
      <c r="B268" s="113" t="s">
        <v>209</v>
      </c>
      <c r="C268" s="138">
        <v>3</v>
      </c>
      <c r="D268" s="135" t="s">
        <v>27</v>
      </c>
      <c r="E268" s="261">
        <v>625</v>
      </c>
      <c r="F268" s="60" t="e">
        <f t="shared" ca="1" si="16"/>
        <v>#NAME?</v>
      </c>
      <c r="G268" s="60">
        <f t="shared" si="17"/>
        <v>1875</v>
      </c>
    </row>
    <row r="269" spans="1:7" ht="75">
      <c r="A269" s="134" t="s">
        <v>210</v>
      </c>
      <c r="B269" s="113" t="s">
        <v>211</v>
      </c>
      <c r="C269" s="138">
        <v>1</v>
      </c>
      <c r="D269" s="135" t="s">
        <v>27</v>
      </c>
      <c r="E269" s="261">
        <v>10390</v>
      </c>
      <c r="F269" s="60" t="e">
        <f t="shared" ca="1" si="16"/>
        <v>#NAME?</v>
      </c>
      <c r="G269" s="60">
        <f t="shared" si="17"/>
        <v>10390</v>
      </c>
    </row>
    <row r="270" spans="1:7" ht="30">
      <c r="A270" s="134" t="s">
        <v>212</v>
      </c>
      <c r="B270" s="113" t="s">
        <v>213</v>
      </c>
      <c r="C270" s="138">
        <v>3</v>
      </c>
      <c r="D270" s="135" t="s">
        <v>27</v>
      </c>
      <c r="E270" s="261">
        <v>571</v>
      </c>
      <c r="F270" s="60" t="e">
        <f t="shared" ca="1" si="16"/>
        <v>#NAME?</v>
      </c>
      <c r="G270" s="60">
        <f t="shared" si="17"/>
        <v>1713</v>
      </c>
    </row>
    <row r="271" spans="1:7" ht="195">
      <c r="A271" s="134" t="s">
        <v>214</v>
      </c>
      <c r="B271" s="113" t="s">
        <v>719</v>
      </c>
      <c r="C271" s="138">
        <v>8</v>
      </c>
      <c r="D271" s="135" t="s">
        <v>27</v>
      </c>
      <c r="E271" s="261">
        <v>8943</v>
      </c>
      <c r="F271" s="60" t="e">
        <f t="shared" ca="1" si="16"/>
        <v>#NAME?</v>
      </c>
      <c r="G271" s="60">
        <f t="shared" si="17"/>
        <v>71544</v>
      </c>
    </row>
    <row r="272" spans="1:7" ht="120">
      <c r="A272" s="134" t="s">
        <v>215</v>
      </c>
      <c r="B272" s="113" t="s">
        <v>720</v>
      </c>
      <c r="C272" s="138">
        <v>8</v>
      </c>
      <c r="D272" s="135" t="s">
        <v>27</v>
      </c>
      <c r="E272" s="261">
        <v>3010</v>
      </c>
      <c r="F272" s="60" t="e">
        <f t="shared" ca="1" si="16"/>
        <v>#NAME?</v>
      </c>
      <c r="G272" s="60">
        <f t="shared" si="17"/>
        <v>24080</v>
      </c>
    </row>
    <row r="273" spans="1:7" ht="75">
      <c r="A273" s="134" t="s">
        <v>216</v>
      </c>
      <c r="B273" s="32" t="s">
        <v>217</v>
      </c>
      <c r="C273" s="138">
        <v>28</v>
      </c>
      <c r="D273" s="135" t="s">
        <v>56</v>
      </c>
      <c r="E273" s="261">
        <v>987</v>
      </c>
      <c r="F273" s="60" t="e">
        <f t="shared" ca="1" si="16"/>
        <v>#NAME?</v>
      </c>
      <c r="G273" s="60">
        <f t="shared" si="17"/>
        <v>27636</v>
      </c>
    </row>
    <row r="274" spans="1:7" ht="60">
      <c r="A274" s="134" t="s">
        <v>218</v>
      </c>
      <c r="B274" s="113" t="s">
        <v>219</v>
      </c>
      <c r="C274" s="138">
        <v>1</v>
      </c>
      <c r="D274" s="135" t="s">
        <v>203</v>
      </c>
      <c r="E274" s="261">
        <v>86961</v>
      </c>
      <c r="F274" s="60" t="e">
        <f t="shared" ca="1" si="16"/>
        <v>#NAME?</v>
      </c>
      <c r="G274" s="60">
        <f t="shared" si="17"/>
        <v>86961</v>
      </c>
    </row>
    <row r="275" spans="1:7" ht="315">
      <c r="A275" s="134">
        <v>10.4</v>
      </c>
      <c r="B275" s="236" t="s">
        <v>721</v>
      </c>
      <c r="C275" s="138">
        <v>2</v>
      </c>
      <c r="D275" s="135" t="s">
        <v>27</v>
      </c>
      <c r="E275" s="261">
        <v>41716</v>
      </c>
      <c r="F275" s="60" t="e">
        <f t="shared" ca="1" si="16"/>
        <v>#NAME?</v>
      </c>
      <c r="G275" s="60">
        <f t="shared" si="17"/>
        <v>83432</v>
      </c>
    </row>
    <row r="276" spans="1:7" ht="45">
      <c r="A276" s="134" t="s">
        <v>8</v>
      </c>
      <c r="B276" s="113" t="s">
        <v>315</v>
      </c>
      <c r="C276" s="138">
        <v>2</v>
      </c>
      <c r="D276" s="135" t="s">
        <v>203</v>
      </c>
      <c r="E276" s="261">
        <v>14601</v>
      </c>
      <c r="F276" s="60" t="e">
        <f t="shared" ca="1" si="16"/>
        <v>#NAME?</v>
      </c>
      <c r="G276" s="60">
        <f t="shared" si="17"/>
        <v>29202</v>
      </c>
    </row>
    <row r="277" spans="1:7">
      <c r="A277" s="134">
        <v>10.5</v>
      </c>
      <c r="B277" s="113" t="s">
        <v>284</v>
      </c>
      <c r="C277" s="138"/>
      <c r="D277" s="135"/>
      <c r="E277" s="263"/>
      <c r="F277" s="136"/>
      <c r="G277" s="136"/>
    </row>
    <row r="278" spans="1:7" ht="45">
      <c r="A278" s="134" t="s">
        <v>8</v>
      </c>
      <c r="B278" s="113" t="s">
        <v>285</v>
      </c>
      <c r="C278" s="138">
        <v>2</v>
      </c>
      <c r="D278" s="156" t="s">
        <v>27</v>
      </c>
      <c r="E278" s="261">
        <v>1527</v>
      </c>
      <c r="F278" s="60" t="e">
        <f ca="1">SpellNumber(E278)</f>
        <v>#NAME?</v>
      </c>
      <c r="G278" s="60">
        <f>+C278*E278</f>
        <v>3054</v>
      </c>
    </row>
    <row r="279" spans="1:7" ht="30">
      <c r="A279" s="134" t="s">
        <v>10</v>
      </c>
      <c r="B279" s="113" t="s">
        <v>286</v>
      </c>
      <c r="C279" s="138">
        <v>8</v>
      </c>
      <c r="D279" s="156" t="s">
        <v>27</v>
      </c>
      <c r="E279" s="261">
        <v>1068</v>
      </c>
      <c r="F279" s="60" t="e">
        <f ca="1">SpellNumber(E279)</f>
        <v>#NAME?</v>
      </c>
      <c r="G279" s="60">
        <f>+C279*E279</f>
        <v>8544</v>
      </c>
    </row>
    <row r="280" spans="1:7" ht="30">
      <c r="A280" s="134" t="s">
        <v>12</v>
      </c>
      <c r="B280" s="113" t="s">
        <v>287</v>
      </c>
      <c r="C280" s="138">
        <v>2</v>
      </c>
      <c r="D280" s="156" t="s">
        <v>27</v>
      </c>
      <c r="E280" s="261">
        <v>2014</v>
      </c>
      <c r="F280" s="60" t="e">
        <f ca="1">SpellNumber(E280)</f>
        <v>#NAME?</v>
      </c>
      <c r="G280" s="60">
        <f>+C280*E280</f>
        <v>4028</v>
      </c>
    </row>
    <row r="281" spans="1:7">
      <c r="A281" s="134">
        <v>10.6</v>
      </c>
      <c r="B281" s="113" t="s">
        <v>224</v>
      </c>
      <c r="C281" s="131"/>
      <c r="D281" s="135"/>
      <c r="E281" s="263"/>
      <c r="F281" s="136"/>
      <c r="G281" s="136"/>
    </row>
    <row r="282" spans="1:7">
      <c r="A282" s="134" t="s">
        <v>8</v>
      </c>
      <c r="B282" s="166" t="s">
        <v>225</v>
      </c>
      <c r="C282" s="131"/>
      <c r="D282" s="135"/>
      <c r="E282" s="263"/>
      <c r="F282" s="136"/>
      <c r="G282" s="136"/>
    </row>
    <row r="283" spans="1:7" ht="120">
      <c r="A283" s="134" t="s">
        <v>210</v>
      </c>
      <c r="B283" s="113" t="s">
        <v>337</v>
      </c>
      <c r="C283" s="244">
        <v>26</v>
      </c>
      <c r="D283" s="135" t="s">
        <v>27</v>
      </c>
      <c r="E283" s="261">
        <v>4761</v>
      </c>
      <c r="F283" s="60" t="e">
        <f ca="1">SpellNumber(E283)</f>
        <v>#NAME?</v>
      </c>
      <c r="G283" s="60">
        <f>+C283*E283</f>
        <v>123786</v>
      </c>
    </row>
    <row r="284" spans="1:7" ht="45">
      <c r="A284" s="142" t="s">
        <v>226</v>
      </c>
      <c r="B284" s="143" t="s">
        <v>227</v>
      </c>
      <c r="C284" s="131">
        <v>4</v>
      </c>
      <c r="D284" s="144" t="s">
        <v>27</v>
      </c>
      <c r="E284" s="261">
        <v>2703</v>
      </c>
      <c r="F284" s="60" t="e">
        <f ca="1">SpellNumber(E284)</f>
        <v>#NAME?</v>
      </c>
      <c r="G284" s="60">
        <f>+C284*E284</f>
        <v>10812</v>
      </c>
    </row>
    <row r="285" spans="1:7" ht="45">
      <c r="A285" s="145" t="s">
        <v>10</v>
      </c>
      <c r="B285" s="113" t="s">
        <v>228</v>
      </c>
      <c r="C285" s="69">
        <v>48</v>
      </c>
      <c r="D285" s="146" t="s">
        <v>27</v>
      </c>
      <c r="E285" s="261">
        <v>216</v>
      </c>
      <c r="F285" s="60" t="e">
        <f ca="1">SpellNumber(E285)</f>
        <v>#NAME?</v>
      </c>
      <c r="G285" s="60">
        <f>+C285*E285</f>
        <v>10368</v>
      </c>
    </row>
    <row r="286" spans="1:7" ht="135">
      <c r="A286" s="134" t="s">
        <v>12</v>
      </c>
      <c r="B286" s="147" t="s">
        <v>271</v>
      </c>
      <c r="C286" s="148"/>
      <c r="D286" s="149"/>
      <c r="E286" s="263"/>
      <c r="F286" s="136"/>
      <c r="G286" s="136"/>
    </row>
    <row r="287" spans="1:7">
      <c r="A287" s="150" t="s">
        <v>210</v>
      </c>
      <c r="B287" s="151" t="s">
        <v>272</v>
      </c>
      <c r="C287" s="152">
        <v>12</v>
      </c>
      <c r="D287" s="153" t="s">
        <v>27</v>
      </c>
      <c r="E287" s="261">
        <v>11262</v>
      </c>
      <c r="F287" s="60" t="e">
        <f t="shared" ref="F287:F293" ca="1" si="18">SpellNumber(E287)</f>
        <v>#NAME?</v>
      </c>
      <c r="G287" s="60">
        <f t="shared" ref="G287:G293" si="19">+C287*E287</f>
        <v>135144</v>
      </c>
    </row>
    <row r="288" spans="1:7">
      <c r="A288" s="150" t="s">
        <v>226</v>
      </c>
      <c r="B288" s="151" t="s">
        <v>273</v>
      </c>
      <c r="C288" s="152">
        <v>10</v>
      </c>
      <c r="D288" s="153" t="s">
        <v>27</v>
      </c>
      <c r="E288" s="261">
        <v>5018</v>
      </c>
      <c r="F288" s="60" t="e">
        <f t="shared" ca="1" si="18"/>
        <v>#NAME?</v>
      </c>
      <c r="G288" s="60">
        <f t="shared" si="19"/>
        <v>50180</v>
      </c>
    </row>
    <row r="289" spans="1:7" ht="60">
      <c r="A289" s="63" t="s">
        <v>14</v>
      </c>
      <c r="B289" s="113" t="s">
        <v>229</v>
      </c>
      <c r="C289" s="69">
        <v>10</v>
      </c>
      <c r="D289" s="146" t="s">
        <v>27</v>
      </c>
      <c r="E289" s="261">
        <v>765</v>
      </c>
      <c r="F289" s="60" t="e">
        <f t="shared" ca="1" si="18"/>
        <v>#NAME?</v>
      </c>
      <c r="G289" s="60">
        <f t="shared" si="19"/>
        <v>7650</v>
      </c>
    </row>
    <row r="290" spans="1:7" ht="120">
      <c r="A290" s="134" t="s">
        <v>43</v>
      </c>
      <c r="B290" s="32" t="s">
        <v>230</v>
      </c>
      <c r="C290" s="69">
        <v>12</v>
      </c>
      <c r="D290" s="146" t="s">
        <v>27</v>
      </c>
      <c r="E290" s="261">
        <v>11225</v>
      </c>
      <c r="F290" s="60" t="e">
        <f t="shared" ca="1" si="18"/>
        <v>#NAME?</v>
      </c>
      <c r="G290" s="60">
        <f t="shared" si="19"/>
        <v>134700</v>
      </c>
    </row>
    <row r="291" spans="1:7" ht="45">
      <c r="A291" s="134" t="s">
        <v>204</v>
      </c>
      <c r="B291" s="32" t="s">
        <v>231</v>
      </c>
      <c r="C291" s="69">
        <v>12</v>
      </c>
      <c r="D291" s="146" t="s">
        <v>27</v>
      </c>
      <c r="E291" s="261">
        <v>1934</v>
      </c>
      <c r="F291" s="60" t="e">
        <f t="shared" ca="1" si="18"/>
        <v>#NAME?</v>
      </c>
      <c r="G291" s="60">
        <f t="shared" si="19"/>
        <v>23208</v>
      </c>
    </row>
    <row r="292" spans="1:7" ht="120">
      <c r="A292" s="142" t="s">
        <v>206</v>
      </c>
      <c r="B292" s="154" t="s">
        <v>232</v>
      </c>
      <c r="C292" s="245">
        <v>12</v>
      </c>
      <c r="D292" s="155" t="s">
        <v>27</v>
      </c>
      <c r="E292" s="261">
        <v>8302</v>
      </c>
      <c r="F292" s="60" t="e">
        <f t="shared" ca="1" si="18"/>
        <v>#NAME?</v>
      </c>
      <c r="G292" s="60">
        <f t="shared" si="19"/>
        <v>99624</v>
      </c>
    </row>
    <row r="293" spans="1:7" ht="45">
      <c r="A293" s="142" t="s">
        <v>208</v>
      </c>
      <c r="B293" s="154" t="s">
        <v>233</v>
      </c>
      <c r="C293" s="245">
        <v>12</v>
      </c>
      <c r="D293" s="155" t="s">
        <v>27</v>
      </c>
      <c r="E293" s="261">
        <v>1557</v>
      </c>
      <c r="F293" s="60" t="e">
        <f t="shared" ca="1" si="18"/>
        <v>#NAME?</v>
      </c>
      <c r="G293" s="60">
        <f t="shared" si="19"/>
        <v>18684</v>
      </c>
    </row>
    <row r="294" spans="1:7">
      <c r="A294" s="134">
        <v>10.7</v>
      </c>
      <c r="B294" s="113" t="s">
        <v>234</v>
      </c>
      <c r="C294" s="85"/>
      <c r="D294" s="135"/>
      <c r="E294" s="263"/>
      <c r="F294" s="136"/>
      <c r="G294" s="136"/>
    </row>
    <row r="295" spans="1:7" ht="195">
      <c r="A295" s="134" t="s">
        <v>8</v>
      </c>
      <c r="B295" s="113" t="s">
        <v>235</v>
      </c>
      <c r="C295" s="131">
        <v>4</v>
      </c>
      <c r="D295" s="156" t="s">
        <v>27</v>
      </c>
      <c r="E295" s="261">
        <v>9489</v>
      </c>
      <c r="F295" s="60" t="e">
        <f ca="1">SpellNumber(E295)</f>
        <v>#NAME?</v>
      </c>
      <c r="G295" s="60">
        <f>+C295*E295</f>
        <v>37956</v>
      </c>
    </row>
    <row r="296" spans="1:7" ht="30">
      <c r="A296" s="157" t="s">
        <v>10</v>
      </c>
      <c r="B296" s="113" t="s">
        <v>236</v>
      </c>
      <c r="C296" s="131"/>
      <c r="D296" s="156"/>
      <c r="E296" s="263"/>
      <c r="F296" s="136"/>
      <c r="G296" s="136"/>
    </row>
    <row r="297" spans="1:7">
      <c r="A297" s="157" t="s">
        <v>210</v>
      </c>
      <c r="B297" s="112" t="s">
        <v>237</v>
      </c>
      <c r="C297" s="244">
        <v>400</v>
      </c>
      <c r="D297" s="235" t="s">
        <v>195</v>
      </c>
      <c r="E297" s="261">
        <v>160</v>
      </c>
      <c r="F297" s="60" t="e">
        <f ca="1">SpellNumber(E297)</f>
        <v>#NAME?</v>
      </c>
      <c r="G297" s="60">
        <f>+C297*E297</f>
        <v>64000</v>
      </c>
    </row>
    <row r="298" spans="1:7">
      <c r="A298" s="134" t="s">
        <v>226</v>
      </c>
      <c r="B298" s="113" t="s">
        <v>238</v>
      </c>
      <c r="C298" s="244">
        <v>150</v>
      </c>
      <c r="D298" s="235" t="s">
        <v>195</v>
      </c>
      <c r="E298" s="261">
        <v>116</v>
      </c>
      <c r="F298" s="60" t="e">
        <f ca="1">SpellNumber(E298)</f>
        <v>#NAME?</v>
      </c>
      <c r="G298" s="60">
        <f>+C298*E298</f>
        <v>17400</v>
      </c>
    </row>
    <row r="299" spans="1:7">
      <c r="A299" s="134" t="s">
        <v>239</v>
      </c>
      <c r="B299" s="113" t="s">
        <v>240</v>
      </c>
      <c r="C299" s="131">
        <v>200</v>
      </c>
      <c r="D299" s="235" t="s">
        <v>195</v>
      </c>
      <c r="E299" s="261">
        <v>19</v>
      </c>
      <c r="F299" s="60" t="e">
        <f ca="1">SpellNumber(E299)</f>
        <v>#NAME?</v>
      </c>
      <c r="G299" s="60">
        <f>+C299*E299</f>
        <v>3800</v>
      </c>
    </row>
    <row r="300" spans="1:7">
      <c r="A300" s="134">
        <v>10.8</v>
      </c>
      <c r="B300" s="113" t="s">
        <v>241</v>
      </c>
      <c r="C300" s="131"/>
      <c r="D300" s="156"/>
      <c r="E300" s="263"/>
      <c r="F300" s="136"/>
      <c r="G300" s="136"/>
    </row>
    <row r="301" spans="1:7" ht="60">
      <c r="A301" s="134" t="s">
        <v>8</v>
      </c>
      <c r="B301" s="238" t="s">
        <v>242</v>
      </c>
      <c r="C301" s="244">
        <v>1</v>
      </c>
      <c r="D301" s="235" t="s">
        <v>27</v>
      </c>
      <c r="E301" s="261">
        <v>18777</v>
      </c>
      <c r="F301" s="60" t="e">
        <f ca="1">SpellNumber(E301)</f>
        <v>#NAME?</v>
      </c>
      <c r="G301" s="60">
        <f>+C301*E301</f>
        <v>18777</v>
      </c>
    </row>
    <row r="302" spans="1:7" ht="45">
      <c r="A302" s="134" t="s">
        <v>10</v>
      </c>
      <c r="B302" s="238" t="s">
        <v>243</v>
      </c>
      <c r="C302" s="138">
        <v>170</v>
      </c>
      <c r="D302" s="235" t="s">
        <v>195</v>
      </c>
      <c r="E302" s="261">
        <v>116</v>
      </c>
      <c r="F302" s="60" t="e">
        <f ca="1">SpellNumber(E302)</f>
        <v>#NAME?</v>
      </c>
      <c r="G302" s="60">
        <f>+C302*E302</f>
        <v>19720</v>
      </c>
    </row>
    <row r="303" spans="1:7" ht="45">
      <c r="A303" s="134" t="s">
        <v>12</v>
      </c>
      <c r="B303" s="238" t="s">
        <v>244</v>
      </c>
      <c r="C303" s="244">
        <v>1</v>
      </c>
      <c r="D303" s="235" t="s">
        <v>27</v>
      </c>
      <c r="E303" s="261">
        <v>4620</v>
      </c>
      <c r="F303" s="60" t="e">
        <f ca="1">SpellNumber(E303)</f>
        <v>#NAME?</v>
      </c>
      <c r="G303" s="60">
        <f>+C303*E303</f>
        <v>4620</v>
      </c>
    </row>
    <row r="304" spans="1:7" ht="60">
      <c r="A304" s="134" t="s">
        <v>14</v>
      </c>
      <c r="B304" s="238" t="s">
        <v>245</v>
      </c>
      <c r="C304" s="244">
        <v>1</v>
      </c>
      <c r="D304" s="235" t="s">
        <v>27</v>
      </c>
      <c r="E304" s="261">
        <v>8530</v>
      </c>
      <c r="F304" s="60" t="e">
        <f ca="1">SpellNumber(E304)</f>
        <v>#NAME?</v>
      </c>
      <c r="G304" s="60">
        <f>+C304*E304</f>
        <v>8530</v>
      </c>
    </row>
    <row r="305" spans="1:7">
      <c r="A305" s="134">
        <v>10.9</v>
      </c>
      <c r="B305" s="238" t="s">
        <v>246</v>
      </c>
      <c r="C305" s="244"/>
      <c r="D305" s="235"/>
      <c r="E305" s="263"/>
      <c r="F305" s="136"/>
      <c r="G305" s="136"/>
    </row>
    <row r="306" spans="1:7" ht="30">
      <c r="A306" s="134" t="s">
        <v>8</v>
      </c>
      <c r="B306" s="238" t="s">
        <v>247</v>
      </c>
      <c r="C306" s="244">
        <v>100</v>
      </c>
      <c r="D306" s="235" t="s">
        <v>195</v>
      </c>
      <c r="E306" s="261">
        <v>88</v>
      </c>
      <c r="F306" s="60" t="e">
        <f ca="1">SpellNumber(E306)</f>
        <v>#NAME?</v>
      </c>
      <c r="G306" s="60">
        <f>+C306*E306</f>
        <v>8800</v>
      </c>
    </row>
    <row r="307" spans="1:7" ht="60">
      <c r="A307" s="134" t="s">
        <v>10</v>
      </c>
      <c r="B307" s="113" t="s">
        <v>248</v>
      </c>
      <c r="C307" s="244">
        <v>10</v>
      </c>
      <c r="D307" s="235" t="s">
        <v>27</v>
      </c>
      <c r="E307" s="261">
        <v>190</v>
      </c>
      <c r="F307" s="60" t="e">
        <f ca="1">SpellNumber(E307)</f>
        <v>#NAME?</v>
      </c>
      <c r="G307" s="60">
        <f>+C307*E307</f>
        <v>1900</v>
      </c>
    </row>
    <row r="308" spans="1:7" ht="30">
      <c r="A308" s="159" t="s">
        <v>12</v>
      </c>
      <c r="B308" s="160" t="s">
        <v>249</v>
      </c>
      <c r="C308" s="85"/>
      <c r="D308" s="161"/>
      <c r="E308" s="263"/>
      <c r="F308" s="136"/>
      <c r="G308" s="136"/>
    </row>
    <row r="309" spans="1:7">
      <c r="A309" s="159" t="s">
        <v>210</v>
      </c>
      <c r="B309" s="160" t="s">
        <v>250</v>
      </c>
      <c r="C309" s="162">
        <v>30</v>
      </c>
      <c r="D309" s="235" t="s">
        <v>195</v>
      </c>
      <c r="E309" s="261">
        <v>77</v>
      </c>
      <c r="F309" s="60" t="e">
        <f t="shared" ref="F309:F314" ca="1" si="20">SpellNumber(E309)</f>
        <v>#NAME?</v>
      </c>
      <c r="G309" s="60">
        <f t="shared" ref="G309:G314" si="21">+C309*E309</f>
        <v>2310</v>
      </c>
    </row>
    <row r="310" spans="1:7">
      <c r="A310" s="159" t="s">
        <v>226</v>
      </c>
      <c r="B310" s="160" t="s">
        <v>251</v>
      </c>
      <c r="C310" s="162">
        <v>50</v>
      </c>
      <c r="D310" s="235" t="s">
        <v>195</v>
      </c>
      <c r="E310" s="261">
        <v>77</v>
      </c>
      <c r="F310" s="60" t="e">
        <f t="shared" ca="1" si="20"/>
        <v>#NAME?</v>
      </c>
      <c r="G310" s="60">
        <f t="shared" si="21"/>
        <v>3850</v>
      </c>
    </row>
    <row r="311" spans="1:7">
      <c r="A311" s="159" t="s">
        <v>239</v>
      </c>
      <c r="B311" s="160" t="s">
        <v>252</v>
      </c>
      <c r="C311" s="162">
        <v>35</v>
      </c>
      <c r="D311" s="235" t="s">
        <v>195</v>
      </c>
      <c r="E311" s="261">
        <v>77</v>
      </c>
      <c r="F311" s="60" t="e">
        <f t="shared" ca="1" si="20"/>
        <v>#NAME?</v>
      </c>
      <c r="G311" s="60">
        <f t="shared" si="21"/>
        <v>2695</v>
      </c>
    </row>
    <row r="312" spans="1:7" ht="30">
      <c r="A312" s="159" t="s">
        <v>14</v>
      </c>
      <c r="B312" s="160" t="s">
        <v>288</v>
      </c>
      <c r="C312" s="162">
        <v>80</v>
      </c>
      <c r="D312" s="235" t="s">
        <v>195</v>
      </c>
      <c r="E312" s="261">
        <v>38</v>
      </c>
      <c r="F312" s="60" t="e">
        <f t="shared" ca="1" si="20"/>
        <v>#NAME?</v>
      </c>
      <c r="G312" s="60">
        <f t="shared" si="21"/>
        <v>3040</v>
      </c>
    </row>
    <row r="313" spans="1:7" ht="30">
      <c r="A313" s="163" t="s">
        <v>43</v>
      </c>
      <c r="B313" s="160" t="s">
        <v>289</v>
      </c>
      <c r="C313" s="164">
        <v>380</v>
      </c>
      <c r="D313" s="235" t="s">
        <v>195</v>
      </c>
      <c r="E313" s="261">
        <v>27</v>
      </c>
      <c r="F313" s="60" t="e">
        <f t="shared" ca="1" si="20"/>
        <v>#NAME?</v>
      </c>
      <c r="G313" s="60">
        <f t="shared" si="21"/>
        <v>10260</v>
      </c>
    </row>
    <row r="314" spans="1:7" ht="30">
      <c r="A314" s="163" t="s">
        <v>204</v>
      </c>
      <c r="B314" s="160" t="s">
        <v>290</v>
      </c>
      <c r="C314" s="164">
        <v>170</v>
      </c>
      <c r="D314" s="235" t="s">
        <v>195</v>
      </c>
      <c r="E314" s="261">
        <v>18</v>
      </c>
      <c r="F314" s="60" t="e">
        <f t="shared" ca="1" si="20"/>
        <v>#NAME?</v>
      </c>
      <c r="G314" s="60">
        <f t="shared" si="21"/>
        <v>3060</v>
      </c>
    </row>
    <row r="315" spans="1:7" ht="30">
      <c r="A315" s="142" t="s">
        <v>206</v>
      </c>
      <c r="B315" s="113" t="s">
        <v>253</v>
      </c>
      <c r="C315" s="146"/>
      <c r="D315" s="146"/>
      <c r="E315" s="263"/>
      <c r="F315" s="136"/>
      <c r="G315" s="136"/>
    </row>
    <row r="316" spans="1:7">
      <c r="A316" s="134" t="s">
        <v>210</v>
      </c>
      <c r="B316" s="113" t="s">
        <v>254</v>
      </c>
      <c r="C316" s="244">
        <v>2</v>
      </c>
      <c r="D316" s="146" t="s">
        <v>27</v>
      </c>
      <c r="E316" s="261">
        <v>8305</v>
      </c>
      <c r="F316" s="60" t="e">
        <f t="shared" ref="F316:F321" ca="1" si="22">SpellNumber(E316)</f>
        <v>#NAME?</v>
      </c>
      <c r="G316" s="60">
        <f t="shared" ref="G316:G321" si="23">+C316*E316</f>
        <v>16610</v>
      </c>
    </row>
    <row r="317" spans="1:7">
      <c r="A317" s="134" t="s">
        <v>226</v>
      </c>
      <c r="B317" s="113" t="s">
        <v>255</v>
      </c>
      <c r="C317" s="244">
        <v>20</v>
      </c>
      <c r="D317" s="146" t="s">
        <v>27</v>
      </c>
      <c r="E317" s="261">
        <v>92</v>
      </c>
      <c r="F317" s="60" t="e">
        <f t="shared" ca="1" si="22"/>
        <v>#NAME?</v>
      </c>
      <c r="G317" s="60">
        <f t="shared" si="23"/>
        <v>1840</v>
      </c>
    </row>
    <row r="318" spans="1:7">
      <c r="A318" s="134" t="s">
        <v>239</v>
      </c>
      <c r="B318" s="113" t="s">
        <v>256</v>
      </c>
      <c r="C318" s="244">
        <v>15</v>
      </c>
      <c r="D318" s="146" t="s">
        <v>27</v>
      </c>
      <c r="E318" s="261">
        <v>139</v>
      </c>
      <c r="F318" s="60" t="e">
        <f t="shared" ca="1" si="22"/>
        <v>#NAME?</v>
      </c>
      <c r="G318" s="60">
        <f t="shared" si="23"/>
        <v>2085</v>
      </c>
    </row>
    <row r="319" spans="1:7">
      <c r="A319" s="134" t="s">
        <v>257</v>
      </c>
      <c r="B319" s="113" t="s">
        <v>258</v>
      </c>
      <c r="C319" s="244">
        <v>2</v>
      </c>
      <c r="D319" s="146" t="s">
        <v>27</v>
      </c>
      <c r="E319" s="261">
        <v>213</v>
      </c>
      <c r="F319" s="60" t="e">
        <f t="shared" ca="1" si="22"/>
        <v>#NAME?</v>
      </c>
      <c r="G319" s="60">
        <f t="shared" si="23"/>
        <v>426</v>
      </c>
    </row>
    <row r="320" spans="1:7">
      <c r="A320" s="134" t="s">
        <v>259</v>
      </c>
      <c r="B320" s="113" t="s">
        <v>260</v>
      </c>
      <c r="C320" s="244">
        <v>2</v>
      </c>
      <c r="D320" s="146" t="s">
        <v>27</v>
      </c>
      <c r="E320" s="261">
        <v>152</v>
      </c>
      <c r="F320" s="60" t="e">
        <f t="shared" ca="1" si="22"/>
        <v>#NAME?</v>
      </c>
      <c r="G320" s="60">
        <f t="shared" si="23"/>
        <v>304</v>
      </c>
    </row>
    <row r="321" spans="1:7" ht="30">
      <c r="A321" s="134" t="s">
        <v>208</v>
      </c>
      <c r="B321" s="113" t="s">
        <v>261</v>
      </c>
      <c r="C321" s="138">
        <v>2</v>
      </c>
      <c r="D321" s="156" t="s">
        <v>27</v>
      </c>
      <c r="E321" s="261">
        <v>3091</v>
      </c>
      <c r="F321" s="60" t="e">
        <f t="shared" ca="1" si="22"/>
        <v>#NAME?</v>
      </c>
      <c r="G321" s="60">
        <f t="shared" si="23"/>
        <v>6182</v>
      </c>
    </row>
    <row r="322" spans="1:7" ht="45">
      <c r="A322" s="142">
        <v>10.1</v>
      </c>
      <c r="B322" s="113" t="s">
        <v>262</v>
      </c>
      <c r="C322" s="131"/>
      <c r="D322" s="135"/>
      <c r="E322" s="263"/>
      <c r="F322" s="136"/>
      <c r="G322" s="136"/>
    </row>
    <row r="323" spans="1:7" ht="45">
      <c r="A323" s="134" t="s">
        <v>8</v>
      </c>
      <c r="B323" s="113" t="s">
        <v>263</v>
      </c>
      <c r="C323" s="244">
        <v>2</v>
      </c>
      <c r="D323" s="131" t="s">
        <v>27</v>
      </c>
      <c r="E323" s="261">
        <v>6086</v>
      </c>
      <c r="F323" s="60" t="e">
        <f t="shared" ref="F323:F328" ca="1" si="24">SpellNumber(E323)</f>
        <v>#NAME?</v>
      </c>
      <c r="G323" s="60">
        <f t="shared" ref="G323:G328" si="25">+C323*E323</f>
        <v>12172</v>
      </c>
    </row>
    <row r="324" spans="1:7" ht="60">
      <c r="A324" s="134" t="s">
        <v>10</v>
      </c>
      <c r="B324" s="113" t="s">
        <v>264</v>
      </c>
      <c r="C324" s="244">
        <v>3</v>
      </c>
      <c r="D324" s="131" t="s">
        <v>27</v>
      </c>
      <c r="E324" s="261">
        <v>11252</v>
      </c>
      <c r="F324" s="60" t="e">
        <f t="shared" ca="1" si="24"/>
        <v>#NAME?</v>
      </c>
      <c r="G324" s="60">
        <f t="shared" si="25"/>
        <v>33756</v>
      </c>
    </row>
    <row r="325" spans="1:7" ht="30">
      <c r="A325" s="134" t="s">
        <v>12</v>
      </c>
      <c r="B325" s="113" t="s">
        <v>265</v>
      </c>
      <c r="C325" s="244">
        <v>2</v>
      </c>
      <c r="D325" s="131" t="s">
        <v>266</v>
      </c>
      <c r="E325" s="261">
        <v>1294</v>
      </c>
      <c r="F325" s="60" t="e">
        <f t="shared" ca="1" si="24"/>
        <v>#NAME?</v>
      </c>
      <c r="G325" s="60">
        <f t="shared" si="25"/>
        <v>2588</v>
      </c>
    </row>
    <row r="326" spans="1:7" ht="75">
      <c r="A326" s="134" t="s">
        <v>14</v>
      </c>
      <c r="B326" s="113" t="s">
        <v>267</v>
      </c>
      <c r="C326" s="244">
        <v>1</v>
      </c>
      <c r="D326" s="131" t="s">
        <v>27</v>
      </c>
      <c r="E326" s="261">
        <v>917</v>
      </c>
      <c r="F326" s="60" t="e">
        <f t="shared" ca="1" si="24"/>
        <v>#NAME?</v>
      </c>
      <c r="G326" s="60">
        <f t="shared" si="25"/>
        <v>917</v>
      </c>
    </row>
    <row r="327" spans="1:7" ht="45">
      <c r="A327" s="134" t="s">
        <v>43</v>
      </c>
      <c r="B327" s="113" t="s">
        <v>268</v>
      </c>
      <c r="C327" s="244">
        <v>2</v>
      </c>
      <c r="D327" s="131" t="s">
        <v>27</v>
      </c>
      <c r="E327" s="261">
        <v>774</v>
      </c>
      <c r="F327" s="60" t="e">
        <f t="shared" ca="1" si="24"/>
        <v>#NAME?</v>
      </c>
      <c r="G327" s="60">
        <f t="shared" si="25"/>
        <v>1548</v>
      </c>
    </row>
    <row r="328" spans="1:7" ht="30">
      <c r="A328" s="134" t="s">
        <v>204</v>
      </c>
      <c r="B328" s="113" t="s">
        <v>269</v>
      </c>
      <c r="C328" s="244">
        <v>2</v>
      </c>
      <c r="D328" s="131" t="s">
        <v>27</v>
      </c>
      <c r="E328" s="261">
        <v>129</v>
      </c>
      <c r="F328" s="60" t="e">
        <f t="shared" ca="1" si="24"/>
        <v>#NAME?</v>
      </c>
      <c r="G328" s="60">
        <f t="shared" si="25"/>
        <v>258</v>
      </c>
    </row>
    <row r="329" spans="1:7">
      <c r="A329" s="134" t="s">
        <v>206</v>
      </c>
      <c r="B329" s="113" t="s">
        <v>291</v>
      </c>
      <c r="C329" s="244"/>
      <c r="D329" s="131"/>
      <c r="E329" s="263"/>
      <c r="F329" s="136"/>
      <c r="G329" s="136"/>
    </row>
    <row r="330" spans="1:7">
      <c r="A330" s="134" t="s">
        <v>210</v>
      </c>
      <c r="B330" s="166" t="s">
        <v>292</v>
      </c>
      <c r="C330" s="138">
        <v>5</v>
      </c>
      <c r="D330" s="131" t="s">
        <v>27</v>
      </c>
      <c r="E330" s="261">
        <v>92</v>
      </c>
      <c r="F330" s="60" t="e">
        <f t="shared" ref="F330:F335" ca="1" si="26">SpellNumber(E330)</f>
        <v>#NAME?</v>
      </c>
      <c r="G330" s="60">
        <f t="shared" ref="G330:G335" si="27">+C330*E330</f>
        <v>460</v>
      </c>
    </row>
    <row r="331" spans="1:7">
      <c r="A331" s="134" t="s">
        <v>226</v>
      </c>
      <c r="B331" s="167" t="s">
        <v>293</v>
      </c>
      <c r="C331" s="138">
        <v>1</v>
      </c>
      <c r="D331" s="131" t="s">
        <v>27</v>
      </c>
      <c r="E331" s="261">
        <v>5911</v>
      </c>
      <c r="F331" s="60" t="e">
        <f t="shared" ca="1" si="26"/>
        <v>#NAME?</v>
      </c>
      <c r="G331" s="60">
        <f t="shared" si="27"/>
        <v>5911</v>
      </c>
    </row>
    <row r="332" spans="1:7">
      <c r="A332" s="134" t="s">
        <v>239</v>
      </c>
      <c r="B332" s="167" t="s">
        <v>294</v>
      </c>
      <c r="C332" s="138">
        <v>2</v>
      </c>
      <c r="D332" s="131" t="s">
        <v>27</v>
      </c>
      <c r="E332" s="261">
        <v>1183</v>
      </c>
      <c r="F332" s="60" t="e">
        <f t="shared" ca="1" si="26"/>
        <v>#NAME?</v>
      </c>
      <c r="G332" s="60">
        <f t="shared" si="27"/>
        <v>2366</v>
      </c>
    </row>
    <row r="333" spans="1:7">
      <c r="A333" s="134" t="s">
        <v>257</v>
      </c>
      <c r="B333" s="167" t="s">
        <v>295</v>
      </c>
      <c r="C333" s="138">
        <v>2</v>
      </c>
      <c r="D333" s="131" t="s">
        <v>27</v>
      </c>
      <c r="E333" s="261">
        <v>7092</v>
      </c>
      <c r="F333" s="60" t="e">
        <f t="shared" ca="1" si="26"/>
        <v>#NAME?</v>
      </c>
      <c r="G333" s="60">
        <f t="shared" si="27"/>
        <v>14184</v>
      </c>
    </row>
    <row r="334" spans="1:7">
      <c r="A334" s="134" t="s">
        <v>259</v>
      </c>
      <c r="B334" s="167" t="s">
        <v>296</v>
      </c>
      <c r="C334" s="138">
        <v>3</v>
      </c>
      <c r="D334" s="131" t="s">
        <v>27</v>
      </c>
      <c r="E334" s="261">
        <v>629</v>
      </c>
      <c r="F334" s="60" t="e">
        <f t="shared" ca="1" si="26"/>
        <v>#NAME?</v>
      </c>
      <c r="G334" s="60">
        <f t="shared" si="27"/>
        <v>1887</v>
      </c>
    </row>
    <row r="335" spans="1:7">
      <c r="A335" s="134" t="s">
        <v>297</v>
      </c>
      <c r="B335" s="167" t="s">
        <v>298</v>
      </c>
      <c r="C335" s="138">
        <v>3</v>
      </c>
      <c r="D335" s="131" t="s">
        <v>27</v>
      </c>
      <c r="E335" s="261">
        <v>591</v>
      </c>
      <c r="F335" s="60" t="e">
        <f t="shared" ca="1" si="26"/>
        <v>#NAME?</v>
      </c>
      <c r="G335" s="60">
        <f t="shared" si="27"/>
        <v>1773</v>
      </c>
    </row>
    <row r="336" spans="1:7">
      <c r="A336" s="71"/>
      <c r="B336" s="267" t="s">
        <v>678</v>
      </c>
      <c r="C336" s="267"/>
      <c r="D336" s="267"/>
      <c r="E336" s="72"/>
      <c r="F336" s="72"/>
      <c r="G336" s="74">
        <f>SUM(G254:G335)</f>
        <v>1429698</v>
      </c>
    </row>
    <row r="337" spans="1:7">
      <c r="A337" s="267" t="s">
        <v>638</v>
      </c>
      <c r="B337" s="267"/>
      <c r="C337" s="267"/>
      <c r="D337" s="267"/>
      <c r="E337" s="267"/>
      <c r="F337" s="267"/>
      <c r="G337" s="267"/>
    </row>
    <row r="338" spans="1:7">
      <c r="A338" s="268" t="s">
        <v>679</v>
      </c>
      <c r="B338" s="268"/>
      <c r="C338" s="268"/>
      <c r="D338" s="268"/>
      <c r="E338" s="268"/>
      <c r="F338" s="268"/>
      <c r="G338" s="268"/>
    </row>
    <row r="339" spans="1:7">
      <c r="A339" s="145">
        <v>11.1</v>
      </c>
      <c r="B339" s="113" t="s">
        <v>181</v>
      </c>
      <c r="C339" s="198"/>
      <c r="D339" s="135"/>
      <c r="E339" s="120"/>
      <c r="F339" s="120"/>
      <c r="G339" s="120"/>
    </row>
    <row r="340" spans="1:7" ht="60">
      <c r="A340" s="63" t="s">
        <v>8</v>
      </c>
      <c r="B340" s="113" t="s">
        <v>316</v>
      </c>
      <c r="C340" s="85"/>
      <c r="D340" s="199"/>
      <c r="E340" s="260"/>
      <c r="F340" s="120"/>
      <c r="G340" s="120"/>
    </row>
    <row r="341" spans="1:7">
      <c r="A341" s="63" t="s">
        <v>166</v>
      </c>
      <c r="B341" s="113" t="s">
        <v>338</v>
      </c>
      <c r="C341" s="85">
        <v>1</v>
      </c>
      <c r="D341" s="118" t="s">
        <v>77</v>
      </c>
      <c r="E341" s="261">
        <v>224426</v>
      </c>
      <c r="F341" s="60" t="e">
        <f ca="1">SpellNumber(E341)</f>
        <v>#NAME?</v>
      </c>
      <c r="G341" s="60">
        <f>+C341*E341</f>
        <v>224426</v>
      </c>
    </row>
    <row r="342" spans="1:7" ht="30">
      <c r="A342" s="63">
        <v>11.2</v>
      </c>
      <c r="B342" s="197" t="s">
        <v>185</v>
      </c>
      <c r="C342" s="85"/>
      <c r="D342" s="118"/>
      <c r="E342" s="120"/>
      <c r="F342" s="120"/>
      <c r="G342" s="120"/>
    </row>
    <row r="343" spans="1:7" ht="90">
      <c r="A343" s="125" t="s">
        <v>8</v>
      </c>
      <c r="B343" s="121" t="s">
        <v>186</v>
      </c>
      <c r="C343" s="127">
        <v>60</v>
      </c>
      <c r="D343" s="118" t="s">
        <v>65</v>
      </c>
      <c r="E343" s="261">
        <v>782</v>
      </c>
      <c r="F343" s="60" t="e">
        <f ca="1">SpellNumber(E343)</f>
        <v>#NAME?</v>
      </c>
      <c r="G343" s="60">
        <f>+C343*E343</f>
        <v>46920</v>
      </c>
    </row>
    <row r="344" spans="1:7" ht="60">
      <c r="A344" s="128" t="s">
        <v>10</v>
      </c>
      <c r="B344" s="121" t="s">
        <v>187</v>
      </c>
      <c r="C344" s="127">
        <v>60</v>
      </c>
      <c r="D344" s="118" t="s">
        <v>65</v>
      </c>
      <c r="E344" s="261">
        <v>1434</v>
      </c>
      <c r="F344" s="60" t="e">
        <f ca="1">SpellNumber(E344)</f>
        <v>#NAME?</v>
      </c>
      <c r="G344" s="60">
        <f>+C344*E344</f>
        <v>86040</v>
      </c>
    </row>
    <row r="345" spans="1:7" ht="60">
      <c r="A345" s="128" t="s">
        <v>12</v>
      </c>
      <c r="B345" s="121" t="s">
        <v>188</v>
      </c>
      <c r="C345" s="127">
        <v>20</v>
      </c>
      <c r="D345" s="118" t="s">
        <v>65</v>
      </c>
      <c r="E345" s="261">
        <v>1141</v>
      </c>
      <c r="F345" s="60" t="e">
        <f ca="1">SpellNumber(E345)</f>
        <v>#NAME?</v>
      </c>
      <c r="G345" s="60">
        <f>+C345*E345</f>
        <v>22820</v>
      </c>
    </row>
    <row r="346" spans="1:7" ht="45">
      <c r="A346" s="128" t="s">
        <v>14</v>
      </c>
      <c r="B346" s="121" t="s">
        <v>189</v>
      </c>
      <c r="C346" s="127">
        <v>1</v>
      </c>
      <c r="D346" s="118" t="s">
        <v>190</v>
      </c>
      <c r="E346" s="261">
        <v>71627</v>
      </c>
      <c r="F346" s="60" t="e">
        <f ca="1">SpellNumber(E346)</f>
        <v>#NAME?</v>
      </c>
      <c r="G346" s="60">
        <f>+C346*E346</f>
        <v>71627</v>
      </c>
    </row>
    <row r="347" spans="1:7">
      <c r="A347" s="129"/>
      <c r="B347" s="113" t="s">
        <v>270</v>
      </c>
      <c r="C347" s="259"/>
      <c r="D347" s="129"/>
      <c r="E347" s="120"/>
      <c r="F347" s="120"/>
      <c r="G347" s="120"/>
    </row>
    <row r="348" spans="1:7">
      <c r="A348" s="134">
        <v>11.3</v>
      </c>
      <c r="B348" s="113" t="s">
        <v>220</v>
      </c>
      <c r="C348" s="131"/>
      <c r="D348" s="135"/>
      <c r="E348" s="120"/>
      <c r="F348" s="120"/>
      <c r="G348" s="120"/>
    </row>
    <row r="349" spans="1:7" ht="60">
      <c r="A349" s="134" t="s">
        <v>8</v>
      </c>
      <c r="B349" s="113" t="s">
        <v>723</v>
      </c>
      <c r="C349" s="131"/>
      <c r="D349" s="135"/>
      <c r="E349" s="260"/>
      <c r="F349" s="120"/>
      <c r="G349" s="120"/>
    </row>
    <row r="350" spans="1:7">
      <c r="A350" s="134" t="s">
        <v>166</v>
      </c>
      <c r="B350" s="166" t="s">
        <v>221</v>
      </c>
      <c r="C350" s="138">
        <v>150</v>
      </c>
      <c r="D350" s="235" t="s">
        <v>195</v>
      </c>
      <c r="E350" s="261">
        <v>280</v>
      </c>
      <c r="F350" s="60" t="e">
        <f ca="1">SpellNumber(E350)</f>
        <v>#NAME?</v>
      </c>
      <c r="G350" s="60">
        <f>+C350*E350</f>
        <v>42000</v>
      </c>
    </row>
    <row r="351" spans="1:7">
      <c r="A351" s="134" t="s">
        <v>171</v>
      </c>
      <c r="B351" s="166" t="s">
        <v>274</v>
      </c>
      <c r="C351" s="138">
        <v>400</v>
      </c>
      <c r="D351" s="235" t="s">
        <v>195</v>
      </c>
      <c r="E351" s="261">
        <v>209</v>
      </c>
      <c r="F351" s="60" t="e">
        <f ca="1">SpellNumber(E351)</f>
        <v>#NAME?</v>
      </c>
      <c r="G351" s="60">
        <f>+C351*E351</f>
        <v>83600</v>
      </c>
    </row>
    <row r="352" spans="1:7" ht="30">
      <c r="A352" s="134" t="s">
        <v>172</v>
      </c>
      <c r="B352" s="166" t="s">
        <v>222</v>
      </c>
      <c r="C352" s="138">
        <v>500</v>
      </c>
      <c r="D352" s="235" t="s">
        <v>195</v>
      </c>
      <c r="E352" s="261">
        <v>171</v>
      </c>
      <c r="F352" s="60" t="e">
        <f ca="1">SpellNumber(E352)</f>
        <v>#NAME?</v>
      </c>
      <c r="G352" s="60">
        <f>+C352*E352</f>
        <v>85500</v>
      </c>
    </row>
    <row r="353" spans="1:7">
      <c r="A353" s="134" t="s">
        <v>174</v>
      </c>
      <c r="B353" s="166" t="s">
        <v>223</v>
      </c>
      <c r="C353" s="138">
        <v>420</v>
      </c>
      <c r="D353" s="235" t="s">
        <v>195</v>
      </c>
      <c r="E353" s="261">
        <v>135</v>
      </c>
      <c r="F353" s="60" t="e">
        <f ca="1">SpellNumber(E353)</f>
        <v>#NAME?</v>
      </c>
      <c r="G353" s="60">
        <f>+C353*E353</f>
        <v>56700</v>
      </c>
    </row>
    <row r="354" spans="1:7">
      <c r="A354" s="134" t="s">
        <v>176</v>
      </c>
      <c r="B354" s="239" t="s">
        <v>724</v>
      </c>
      <c r="C354" s="138">
        <v>180</v>
      </c>
      <c r="D354" s="235" t="s">
        <v>195</v>
      </c>
      <c r="E354" s="261">
        <v>7</v>
      </c>
      <c r="F354" s="60" t="e">
        <f ca="1">SpellNumber(E354)</f>
        <v>#NAME?</v>
      </c>
      <c r="G354" s="60">
        <f>+C354*E354</f>
        <v>1260</v>
      </c>
    </row>
    <row r="355" spans="1:7">
      <c r="A355" s="170">
        <v>11.4</v>
      </c>
      <c r="B355" s="240" t="s">
        <v>275</v>
      </c>
      <c r="C355" s="138"/>
      <c r="D355" s="156"/>
      <c r="E355" s="260"/>
      <c r="F355" s="120"/>
      <c r="G355" s="120"/>
    </row>
    <row r="356" spans="1:7" ht="45">
      <c r="A356" s="170" t="s">
        <v>8</v>
      </c>
      <c r="B356" s="241" t="s">
        <v>276</v>
      </c>
      <c r="C356" s="138">
        <v>16</v>
      </c>
      <c r="D356" s="156" t="s">
        <v>195</v>
      </c>
      <c r="E356" s="261">
        <v>442</v>
      </c>
      <c r="F356" s="60" t="e">
        <f ca="1">SpellNumber(E356)</f>
        <v>#NAME?</v>
      </c>
      <c r="G356" s="60">
        <f>+C356*E356</f>
        <v>7072</v>
      </c>
    </row>
    <row r="357" spans="1:7" ht="45">
      <c r="A357" s="170" t="s">
        <v>10</v>
      </c>
      <c r="B357" s="241" t="s">
        <v>277</v>
      </c>
      <c r="C357" s="138">
        <v>80</v>
      </c>
      <c r="D357" s="156" t="s">
        <v>195</v>
      </c>
      <c r="E357" s="261">
        <v>354</v>
      </c>
      <c r="F357" s="60" t="e">
        <f ca="1">SpellNumber(E357)</f>
        <v>#NAME?</v>
      </c>
      <c r="G357" s="60">
        <f>+C357*E357</f>
        <v>28320</v>
      </c>
    </row>
    <row r="358" spans="1:7">
      <c r="A358" s="170">
        <v>11.5</v>
      </c>
      <c r="B358" s="113" t="s">
        <v>278</v>
      </c>
      <c r="C358" s="131"/>
      <c r="D358" s="135"/>
      <c r="E358" s="260"/>
      <c r="F358" s="120"/>
      <c r="G358" s="120"/>
    </row>
    <row r="359" spans="1:7">
      <c r="A359" s="170" t="s">
        <v>8</v>
      </c>
      <c r="B359" s="113" t="s">
        <v>279</v>
      </c>
      <c r="C359" s="131">
        <v>8</v>
      </c>
      <c r="D359" s="156" t="s">
        <v>27</v>
      </c>
      <c r="E359" s="261">
        <v>223</v>
      </c>
      <c r="F359" s="60" t="e">
        <f ca="1">SpellNumber(E359)</f>
        <v>#NAME?</v>
      </c>
      <c r="G359" s="60">
        <f>+C359*E359</f>
        <v>1784</v>
      </c>
    </row>
    <row r="360" spans="1:7">
      <c r="A360" s="170" t="s">
        <v>10</v>
      </c>
      <c r="B360" s="113" t="s">
        <v>280</v>
      </c>
      <c r="C360" s="131">
        <v>4</v>
      </c>
      <c r="D360" s="156" t="s">
        <v>27</v>
      </c>
      <c r="E360" s="261">
        <v>60</v>
      </c>
      <c r="F360" s="60" t="e">
        <f ca="1">SpellNumber(E360)</f>
        <v>#NAME?</v>
      </c>
      <c r="G360" s="60">
        <f>+C360*E360</f>
        <v>240</v>
      </c>
    </row>
    <row r="361" spans="1:7">
      <c r="A361" s="170" t="s">
        <v>12</v>
      </c>
      <c r="B361" s="113" t="s">
        <v>281</v>
      </c>
      <c r="C361" s="131">
        <v>8</v>
      </c>
      <c r="D361" s="156" t="s">
        <v>27</v>
      </c>
      <c r="E361" s="261">
        <v>33</v>
      </c>
      <c r="F361" s="60" t="e">
        <f ca="1">SpellNumber(E361)</f>
        <v>#NAME?</v>
      </c>
      <c r="G361" s="60">
        <f>+C361*E361</f>
        <v>264</v>
      </c>
    </row>
    <row r="362" spans="1:7">
      <c r="A362" s="170">
        <v>11.6</v>
      </c>
      <c r="B362" s="113" t="s">
        <v>282</v>
      </c>
      <c r="C362" s="131">
        <v>250</v>
      </c>
      <c r="D362" s="156" t="s">
        <v>56</v>
      </c>
      <c r="E362" s="261">
        <v>110</v>
      </c>
      <c r="F362" s="60" t="e">
        <f ca="1">SpellNumber(E362)</f>
        <v>#NAME?</v>
      </c>
      <c r="G362" s="60">
        <f>+C362*E362</f>
        <v>27500</v>
      </c>
    </row>
    <row r="363" spans="1:7" ht="30">
      <c r="A363" s="170">
        <v>11.7</v>
      </c>
      <c r="B363" s="113" t="s">
        <v>283</v>
      </c>
      <c r="C363" s="138">
        <v>1</v>
      </c>
      <c r="D363" s="156" t="s">
        <v>27</v>
      </c>
      <c r="E363" s="261">
        <v>4098</v>
      </c>
      <c r="F363" s="60" t="e">
        <f ca="1">SpellNumber(E363)</f>
        <v>#NAME?</v>
      </c>
      <c r="G363" s="60">
        <f>+C363*E363</f>
        <v>4098</v>
      </c>
    </row>
    <row r="364" spans="1:7">
      <c r="A364" s="71"/>
      <c r="B364" s="267" t="s">
        <v>680</v>
      </c>
      <c r="C364" s="267"/>
      <c r="D364" s="267"/>
      <c r="E364" s="120"/>
      <c r="F364" s="120"/>
      <c r="G364" s="74">
        <f>SUM(G339:G363)</f>
        <v>790171</v>
      </c>
    </row>
  </sheetData>
  <autoFilter ref="A3:G364"/>
  <mergeCells count="34">
    <mergeCell ref="A1:G1"/>
    <mergeCell ref="A4:G4"/>
    <mergeCell ref="A5:G5"/>
    <mergeCell ref="A34:G34"/>
    <mergeCell ref="A66:G66"/>
    <mergeCell ref="A35:G35"/>
    <mergeCell ref="B33:D33"/>
    <mergeCell ref="B65:D65"/>
    <mergeCell ref="B364:D364"/>
    <mergeCell ref="A338:G338"/>
    <mergeCell ref="A253:G253"/>
    <mergeCell ref="B111:D111"/>
    <mergeCell ref="B144:D144"/>
    <mergeCell ref="B152:D152"/>
    <mergeCell ref="B186:D186"/>
    <mergeCell ref="B216:D216"/>
    <mergeCell ref="B232:D232"/>
    <mergeCell ref="B251:D251"/>
    <mergeCell ref="B336:D336"/>
    <mergeCell ref="A233:G233"/>
    <mergeCell ref="A188:G188"/>
    <mergeCell ref="A234:G234"/>
    <mergeCell ref="A218:G218"/>
    <mergeCell ref="A112:G112"/>
    <mergeCell ref="A252:G252"/>
    <mergeCell ref="A337:G337"/>
    <mergeCell ref="A67:G67"/>
    <mergeCell ref="A113:G113"/>
    <mergeCell ref="A154:G154"/>
    <mergeCell ref="A146:G146"/>
    <mergeCell ref="A145:G145"/>
    <mergeCell ref="A153:G153"/>
    <mergeCell ref="A187:G187"/>
    <mergeCell ref="A217:G217"/>
  </mergeCells>
  <pageMargins left="0.70866141732283472" right="0.70866141732283472" top="0.74803149606299213" bottom="0.74803149606299213" header="0.31496062992125984" footer="0.31496062992125984"/>
  <pageSetup paperSize="9" scale="75" fitToHeight="0" orientation="landscape" r:id="rId1"/>
  <headerFooter>
    <oddHeader>&amp;LBangalore Water Supply and Sewerage Project (III)&amp;RBill of Quantities</oddHeader>
    <oddFooter>&amp;LContract No. CP-13&amp;RBOQ-&amp;PB</oddFooter>
  </headerFooter>
  <rowBreaks count="10" manualBreakCount="10">
    <brk id="33" max="16383" man="1"/>
    <brk id="65" max="16383" man="1"/>
    <brk id="111" max="16383" man="1"/>
    <brk id="144" max="16383" man="1"/>
    <brk id="152" max="16383" man="1"/>
    <brk id="186" max="16383" man="1"/>
    <brk id="216" max="16383" man="1"/>
    <brk id="232" max="16383" man="1"/>
    <brk id="251" max="16383" man="1"/>
    <brk id="336" max="16383" man="1"/>
  </rowBreaks>
</worksheet>
</file>

<file path=xl/worksheets/sheet4.xml><?xml version="1.0" encoding="utf-8"?>
<worksheet xmlns="http://schemas.openxmlformats.org/spreadsheetml/2006/main" xmlns:r="http://schemas.openxmlformats.org/officeDocument/2006/relationships">
  <sheetPr codeName="Sheet7"/>
  <dimension ref="A1:C31"/>
  <sheetViews>
    <sheetView view="pageBreakPreview" topLeftCell="A12" zoomScale="85" zoomScaleSheetLayoutView="85" workbookViewId="0">
      <selection activeCell="A32" sqref="A32:XFD1048576"/>
    </sheetView>
  </sheetViews>
  <sheetFormatPr defaultRowHeight="15"/>
  <cols>
    <col min="2" max="2" width="62.85546875" customWidth="1"/>
    <col min="3" max="3" width="25.5703125" customWidth="1"/>
  </cols>
  <sheetData>
    <row r="1" spans="1:3" ht="15.75">
      <c r="A1" s="271" t="s">
        <v>543</v>
      </c>
      <c r="B1" s="271"/>
      <c r="C1" s="271"/>
    </row>
    <row r="2" spans="1:3" ht="15.75">
      <c r="A2" s="38"/>
      <c r="B2" s="38"/>
      <c r="C2" s="38"/>
    </row>
    <row r="3" spans="1:3" ht="47.25" customHeight="1">
      <c r="A3" s="272" t="s">
        <v>693</v>
      </c>
      <c r="B3" s="272"/>
      <c r="C3" s="272"/>
    </row>
    <row r="4" spans="1:3">
      <c r="A4" s="39"/>
      <c r="B4" s="39"/>
      <c r="C4" s="39"/>
    </row>
    <row r="5" spans="1:3" ht="15.75">
      <c r="A5" s="273" t="s">
        <v>563</v>
      </c>
      <c r="B5" s="273"/>
      <c r="C5" s="273"/>
    </row>
    <row r="6" spans="1:3" ht="15.75">
      <c r="A6" s="40"/>
      <c r="B6" s="40"/>
      <c r="C6" s="40"/>
    </row>
    <row r="7" spans="1:3" ht="15.75">
      <c r="A7" s="41" t="s">
        <v>564</v>
      </c>
      <c r="B7" s="42"/>
      <c r="C7" s="43" t="s">
        <v>565</v>
      </c>
    </row>
    <row r="8" spans="1:3" ht="15.75">
      <c r="A8" s="44"/>
      <c r="B8" s="45"/>
      <c r="C8" s="249"/>
    </row>
    <row r="9" spans="1:3" ht="15.75">
      <c r="A9" s="41" t="s">
        <v>694</v>
      </c>
      <c r="B9" s="46" t="s">
        <v>567</v>
      </c>
      <c r="C9" s="250">
        <f>+Singapura!G33</f>
        <v>269376435</v>
      </c>
    </row>
    <row r="10" spans="1:3" ht="15.75">
      <c r="A10" s="41"/>
      <c r="B10" s="42"/>
      <c r="C10" s="251"/>
    </row>
    <row r="11" spans="1:3" ht="15.75">
      <c r="A11" s="41" t="s">
        <v>695</v>
      </c>
      <c r="B11" s="46" t="s">
        <v>569</v>
      </c>
      <c r="C11" s="250">
        <f>+Singapura!G65</f>
        <v>183897946</v>
      </c>
    </row>
    <row r="12" spans="1:3" ht="15.75">
      <c r="A12" s="41"/>
      <c r="B12" s="42"/>
      <c r="C12" s="251"/>
    </row>
    <row r="13" spans="1:3" ht="15.75">
      <c r="A13" s="41" t="s">
        <v>696</v>
      </c>
      <c r="B13" s="46" t="s">
        <v>571</v>
      </c>
      <c r="C13" s="250">
        <f>+Singapura!G111</f>
        <v>17630597</v>
      </c>
    </row>
    <row r="14" spans="1:3" ht="15.75">
      <c r="A14" s="41"/>
      <c r="B14" s="42"/>
      <c r="C14" s="251"/>
    </row>
    <row r="15" spans="1:3" ht="15.75">
      <c r="A15" s="41" t="s">
        <v>697</v>
      </c>
      <c r="B15" s="46" t="s">
        <v>573</v>
      </c>
      <c r="C15" s="250">
        <f>+Singapura!G144</f>
        <v>1731986</v>
      </c>
    </row>
    <row r="16" spans="1:3" ht="15.75">
      <c r="A16" s="47"/>
      <c r="B16" s="47"/>
      <c r="C16" s="251"/>
    </row>
    <row r="17" spans="1:3" ht="15.75">
      <c r="A17" s="41" t="s">
        <v>698</v>
      </c>
      <c r="B17" s="46" t="s">
        <v>575</v>
      </c>
      <c r="C17" s="250">
        <f>+Singapura!G152</f>
        <v>2000988</v>
      </c>
    </row>
    <row r="18" spans="1:3" ht="15.75">
      <c r="A18" s="47"/>
      <c r="B18" s="47"/>
      <c r="C18" s="251"/>
    </row>
    <row r="19" spans="1:3" ht="15.75">
      <c r="A19" s="41" t="s">
        <v>699</v>
      </c>
      <c r="B19" s="46" t="s">
        <v>577</v>
      </c>
      <c r="C19" s="250">
        <f>+Singapura!G186</f>
        <v>18989726</v>
      </c>
    </row>
    <row r="20" spans="1:3" ht="15.75">
      <c r="A20" s="47"/>
      <c r="B20" s="47"/>
      <c r="C20" s="251"/>
    </row>
    <row r="21" spans="1:3" ht="15.75">
      <c r="A21" s="41" t="s">
        <v>700</v>
      </c>
      <c r="B21" s="46" t="s">
        <v>579</v>
      </c>
      <c r="C21" s="250">
        <f>+Singapura!G216</f>
        <v>6744611</v>
      </c>
    </row>
    <row r="22" spans="1:3" ht="15.75">
      <c r="A22" s="41"/>
      <c r="B22" s="46"/>
      <c r="C22" s="251"/>
    </row>
    <row r="23" spans="1:3" ht="15.75">
      <c r="A23" s="41" t="s">
        <v>701</v>
      </c>
      <c r="B23" s="46" t="s">
        <v>581</v>
      </c>
      <c r="C23" s="250">
        <f>+Singapura!G232</f>
        <v>4133141</v>
      </c>
    </row>
    <row r="24" spans="1:3" ht="15.75">
      <c r="A24" s="41"/>
      <c r="B24" s="46"/>
      <c r="C24" s="251"/>
    </row>
    <row r="25" spans="1:3" ht="15.75">
      <c r="A25" s="41" t="s">
        <v>702</v>
      </c>
      <c r="B25" s="46" t="s">
        <v>583</v>
      </c>
      <c r="C25" s="250">
        <f>+Singapura!G251</f>
        <v>2734085</v>
      </c>
    </row>
    <row r="26" spans="1:3" ht="15.75">
      <c r="A26" s="41"/>
      <c r="B26" s="46"/>
      <c r="C26" s="251"/>
    </row>
    <row r="27" spans="1:3" ht="15.75">
      <c r="A27" s="41" t="s">
        <v>703</v>
      </c>
      <c r="B27" s="46" t="s">
        <v>585</v>
      </c>
      <c r="C27" s="250">
        <f>+Singapura!G336</f>
        <v>1429698</v>
      </c>
    </row>
    <row r="28" spans="1:3" ht="15.75">
      <c r="A28" s="47"/>
      <c r="B28" s="47"/>
      <c r="C28" s="251"/>
    </row>
    <row r="29" spans="1:3" ht="15.75">
      <c r="A29" s="41" t="s">
        <v>704</v>
      </c>
      <c r="B29" s="46" t="s">
        <v>587</v>
      </c>
      <c r="C29" s="250">
        <f>+Singapura!G364</f>
        <v>790171</v>
      </c>
    </row>
    <row r="30" spans="1:3" ht="15.75">
      <c r="A30" s="47"/>
      <c r="B30" s="47"/>
      <c r="C30" s="251"/>
    </row>
    <row r="31" spans="1:3" ht="15.75">
      <c r="A31" s="277" t="s">
        <v>542</v>
      </c>
      <c r="B31" s="277"/>
      <c r="C31" s="248">
        <f>SUM(C8:C30)</f>
        <v>509459384</v>
      </c>
    </row>
  </sheetData>
  <mergeCells count="4">
    <mergeCell ref="A1:C1"/>
    <mergeCell ref="A3:C3"/>
    <mergeCell ref="A5:C5"/>
    <mergeCell ref="A31:B31"/>
  </mergeCells>
  <pageMargins left="0.70866141732283472" right="0.70866141732283472" top="0.74803149606299213" bottom="0.74803149606299213" header="0.31496062992125984" footer="0.31496062992125984"/>
  <pageSetup paperSize="9" scale="90" orientation="portrait" horizontalDpi="1200" verticalDpi="1200" r:id="rId1"/>
  <headerFooter>
    <oddHeader>&amp;LBangalore Water Supply and Sewerage Project (III)&amp;RBill of Quantities</oddHeader>
    <oddFooter>&amp;LContract No. CP-13&amp;RBOQ-38B</oddFooter>
  </headerFooter>
</worksheet>
</file>

<file path=xl/worksheets/sheet5.xml><?xml version="1.0" encoding="utf-8"?>
<worksheet xmlns="http://schemas.openxmlformats.org/spreadsheetml/2006/main" xmlns:r="http://schemas.openxmlformats.org/officeDocument/2006/relationships">
  <sheetPr codeName="Sheet4">
    <pageSetUpPr fitToPage="1"/>
  </sheetPr>
  <dimension ref="A1:G355"/>
  <sheetViews>
    <sheetView view="pageBreakPreview" zoomScale="112" zoomScaleSheetLayoutView="112" workbookViewId="0">
      <pane xSplit="4" ySplit="5" topLeftCell="E6" activePane="bottomRight" state="frozen"/>
      <selection pane="topRight" activeCell="E1" sqref="E1"/>
      <selection pane="bottomLeft" activeCell="A6" sqref="A6"/>
      <selection pane="bottomRight" activeCell="E6" sqref="E6"/>
    </sheetView>
  </sheetViews>
  <sheetFormatPr defaultRowHeight="15"/>
  <cols>
    <col min="1" max="1" width="9.28515625" style="229" customWidth="1"/>
    <col min="2" max="2" width="62.7109375" style="242" customWidth="1"/>
    <col min="3" max="3" width="12.7109375" style="229" customWidth="1"/>
    <col min="4" max="4" width="9.28515625" style="229" customWidth="1"/>
    <col min="5" max="5" width="20.7109375" style="229" customWidth="1"/>
    <col min="6" max="6" width="35.7109375" style="229" customWidth="1"/>
    <col min="7" max="7" width="23.7109375" style="229" customWidth="1"/>
    <col min="8" max="16384" width="9.140625" style="229"/>
  </cols>
  <sheetData>
    <row r="1" spans="1:7">
      <c r="A1" s="270" t="s">
        <v>0</v>
      </c>
      <c r="B1" s="270"/>
      <c r="C1" s="270"/>
      <c r="D1" s="270"/>
      <c r="E1" s="270"/>
      <c r="F1" s="270"/>
      <c r="G1" s="270"/>
    </row>
    <row r="2" spans="1:7">
      <c r="A2" s="52"/>
      <c r="B2" s="175"/>
      <c r="C2" s="53"/>
      <c r="D2" s="53"/>
      <c r="E2" s="53"/>
      <c r="F2" s="53"/>
      <c r="G2" s="53"/>
    </row>
    <row r="3" spans="1:7" ht="30">
      <c r="A3" s="54" t="s">
        <v>1</v>
      </c>
      <c r="B3" s="55" t="s">
        <v>2</v>
      </c>
      <c r="C3" s="186" t="s">
        <v>3</v>
      </c>
      <c r="D3" s="55" t="s">
        <v>4</v>
      </c>
      <c r="E3" s="57" t="s">
        <v>5</v>
      </c>
      <c r="F3" s="57" t="s">
        <v>318</v>
      </c>
      <c r="G3" s="57" t="s">
        <v>6</v>
      </c>
    </row>
    <row r="4" spans="1:7">
      <c r="A4" s="276" t="s">
        <v>339</v>
      </c>
      <c r="B4" s="276"/>
      <c r="C4" s="276"/>
      <c r="D4" s="276"/>
      <c r="E4" s="276"/>
      <c r="F4" s="276"/>
      <c r="G4" s="276"/>
    </row>
    <row r="5" spans="1:7">
      <c r="A5" s="268" t="s">
        <v>340</v>
      </c>
      <c r="B5" s="268"/>
      <c r="C5" s="268"/>
      <c r="D5" s="268"/>
      <c r="E5" s="268"/>
      <c r="F5" s="268"/>
      <c r="G5" s="268"/>
    </row>
    <row r="6" spans="1:7" ht="120">
      <c r="A6" s="58">
        <v>1.1000000000000001</v>
      </c>
      <c r="B6" s="32" t="s">
        <v>725</v>
      </c>
      <c r="C6" s="59">
        <v>11687</v>
      </c>
      <c r="D6" s="37" t="s">
        <v>29</v>
      </c>
      <c r="E6" s="60">
        <v>183</v>
      </c>
      <c r="F6" s="60" t="e">
        <f ca="1">SpellNumber(E6)</f>
        <v>#NAME?</v>
      </c>
      <c r="G6" s="60">
        <f>+E6*C6</f>
        <v>2138721</v>
      </c>
    </row>
    <row r="7" spans="1:7" ht="75">
      <c r="A7" s="58">
        <v>1.2</v>
      </c>
      <c r="B7" s="32" t="s">
        <v>7</v>
      </c>
      <c r="C7" s="59"/>
      <c r="D7" s="37"/>
      <c r="E7" s="61"/>
      <c r="F7" s="61"/>
      <c r="G7" s="61"/>
    </row>
    <row r="8" spans="1:7">
      <c r="A8" s="62" t="s">
        <v>8</v>
      </c>
      <c r="B8" s="82" t="s">
        <v>9</v>
      </c>
      <c r="C8" s="59">
        <v>485</v>
      </c>
      <c r="D8" s="37" t="s">
        <v>29</v>
      </c>
      <c r="E8" s="60">
        <v>438</v>
      </c>
      <c r="F8" s="60" t="e">
        <f ca="1">SpellNumber(E8)</f>
        <v>#NAME?</v>
      </c>
      <c r="G8" s="60">
        <f>+E8*C8</f>
        <v>212430</v>
      </c>
    </row>
    <row r="9" spans="1:7">
      <c r="A9" s="62" t="s">
        <v>10</v>
      </c>
      <c r="B9" s="82" t="s">
        <v>11</v>
      </c>
      <c r="C9" s="59">
        <v>1103</v>
      </c>
      <c r="D9" s="37" t="s">
        <v>29</v>
      </c>
      <c r="E9" s="60">
        <v>438</v>
      </c>
      <c r="F9" s="60" t="e">
        <f ca="1">SpellNumber(E9)</f>
        <v>#NAME?</v>
      </c>
      <c r="G9" s="60">
        <f>+E9*C9</f>
        <v>483114</v>
      </c>
    </row>
    <row r="10" spans="1:7">
      <c r="A10" s="62" t="s">
        <v>12</v>
      </c>
      <c r="B10" s="176" t="s">
        <v>13</v>
      </c>
      <c r="C10" s="59">
        <v>100</v>
      </c>
      <c r="D10" s="37" t="s">
        <v>29</v>
      </c>
      <c r="E10" s="60">
        <v>438</v>
      </c>
      <c r="F10" s="60" t="e">
        <f ca="1">SpellNumber(E10)</f>
        <v>#NAME?</v>
      </c>
      <c r="G10" s="60">
        <f>+E10*C10</f>
        <v>43800</v>
      </c>
    </row>
    <row r="11" spans="1:7">
      <c r="A11" s="62" t="s">
        <v>14</v>
      </c>
      <c r="B11" s="176" t="s">
        <v>15</v>
      </c>
      <c r="C11" s="59">
        <v>100</v>
      </c>
      <c r="D11" s="37" t="s">
        <v>29</v>
      </c>
      <c r="E11" s="60">
        <v>438</v>
      </c>
      <c r="F11" s="60" t="e">
        <f ca="1">SpellNumber(E11)</f>
        <v>#NAME?</v>
      </c>
      <c r="G11" s="60">
        <f>+E11*C11</f>
        <v>43800</v>
      </c>
    </row>
    <row r="12" spans="1:7" ht="90">
      <c r="A12" s="63">
        <v>1.3</v>
      </c>
      <c r="B12" s="32" t="s">
        <v>16</v>
      </c>
      <c r="C12" s="37"/>
      <c r="D12" s="37"/>
      <c r="E12" s="61"/>
      <c r="F12" s="61"/>
      <c r="G12" s="61"/>
    </row>
    <row r="13" spans="1:7">
      <c r="A13" s="62" t="s">
        <v>8</v>
      </c>
      <c r="B13" s="82" t="s">
        <v>9</v>
      </c>
      <c r="C13" s="59">
        <v>100</v>
      </c>
      <c r="D13" s="37" t="s">
        <v>29</v>
      </c>
      <c r="E13" s="60">
        <v>1093</v>
      </c>
      <c r="F13" s="60" t="e">
        <f t="shared" ref="F13:F20" ca="1" si="0">SpellNumber(E13)</f>
        <v>#NAME?</v>
      </c>
      <c r="G13" s="60">
        <f t="shared" ref="G13:G20" si="1">+E13*C13</f>
        <v>109300</v>
      </c>
    </row>
    <row r="14" spans="1:7">
      <c r="A14" s="62" t="s">
        <v>10</v>
      </c>
      <c r="B14" s="82" t="s">
        <v>11</v>
      </c>
      <c r="C14" s="59">
        <v>934</v>
      </c>
      <c r="D14" s="37" t="s">
        <v>29</v>
      </c>
      <c r="E14" s="60">
        <v>1093</v>
      </c>
      <c r="F14" s="60" t="e">
        <f t="shared" ca="1" si="0"/>
        <v>#NAME?</v>
      </c>
      <c r="G14" s="60">
        <f t="shared" si="1"/>
        <v>1020862</v>
      </c>
    </row>
    <row r="15" spans="1:7">
      <c r="A15" s="62" t="s">
        <v>12</v>
      </c>
      <c r="B15" s="176" t="s">
        <v>13</v>
      </c>
      <c r="C15" s="59">
        <v>100</v>
      </c>
      <c r="D15" s="37" t="s">
        <v>29</v>
      </c>
      <c r="E15" s="60">
        <v>1093</v>
      </c>
      <c r="F15" s="60" t="e">
        <f t="shared" ca="1" si="0"/>
        <v>#NAME?</v>
      </c>
      <c r="G15" s="60">
        <f t="shared" si="1"/>
        <v>109300</v>
      </c>
    </row>
    <row r="16" spans="1:7">
      <c r="A16" s="62" t="s">
        <v>14</v>
      </c>
      <c r="B16" s="176" t="s">
        <v>15</v>
      </c>
      <c r="C16" s="59">
        <v>100</v>
      </c>
      <c r="D16" s="37" t="s">
        <v>29</v>
      </c>
      <c r="E16" s="60">
        <v>1093</v>
      </c>
      <c r="F16" s="60" t="e">
        <f t="shared" ca="1" si="0"/>
        <v>#NAME?</v>
      </c>
      <c r="G16" s="60">
        <f t="shared" si="1"/>
        <v>109300</v>
      </c>
    </row>
    <row r="17" spans="1:7" ht="90">
      <c r="A17" s="64">
        <v>1.4</v>
      </c>
      <c r="B17" s="32" t="s">
        <v>17</v>
      </c>
      <c r="C17" s="59">
        <v>2520</v>
      </c>
      <c r="D17" s="37" t="s">
        <v>29</v>
      </c>
      <c r="E17" s="60">
        <v>73</v>
      </c>
      <c r="F17" s="60" t="e">
        <f t="shared" ca="1" si="0"/>
        <v>#NAME?</v>
      </c>
      <c r="G17" s="60">
        <f t="shared" si="1"/>
        <v>183960</v>
      </c>
    </row>
    <row r="18" spans="1:7" ht="45">
      <c r="A18" s="65">
        <v>1.5</v>
      </c>
      <c r="B18" s="32" t="s">
        <v>18</v>
      </c>
      <c r="C18" s="59">
        <v>11656</v>
      </c>
      <c r="D18" s="37" t="s">
        <v>29</v>
      </c>
      <c r="E18" s="60">
        <v>243</v>
      </c>
      <c r="F18" s="60" t="e">
        <f t="shared" ca="1" si="0"/>
        <v>#NAME?</v>
      </c>
      <c r="G18" s="60">
        <f t="shared" si="1"/>
        <v>2832408</v>
      </c>
    </row>
    <row r="19" spans="1:7" ht="90">
      <c r="A19" s="64">
        <v>1.6</v>
      </c>
      <c r="B19" s="32" t="s">
        <v>19</v>
      </c>
      <c r="C19" s="59">
        <v>1548</v>
      </c>
      <c r="D19" s="37" t="s">
        <v>29</v>
      </c>
      <c r="E19" s="60">
        <v>1472</v>
      </c>
      <c r="F19" s="60" t="e">
        <f t="shared" ca="1" si="0"/>
        <v>#NAME?</v>
      </c>
      <c r="G19" s="60">
        <f t="shared" si="1"/>
        <v>2278656</v>
      </c>
    </row>
    <row r="20" spans="1:7" ht="60">
      <c r="A20" s="64">
        <v>1.7</v>
      </c>
      <c r="B20" s="66" t="s">
        <v>20</v>
      </c>
      <c r="C20" s="68">
        <v>1040</v>
      </c>
      <c r="D20" s="68" t="s">
        <v>21</v>
      </c>
      <c r="E20" s="60">
        <v>309</v>
      </c>
      <c r="F20" s="60" t="e">
        <f t="shared" ca="1" si="0"/>
        <v>#NAME?</v>
      </c>
      <c r="G20" s="60">
        <f t="shared" si="1"/>
        <v>321360</v>
      </c>
    </row>
    <row r="21" spans="1:7" ht="90">
      <c r="A21" s="64">
        <v>1.8</v>
      </c>
      <c r="B21" s="32" t="s">
        <v>22</v>
      </c>
      <c r="C21" s="37"/>
      <c r="D21" s="37"/>
      <c r="E21" s="61"/>
      <c r="F21" s="61"/>
      <c r="G21" s="61"/>
    </row>
    <row r="22" spans="1:7" ht="30">
      <c r="A22" s="64" t="s">
        <v>8</v>
      </c>
      <c r="B22" s="177" t="s">
        <v>23</v>
      </c>
      <c r="C22" s="37">
        <v>10</v>
      </c>
      <c r="D22" s="37" t="s">
        <v>29</v>
      </c>
      <c r="E22" s="60">
        <v>2186</v>
      </c>
      <c r="F22" s="60" t="e">
        <f t="shared" ref="F22:F27" ca="1" si="2">SpellNumber(E22)</f>
        <v>#NAME?</v>
      </c>
      <c r="G22" s="60">
        <f t="shared" ref="G22:G27" si="3">+E22*C22</f>
        <v>21860</v>
      </c>
    </row>
    <row r="23" spans="1:7" ht="30">
      <c r="A23" s="58" t="s">
        <v>10</v>
      </c>
      <c r="B23" s="177" t="s">
        <v>24</v>
      </c>
      <c r="C23" s="37">
        <v>10</v>
      </c>
      <c r="D23" s="37" t="s">
        <v>29</v>
      </c>
      <c r="E23" s="60">
        <v>1458</v>
      </c>
      <c r="F23" s="60" t="e">
        <f t="shared" ca="1" si="2"/>
        <v>#NAME?</v>
      </c>
      <c r="G23" s="60">
        <f t="shared" si="3"/>
        <v>14580</v>
      </c>
    </row>
    <row r="24" spans="1:7" ht="60">
      <c r="A24" s="58">
        <v>1.9</v>
      </c>
      <c r="B24" s="66" t="s">
        <v>713</v>
      </c>
      <c r="C24" s="69">
        <v>1420</v>
      </c>
      <c r="D24" s="36" t="s">
        <v>21</v>
      </c>
      <c r="E24" s="60">
        <v>37</v>
      </c>
      <c r="F24" s="60" t="e">
        <f t="shared" ca="1" si="2"/>
        <v>#NAME?</v>
      </c>
      <c r="G24" s="60">
        <f t="shared" si="3"/>
        <v>52540</v>
      </c>
    </row>
    <row r="25" spans="1:7" ht="105">
      <c r="A25" s="70">
        <v>1.1000000000000001</v>
      </c>
      <c r="B25" s="66" t="s">
        <v>25</v>
      </c>
      <c r="C25" s="36">
        <v>30000</v>
      </c>
      <c r="D25" s="36" t="s">
        <v>21</v>
      </c>
      <c r="E25" s="60">
        <v>40</v>
      </c>
      <c r="F25" s="60" t="e">
        <f t="shared" ca="1" si="2"/>
        <v>#NAME?</v>
      </c>
      <c r="G25" s="60">
        <f t="shared" si="3"/>
        <v>1200000</v>
      </c>
    </row>
    <row r="26" spans="1:7" ht="60">
      <c r="A26" s="108">
        <v>1.1100000000000001</v>
      </c>
      <c r="B26" s="66" t="s">
        <v>26</v>
      </c>
      <c r="C26" s="36">
        <v>25</v>
      </c>
      <c r="D26" s="69" t="s">
        <v>77</v>
      </c>
      <c r="E26" s="60">
        <v>1458</v>
      </c>
      <c r="F26" s="60" t="e">
        <f t="shared" ca="1" si="2"/>
        <v>#NAME?</v>
      </c>
      <c r="G26" s="60">
        <f t="shared" si="3"/>
        <v>36450</v>
      </c>
    </row>
    <row r="27" spans="1:7" ht="60">
      <c r="A27" s="108">
        <v>1.1200000000000001</v>
      </c>
      <c r="B27" s="32" t="s">
        <v>28</v>
      </c>
      <c r="C27" s="36">
        <v>15</v>
      </c>
      <c r="D27" s="69" t="s">
        <v>77</v>
      </c>
      <c r="E27" s="60">
        <v>2186</v>
      </c>
      <c r="F27" s="60" t="e">
        <f t="shared" ca="1" si="2"/>
        <v>#NAME?</v>
      </c>
      <c r="G27" s="60">
        <f t="shared" si="3"/>
        <v>32790</v>
      </c>
    </row>
    <row r="28" spans="1:7">
      <c r="A28" s="71"/>
      <c r="B28" s="267" t="s">
        <v>341</v>
      </c>
      <c r="C28" s="267"/>
      <c r="D28" s="267"/>
      <c r="E28" s="72"/>
      <c r="F28" s="73"/>
      <c r="G28" s="74">
        <f>SUM(G6:G27)</f>
        <v>11245231</v>
      </c>
    </row>
    <row r="29" spans="1:7">
      <c r="A29" s="276" t="s">
        <v>339</v>
      </c>
      <c r="B29" s="276"/>
      <c r="C29" s="276"/>
      <c r="D29" s="276"/>
      <c r="E29" s="276"/>
      <c r="F29" s="276"/>
      <c r="G29" s="276"/>
    </row>
    <row r="30" spans="1:7">
      <c r="A30" s="268" t="s">
        <v>342</v>
      </c>
      <c r="B30" s="268"/>
      <c r="C30" s="268"/>
      <c r="D30" s="268"/>
      <c r="E30" s="268"/>
      <c r="F30" s="268"/>
      <c r="G30" s="268"/>
    </row>
    <row r="31" spans="1:7" ht="105">
      <c r="A31" s="64">
        <v>2.1</v>
      </c>
      <c r="B31" s="32" t="s">
        <v>30</v>
      </c>
      <c r="C31" s="33"/>
      <c r="D31" s="33"/>
      <c r="E31" s="61"/>
      <c r="F31" s="61"/>
      <c r="G31" s="61"/>
    </row>
    <row r="32" spans="1:7" ht="30">
      <c r="A32" s="62" t="s">
        <v>8</v>
      </c>
      <c r="B32" s="177" t="s">
        <v>31</v>
      </c>
      <c r="C32" s="69">
        <v>122</v>
      </c>
      <c r="D32" s="69" t="s">
        <v>29</v>
      </c>
      <c r="E32" s="60">
        <v>6755</v>
      </c>
      <c r="F32" s="60" t="e">
        <f ca="1">SpellNumber(E32)</f>
        <v>#NAME?</v>
      </c>
      <c r="G32" s="60">
        <f>+E32*C32</f>
        <v>824110</v>
      </c>
    </row>
    <row r="33" spans="1:7" ht="105">
      <c r="A33" s="64">
        <v>2.2000000000000002</v>
      </c>
      <c r="B33" s="32" t="s">
        <v>32</v>
      </c>
      <c r="C33" s="69">
        <v>516</v>
      </c>
      <c r="D33" s="69" t="s">
        <v>29</v>
      </c>
      <c r="E33" s="60">
        <v>6940</v>
      </c>
      <c r="F33" s="60" t="e">
        <f ca="1">SpellNumber(E33)</f>
        <v>#NAME?</v>
      </c>
      <c r="G33" s="60">
        <f>+E33*C33</f>
        <v>3581040</v>
      </c>
    </row>
    <row r="34" spans="1:7" ht="165">
      <c r="A34" s="64">
        <v>2.2999999999999998</v>
      </c>
      <c r="B34" s="32" t="s">
        <v>33</v>
      </c>
      <c r="C34" s="69">
        <v>258</v>
      </c>
      <c r="D34" s="69" t="s">
        <v>29</v>
      </c>
      <c r="E34" s="60">
        <v>7912</v>
      </c>
      <c r="F34" s="60" t="e">
        <f ca="1">SpellNumber(E34)</f>
        <v>#NAME?</v>
      </c>
      <c r="G34" s="60">
        <f>+E34*C34</f>
        <v>2041296</v>
      </c>
    </row>
    <row r="35" spans="1:7" ht="165">
      <c r="A35" s="64">
        <v>2.4</v>
      </c>
      <c r="B35" s="32" t="s">
        <v>34</v>
      </c>
      <c r="C35" s="69">
        <v>3785</v>
      </c>
      <c r="D35" s="69" t="s">
        <v>29</v>
      </c>
      <c r="E35" s="60">
        <v>8530</v>
      </c>
      <c r="F35" s="60" t="e">
        <f ca="1">SpellNumber(E35)</f>
        <v>#NAME?</v>
      </c>
      <c r="G35" s="60">
        <f>+E35*C35</f>
        <v>32286050</v>
      </c>
    </row>
    <row r="36" spans="1:7" ht="60">
      <c r="A36" s="64">
        <v>2.5</v>
      </c>
      <c r="B36" s="76" t="s">
        <v>35</v>
      </c>
      <c r="C36" s="69"/>
      <c r="D36" s="69"/>
      <c r="E36" s="61"/>
      <c r="F36" s="61"/>
      <c r="G36" s="61"/>
    </row>
    <row r="37" spans="1:7">
      <c r="A37" s="70" t="s">
        <v>8</v>
      </c>
      <c r="B37" s="32" t="s">
        <v>36</v>
      </c>
      <c r="C37" s="69">
        <v>1385</v>
      </c>
      <c r="D37" s="69" t="s">
        <v>21</v>
      </c>
      <c r="E37" s="60">
        <v>729</v>
      </c>
      <c r="F37" s="60" t="e">
        <f ca="1">SpellNumber(E37)</f>
        <v>#NAME?</v>
      </c>
      <c r="G37" s="60">
        <f>+E37*C37</f>
        <v>1009665</v>
      </c>
    </row>
    <row r="38" spans="1:7" ht="90">
      <c r="A38" s="64">
        <v>2.6</v>
      </c>
      <c r="B38" s="32" t="s">
        <v>38</v>
      </c>
      <c r="C38" s="69"/>
      <c r="D38" s="69"/>
      <c r="E38" s="61"/>
      <c r="F38" s="61"/>
      <c r="G38" s="61"/>
    </row>
    <row r="39" spans="1:7">
      <c r="A39" s="70" t="s">
        <v>8</v>
      </c>
      <c r="B39" s="32" t="s">
        <v>39</v>
      </c>
      <c r="C39" s="69">
        <v>3669</v>
      </c>
      <c r="D39" s="69" t="s">
        <v>21</v>
      </c>
      <c r="E39" s="60">
        <v>729</v>
      </c>
      <c r="F39" s="60" t="e">
        <f ca="1">SpellNumber(E39)</f>
        <v>#NAME?</v>
      </c>
      <c r="G39" s="60">
        <f>+E39*C39</f>
        <v>2674701</v>
      </c>
    </row>
    <row r="40" spans="1:7">
      <c r="A40" s="70" t="s">
        <v>10</v>
      </c>
      <c r="B40" s="32" t="s">
        <v>40</v>
      </c>
      <c r="C40" s="69">
        <v>979</v>
      </c>
      <c r="D40" s="69" t="s">
        <v>21</v>
      </c>
      <c r="E40" s="60">
        <v>729</v>
      </c>
      <c r="F40" s="60" t="e">
        <f ca="1">SpellNumber(E40)</f>
        <v>#NAME?</v>
      </c>
      <c r="G40" s="60">
        <f>+E40*C40</f>
        <v>713691</v>
      </c>
    </row>
    <row r="41" spans="1:7">
      <c r="A41" s="70" t="s">
        <v>12</v>
      </c>
      <c r="B41" s="32" t="s">
        <v>41</v>
      </c>
      <c r="C41" s="69">
        <v>979</v>
      </c>
      <c r="D41" s="69" t="s">
        <v>21</v>
      </c>
      <c r="E41" s="60">
        <v>729</v>
      </c>
      <c r="F41" s="60" t="e">
        <f ca="1">SpellNumber(E41)</f>
        <v>#NAME?</v>
      </c>
      <c r="G41" s="60">
        <f>+E41*C41</f>
        <v>713691</v>
      </c>
    </row>
    <row r="42" spans="1:7">
      <c r="A42" s="70" t="s">
        <v>14</v>
      </c>
      <c r="B42" s="32" t="s">
        <v>42</v>
      </c>
      <c r="C42" s="69">
        <v>652</v>
      </c>
      <c r="D42" s="69" t="s">
        <v>21</v>
      </c>
      <c r="E42" s="60">
        <v>729</v>
      </c>
      <c r="F42" s="60" t="e">
        <f ca="1">SpellNumber(E42)</f>
        <v>#NAME?</v>
      </c>
      <c r="G42" s="60">
        <f>+E42*C42</f>
        <v>475308</v>
      </c>
    </row>
    <row r="43" spans="1:7" ht="75">
      <c r="A43" s="64">
        <v>2.7</v>
      </c>
      <c r="B43" s="32" t="s">
        <v>45</v>
      </c>
      <c r="C43" s="69"/>
      <c r="D43" s="69"/>
      <c r="E43" s="61"/>
      <c r="F43" s="61"/>
      <c r="G43" s="61"/>
    </row>
    <row r="44" spans="1:7">
      <c r="A44" s="70" t="s">
        <v>8</v>
      </c>
      <c r="B44" s="32" t="s">
        <v>39</v>
      </c>
      <c r="C44" s="69">
        <v>1124</v>
      </c>
      <c r="D44" s="69" t="s">
        <v>21</v>
      </c>
      <c r="E44" s="60">
        <v>729</v>
      </c>
      <c r="F44" s="60" t="e">
        <f ca="1">SpellNumber(E44)</f>
        <v>#NAME?</v>
      </c>
      <c r="G44" s="60">
        <f>+E44*C44</f>
        <v>819396</v>
      </c>
    </row>
    <row r="45" spans="1:7">
      <c r="A45" s="70" t="s">
        <v>10</v>
      </c>
      <c r="B45" s="32" t="s">
        <v>40</v>
      </c>
      <c r="C45" s="69">
        <v>310</v>
      </c>
      <c r="D45" s="69" t="s">
        <v>21</v>
      </c>
      <c r="E45" s="60">
        <v>729</v>
      </c>
      <c r="F45" s="60" t="e">
        <f ca="1">SpellNumber(E45)</f>
        <v>#NAME?</v>
      </c>
      <c r="G45" s="60">
        <f>+E45*C45</f>
        <v>225990</v>
      </c>
    </row>
    <row r="46" spans="1:7">
      <c r="A46" s="70" t="s">
        <v>12</v>
      </c>
      <c r="B46" s="32" t="s">
        <v>41</v>
      </c>
      <c r="C46" s="69">
        <v>281</v>
      </c>
      <c r="D46" s="69" t="s">
        <v>21</v>
      </c>
      <c r="E46" s="60">
        <v>729</v>
      </c>
      <c r="F46" s="60" t="e">
        <f ca="1">SpellNumber(E46)</f>
        <v>#NAME?</v>
      </c>
      <c r="G46" s="60">
        <f>+E46*C46</f>
        <v>204849</v>
      </c>
    </row>
    <row r="47" spans="1:7">
      <c r="A47" s="70" t="s">
        <v>14</v>
      </c>
      <c r="B47" s="32" t="s">
        <v>42</v>
      </c>
      <c r="C47" s="69">
        <v>121</v>
      </c>
      <c r="D47" s="69" t="s">
        <v>21</v>
      </c>
      <c r="E47" s="60">
        <v>729</v>
      </c>
      <c r="F47" s="60" t="e">
        <f ca="1">SpellNumber(E47)</f>
        <v>#NAME?</v>
      </c>
      <c r="G47" s="60">
        <f>+E47*C47</f>
        <v>88209</v>
      </c>
    </row>
    <row r="48" spans="1:7">
      <c r="A48" s="64" t="s">
        <v>43</v>
      </c>
      <c r="B48" s="32" t="s">
        <v>44</v>
      </c>
      <c r="C48" s="69">
        <v>26</v>
      </c>
      <c r="D48" s="69" t="s">
        <v>21</v>
      </c>
      <c r="E48" s="60">
        <v>729</v>
      </c>
      <c r="F48" s="60" t="e">
        <f ca="1">SpellNumber(E48)</f>
        <v>#NAME?</v>
      </c>
      <c r="G48" s="60">
        <f>+E48*C48</f>
        <v>18954</v>
      </c>
    </row>
    <row r="49" spans="1:7" ht="75">
      <c r="A49" s="64">
        <v>2.8</v>
      </c>
      <c r="B49" s="32" t="s">
        <v>46</v>
      </c>
      <c r="C49" s="69"/>
      <c r="D49" s="69"/>
      <c r="E49" s="61"/>
      <c r="F49" s="61"/>
      <c r="G49" s="61"/>
    </row>
    <row r="50" spans="1:7">
      <c r="A50" s="64" t="s">
        <v>8</v>
      </c>
      <c r="B50" s="32" t="s">
        <v>47</v>
      </c>
      <c r="C50" s="69">
        <v>333</v>
      </c>
      <c r="D50" s="69" t="s">
        <v>21</v>
      </c>
      <c r="E50" s="60">
        <v>729</v>
      </c>
      <c r="F50" s="60" t="e">
        <f ca="1">SpellNumber(E50)</f>
        <v>#NAME?</v>
      </c>
      <c r="G50" s="60">
        <f>+E50*C50</f>
        <v>242757</v>
      </c>
    </row>
    <row r="51" spans="1:7">
      <c r="A51" s="70" t="s">
        <v>10</v>
      </c>
      <c r="B51" s="32" t="s">
        <v>48</v>
      </c>
      <c r="C51" s="69">
        <v>382</v>
      </c>
      <c r="D51" s="69" t="s">
        <v>21</v>
      </c>
      <c r="E51" s="60">
        <v>729</v>
      </c>
      <c r="F51" s="60" t="e">
        <f ca="1">SpellNumber(E51)</f>
        <v>#NAME?</v>
      </c>
      <c r="G51" s="60">
        <f>+E51*C51</f>
        <v>278478</v>
      </c>
    </row>
    <row r="52" spans="1:7">
      <c r="A52" s="70" t="s">
        <v>12</v>
      </c>
      <c r="B52" s="32" t="s">
        <v>49</v>
      </c>
      <c r="C52" s="69">
        <v>404</v>
      </c>
      <c r="D52" s="69" t="s">
        <v>21</v>
      </c>
      <c r="E52" s="60">
        <v>729</v>
      </c>
      <c r="F52" s="60" t="e">
        <f ca="1">SpellNumber(E52)</f>
        <v>#NAME?</v>
      </c>
      <c r="G52" s="60">
        <f>+E52*C52</f>
        <v>294516</v>
      </c>
    </row>
    <row r="53" spans="1:7" ht="75">
      <c r="A53" s="64">
        <v>2.9</v>
      </c>
      <c r="B53" s="32" t="s">
        <v>50</v>
      </c>
      <c r="C53" s="69"/>
      <c r="D53" s="69"/>
      <c r="E53" s="61"/>
      <c r="F53" s="61"/>
      <c r="G53" s="61"/>
    </row>
    <row r="54" spans="1:7">
      <c r="A54" s="77" t="s">
        <v>8</v>
      </c>
      <c r="B54" s="34" t="s">
        <v>51</v>
      </c>
      <c r="C54" s="69">
        <v>3085</v>
      </c>
      <c r="D54" s="69" t="s">
        <v>21</v>
      </c>
      <c r="E54" s="60">
        <v>729</v>
      </c>
      <c r="F54" s="60" t="e">
        <f ca="1">SpellNumber(E54)</f>
        <v>#NAME?</v>
      </c>
      <c r="G54" s="60">
        <f>+E54*C54</f>
        <v>2248965</v>
      </c>
    </row>
    <row r="55" spans="1:7" ht="105">
      <c r="A55" s="70">
        <v>2.1</v>
      </c>
      <c r="B55" s="32" t="s">
        <v>52</v>
      </c>
      <c r="C55" s="69">
        <v>382</v>
      </c>
      <c r="D55" s="69" t="s">
        <v>53</v>
      </c>
      <c r="E55" s="60">
        <v>71308</v>
      </c>
      <c r="F55" s="60" t="e">
        <f ca="1">SpellNumber(E55)</f>
        <v>#NAME?</v>
      </c>
      <c r="G55" s="60">
        <f>+E55*C55</f>
        <v>27239656</v>
      </c>
    </row>
    <row r="56" spans="1:7" ht="120">
      <c r="A56" s="70">
        <v>2.11</v>
      </c>
      <c r="B56" s="32" t="s">
        <v>54</v>
      </c>
      <c r="C56" s="69">
        <v>28</v>
      </c>
      <c r="D56" s="69" t="str">
        <f>D55</f>
        <v>MT</v>
      </c>
      <c r="E56" s="60">
        <v>67665</v>
      </c>
      <c r="F56" s="60" t="e">
        <f ca="1">SpellNumber(E56)</f>
        <v>#NAME?</v>
      </c>
      <c r="G56" s="60">
        <f>+E56*C56</f>
        <v>1894620</v>
      </c>
    </row>
    <row r="57" spans="1:7" ht="75">
      <c r="A57" s="70">
        <v>2.12</v>
      </c>
      <c r="B57" s="76" t="s">
        <v>55</v>
      </c>
      <c r="C57" s="69">
        <v>1020</v>
      </c>
      <c r="D57" s="69" t="s">
        <v>117</v>
      </c>
      <c r="E57" s="60">
        <v>108</v>
      </c>
      <c r="F57" s="60" t="e">
        <f ca="1">SpellNumber(E57)</f>
        <v>#NAME?</v>
      </c>
      <c r="G57" s="60">
        <f>+E57*C57</f>
        <v>110160</v>
      </c>
    </row>
    <row r="58" spans="1:7" ht="90">
      <c r="A58" s="70">
        <v>2.13</v>
      </c>
      <c r="B58" s="76" t="s">
        <v>57</v>
      </c>
      <c r="C58" s="69"/>
      <c r="D58" s="69"/>
      <c r="E58" s="78"/>
      <c r="F58" s="78"/>
      <c r="G58" s="78"/>
    </row>
    <row r="59" spans="1:7">
      <c r="A59" s="58" t="s">
        <v>8</v>
      </c>
      <c r="B59" s="177" t="s">
        <v>58</v>
      </c>
      <c r="C59" s="69">
        <v>198</v>
      </c>
      <c r="D59" s="69" t="s">
        <v>29</v>
      </c>
      <c r="E59" s="60">
        <v>9511</v>
      </c>
      <c r="F59" s="60" t="e">
        <f ca="1">SpellNumber(E59)</f>
        <v>#NAME?</v>
      </c>
      <c r="G59" s="60">
        <f>+E59*C59</f>
        <v>1883178</v>
      </c>
    </row>
    <row r="60" spans="1:7">
      <c r="A60" s="71"/>
      <c r="B60" s="267" t="s">
        <v>343</v>
      </c>
      <c r="C60" s="267"/>
      <c r="D60" s="267"/>
      <c r="E60" s="72"/>
      <c r="F60" s="73"/>
      <c r="G60" s="74">
        <f>SUM(G31:G59)</f>
        <v>79869280</v>
      </c>
    </row>
    <row r="61" spans="1:7">
      <c r="A61" s="276" t="s">
        <v>339</v>
      </c>
      <c r="B61" s="276"/>
      <c r="C61" s="276"/>
      <c r="D61" s="276"/>
      <c r="E61" s="276"/>
      <c r="F61" s="276"/>
      <c r="G61" s="276"/>
    </row>
    <row r="62" spans="1:7">
      <c r="A62" s="268" t="s">
        <v>344</v>
      </c>
      <c r="B62" s="268"/>
      <c r="C62" s="268"/>
      <c r="D62" s="268"/>
      <c r="E62" s="268"/>
      <c r="F62" s="268"/>
      <c r="G62" s="268"/>
    </row>
    <row r="63" spans="1:7" ht="90">
      <c r="A63" s="64">
        <v>3.1</v>
      </c>
      <c r="B63" s="79" t="s">
        <v>59</v>
      </c>
      <c r="C63" s="69">
        <v>98</v>
      </c>
      <c r="D63" s="69" t="s">
        <v>21</v>
      </c>
      <c r="E63" s="60">
        <v>713</v>
      </c>
      <c r="F63" s="60" t="e">
        <f ca="1">SpellNumber(E63)</f>
        <v>#NAME?</v>
      </c>
      <c r="G63" s="60">
        <f>+E63*C63</f>
        <v>69874</v>
      </c>
    </row>
    <row r="64" spans="1:7" ht="90">
      <c r="A64" s="64">
        <v>3.2</v>
      </c>
      <c r="B64" s="76" t="s">
        <v>60</v>
      </c>
      <c r="C64" s="69">
        <v>703</v>
      </c>
      <c r="D64" s="69" t="s">
        <v>21</v>
      </c>
      <c r="E64" s="60">
        <v>1454</v>
      </c>
      <c r="F64" s="60" t="e">
        <f ca="1">SpellNumber(E64)</f>
        <v>#NAME?</v>
      </c>
      <c r="G64" s="60">
        <f>+E64*C64</f>
        <v>1022162</v>
      </c>
    </row>
    <row r="65" spans="1:7" ht="60">
      <c r="A65" s="64">
        <v>3.3</v>
      </c>
      <c r="B65" s="76" t="s">
        <v>61</v>
      </c>
      <c r="C65" s="69">
        <v>801</v>
      </c>
      <c r="D65" s="69" t="s">
        <v>21</v>
      </c>
      <c r="E65" s="60">
        <v>336</v>
      </c>
      <c r="F65" s="60" t="e">
        <f ca="1">SpellNumber(E65)</f>
        <v>#NAME?</v>
      </c>
      <c r="G65" s="60">
        <f>+E65*C65</f>
        <v>269136</v>
      </c>
    </row>
    <row r="66" spans="1:7" ht="75">
      <c r="A66" s="64">
        <v>3.4</v>
      </c>
      <c r="B66" s="76" t="s">
        <v>62</v>
      </c>
      <c r="C66" s="69">
        <v>1071</v>
      </c>
      <c r="D66" s="69" t="s">
        <v>21</v>
      </c>
      <c r="E66" s="60">
        <v>283</v>
      </c>
      <c r="F66" s="60" t="e">
        <f ca="1">SpellNumber(E66)</f>
        <v>#NAME?</v>
      </c>
      <c r="G66" s="60">
        <f>+E66*C66</f>
        <v>303093</v>
      </c>
    </row>
    <row r="67" spans="1:7" ht="90">
      <c r="A67" s="64">
        <v>3.5</v>
      </c>
      <c r="B67" s="76" t="s">
        <v>319</v>
      </c>
      <c r="C67" s="69"/>
      <c r="D67" s="69"/>
      <c r="E67" s="61"/>
      <c r="F67" s="61"/>
      <c r="G67" s="61"/>
    </row>
    <row r="68" spans="1:7">
      <c r="A68" s="70" t="s">
        <v>8</v>
      </c>
      <c r="B68" s="32" t="s">
        <v>345</v>
      </c>
      <c r="C68" s="69">
        <v>3329</v>
      </c>
      <c r="D68" s="69" t="s">
        <v>21</v>
      </c>
      <c r="E68" s="60">
        <v>175</v>
      </c>
      <c r="F68" s="60" t="e">
        <f ca="1">SpellNumber(E68)</f>
        <v>#NAME?</v>
      </c>
      <c r="G68" s="60">
        <f>+E68*C68</f>
        <v>582575</v>
      </c>
    </row>
    <row r="69" spans="1:7" ht="90">
      <c r="A69" s="64">
        <v>3.6</v>
      </c>
      <c r="B69" s="76" t="s">
        <v>320</v>
      </c>
      <c r="C69" s="69"/>
      <c r="D69" s="69"/>
      <c r="E69" s="61"/>
      <c r="F69" s="61"/>
      <c r="G69" s="61"/>
    </row>
    <row r="70" spans="1:7">
      <c r="A70" s="80" t="s">
        <v>8</v>
      </c>
      <c r="B70" s="34" t="s">
        <v>346</v>
      </c>
      <c r="C70" s="69">
        <v>817</v>
      </c>
      <c r="D70" s="69" t="s">
        <v>21</v>
      </c>
      <c r="E70" s="60">
        <v>178</v>
      </c>
      <c r="F70" s="60" t="e">
        <f ca="1">SpellNumber(E70)</f>
        <v>#NAME?</v>
      </c>
      <c r="G70" s="60">
        <f>+E70*C70</f>
        <v>145426</v>
      </c>
    </row>
    <row r="71" spans="1:7" ht="75">
      <c r="A71" s="64">
        <v>3.7</v>
      </c>
      <c r="B71" s="76" t="s">
        <v>63</v>
      </c>
      <c r="C71" s="36"/>
      <c r="D71" s="81"/>
      <c r="E71" s="61"/>
      <c r="F71" s="61"/>
      <c r="G71" s="61"/>
    </row>
    <row r="72" spans="1:7">
      <c r="A72" s="77" t="s">
        <v>8</v>
      </c>
      <c r="B72" s="82" t="s">
        <v>317</v>
      </c>
      <c r="C72" s="69">
        <v>37</v>
      </c>
      <c r="D72" s="69" t="s">
        <v>21</v>
      </c>
      <c r="E72" s="60">
        <v>4372</v>
      </c>
      <c r="F72" s="60" t="e">
        <f ca="1">SpellNumber(E72)</f>
        <v>#NAME?</v>
      </c>
      <c r="G72" s="60">
        <f>+E72*C72</f>
        <v>161764</v>
      </c>
    </row>
    <row r="73" spans="1:7" ht="75">
      <c r="A73" s="64">
        <v>3.8</v>
      </c>
      <c r="B73" s="76" t="s">
        <v>64</v>
      </c>
      <c r="C73" s="69"/>
      <c r="D73" s="69"/>
      <c r="E73" s="60"/>
      <c r="F73" s="60"/>
      <c r="G73" s="60"/>
    </row>
    <row r="74" spans="1:7">
      <c r="A74" s="70" t="s">
        <v>8</v>
      </c>
      <c r="B74" s="82" t="s">
        <v>317</v>
      </c>
      <c r="C74" s="69">
        <v>36</v>
      </c>
      <c r="D74" s="69" t="s">
        <v>65</v>
      </c>
      <c r="E74" s="60">
        <v>1312</v>
      </c>
      <c r="F74" s="60" t="e">
        <f ca="1">SpellNumber(E74)</f>
        <v>#NAME?</v>
      </c>
      <c r="G74" s="60">
        <f>+E74*C74</f>
        <v>47232</v>
      </c>
    </row>
    <row r="75" spans="1:7" ht="90">
      <c r="A75" s="64">
        <v>3.9</v>
      </c>
      <c r="B75" s="76" t="s">
        <v>66</v>
      </c>
      <c r="C75" s="36"/>
      <c r="D75" s="81"/>
      <c r="E75" s="61"/>
      <c r="F75" s="61"/>
      <c r="G75" s="61"/>
    </row>
    <row r="76" spans="1:7">
      <c r="A76" s="80" t="s">
        <v>8</v>
      </c>
      <c r="B76" s="32" t="s">
        <v>331</v>
      </c>
      <c r="C76" s="69">
        <v>22</v>
      </c>
      <c r="D76" s="69" t="s">
        <v>21</v>
      </c>
      <c r="E76" s="60">
        <v>1299</v>
      </c>
      <c r="F76" s="60" t="e">
        <f ca="1">SpellNumber(E76)</f>
        <v>#NAME?</v>
      </c>
      <c r="G76" s="60">
        <f>+E76*C76</f>
        <v>28578</v>
      </c>
    </row>
    <row r="77" spans="1:7" ht="60">
      <c r="A77" s="70">
        <v>3.1</v>
      </c>
      <c r="B77" s="76" t="s">
        <v>68</v>
      </c>
      <c r="C77" s="201"/>
      <c r="D77" s="84"/>
      <c r="E77" s="61"/>
      <c r="F77" s="61"/>
      <c r="G77" s="61"/>
    </row>
    <row r="78" spans="1:7">
      <c r="A78" s="70" t="s">
        <v>8</v>
      </c>
      <c r="B78" s="82" t="s">
        <v>69</v>
      </c>
      <c r="C78" s="85">
        <v>38</v>
      </c>
      <c r="D78" s="69" t="s">
        <v>21</v>
      </c>
      <c r="E78" s="60">
        <v>4070</v>
      </c>
      <c r="F78" s="60" t="e">
        <f ca="1">SpellNumber(E78)</f>
        <v>#NAME?</v>
      </c>
      <c r="G78" s="60">
        <f>+E78*C78</f>
        <v>154660</v>
      </c>
    </row>
    <row r="79" spans="1:7" ht="105">
      <c r="A79" s="70">
        <v>3.11</v>
      </c>
      <c r="B79" s="76" t="s">
        <v>70</v>
      </c>
      <c r="C79" s="36"/>
      <c r="D79" s="81"/>
      <c r="E79" s="61"/>
      <c r="F79" s="61"/>
      <c r="G79" s="61"/>
    </row>
    <row r="80" spans="1:7">
      <c r="A80" s="70" t="s">
        <v>8</v>
      </c>
      <c r="B80" s="76" t="s">
        <v>71</v>
      </c>
      <c r="C80" s="69">
        <v>134</v>
      </c>
      <c r="D80" s="69" t="s">
        <v>21</v>
      </c>
      <c r="E80" s="60">
        <v>886</v>
      </c>
      <c r="F80" s="60" t="e">
        <f ca="1">SpellNumber(E80)</f>
        <v>#NAME?</v>
      </c>
      <c r="G80" s="60">
        <f>+E80*C80</f>
        <v>118724</v>
      </c>
    </row>
    <row r="81" spans="1:7" ht="60">
      <c r="A81" s="70">
        <v>3.12</v>
      </c>
      <c r="B81" s="76" t="s">
        <v>72</v>
      </c>
      <c r="C81" s="36"/>
      <c r="D81" s="81"/>
      <c r="E81" s="61"/>
      <c r="F81" s="61"/>
      <c r="G81" s="61"/>
    </row>
    <row r="82" spans="1:7">
      <c r="A82" s="80" t="s">
        <v>8</v>
      </c>
      <c r="B82" s="76" t="s">
        <v>71</v>
      </c>
      <c r="C82" s="69">
        <v>20</v>
      </c>
      <c r="D82" s="69" t="s">
        <v>21</v>
      </c>
      <c r="E82" s="60">
        <v>4070</v>
      </c>
      <c r="F82" s="60" t="e">
        <f ca="1">SpellNumber(E82)</f>
        <v>#NAME?</v>
      </c>
      <c r="G82" s="60">
        <f>+E82*C82</f>
        <v>81400</v>
      </c>
    </row>
    <row r="83" spans="1:7" ht="90">
      <c r="A83" s="70">
        <v>3.13</v>
      </c>
      <c r="B83" s="76" t="s">
        <v>73</v>
      </c>
      <c r="C83" s="69"/>
      <c r="D83" s="69"/>
      <c r="E83" s="78"/>
      <c r="F83" s="78"/>
      <c r="G83" s="78"/>
    </row>
    <row r="84" spans="1:7">
      <c r="A84" s="70" t="s">
        <v>8</v>
      </c>
      <c r="B84" s="82" t="s">
        <v>308</v>
      </c>
      <c r="C84" s="69">
        <v>80</v>
      </c>
      <c r="D84" s="69" t="s">
        <v>21</v>
      </c>
      <c r="E84" s="60">
        <v>1325</v>
      </c>
      <c r="F84" s="60" t="e">
        <f t="shared" ref="F84:F105" ca="1" si="4">SpellNumber(E84)</f>
        <v>#NAME?</v>
      </c>
      <c r="G84" s="60">
        <f t="shared" ref="G84:G105" si="5">+E84*C84</f>
        <v>106000</v>
      </c>
    </row>
    <row r="85" spans="1:7" ht="255">
      <c r="A85" s="86">
        <v>3.14</v>
      </c>
      <c r="B85" s="32" t="s">
        <v>74</v>
      </c>
      <c r="C85" s="59">
        <v>20</v>
      </c>
      <c r="D85" s="69" t="s">
        <v>21</v>
      </c>
      <c r="E85" s="60">
        <v>9472</v>
      </c>
      <c r="F85" s="60" t="e">
        <f t="shared" ca="1" si="4"/>
        <v>#NAME?</v>
      </c>
      <c r="G85" s="60">
        <f t="shared" si="5"/>
        <v>189440</v>
      </c>
    </row>
    <row r="86" spans="1:7" ht="60">
      <c r="A86" s="87">
        <v>3.15</v>
      </c>
      <c r="B86" s="76" t="s">
        <v>75</v>
      </c>
      <c r="C86" s="69">
        <v>4</v>
      </c>
      <c r="D86" s="69" t="s">
        <v>21</v>
      </c>
      <c r="E86" s="60">
        <v>36429</v>
      </c>
      <c r="F86" s="60" t="e">
        <f t="shared" ca="1" si="4"/>
        <v>#NAME?</v>
      </c>
      <c r="G86" s="60">
        <f t="shared" si="5"/>
        <v>145716</v>
      </c>
    </row>
    <row r="87" spans="1:7" ht="165">
      <c r="A87" s="87">
        <v>3.16</v>
      </c>
      <c r="B87" s="76" t="s">
        <v>322</v>
      </c>
      <c r="C87" s="69">
        <v>21</v>
      </c>
      <c r="D87" s="69" t="s">
        <v>21</v>
      </c>
      <c r="E87" s="60">
        <v>7286</v>
      </c>
      <c r="F87" s="60" t="e">
        <f t="shared" ca="1" si="4"/>
        <v>#NAME?</v>
      </c>
      <c r="G87" s="60">
        <f t="shared" si="5"/>
        <v>153006</v>
      </c>
    </row>
    <row r="88" spans="1:7">
      <c r="A88" s="87">
        <v>3.17</v>
      </c>
      <c r="B88" s="76" t="s">
        <v>76</v>
      </c>
      <c r="C88" s="69">
        <v>5</v>
      </c>
      <c r="D88" s="69" t="s">
        <v>77</v>
      </c>
      <c r="E88" s="60">
        <v>2915</v>
      </c>
      <c r="F88" s="60" t="e">
        <f t="shared" ca="1" si="4"/>
        <v>#NAME?</v>
      </c>
      <c r="G88" s="60">
        <f t="shared" si="5"/>
        <v>14575</v>
      </c>
    </row>
    <row r="89" spans="1:7">
      <c r="A89" s="87">
        <v>3.18</v>
      </c>
      <c r="B89" s="76" t="s">
        <v>78</v>
      </c>
      <c r="C89" s="69">
        <v>9</v>
      </c>
      <c r="D89" s="69" t="s">
        <v>77</v>
      </c>
      <c r="E89" s="60">
        <v>2186</v>
      </c>
      <c r="F89" s="60" t="e">
        <f t="shared" ca="1" si="4"/>
        <v>#NAME?</v>
      </c>
      <c r="G89" s="60">
        <f t="shared" si="5"/>
        <v>19674</v>
      </c>
    </row>
    <row r="90" spans="1:7" ht="255">
      <c r="A90" s="86">
        <v>3.19</v>
      </c>
      <c r="B90" s="32" t="s">
        <v>79</v>
      </c>
      <c r="C90" s="59">
        <v>50</v>
      </c>
      <c r="D90" s="69" t="s">
        <v>21</v>
      </c>
      <c r="E90" s="60">
        <v>7286</v>
      </c>
      <c r="F90" s="60" t="e">
        <f t="shared" ca="1" si="4"/>
        <v>#NAME?</v>
      </c>
      <c r="G90" s="60">
        <f t="shared" si="5"/>
        <v>364300</v>
      </c>
    </row>
    <row r="91" spans="1:7" ht="270">
      <c r="A91" s="86">
        <v>3.2</v>
      </c>
      <c r="B91" s="32" t="s">
        <v>347</v>
      </c>
      <c r="C91" s="59">
        <v>17</v>
      </c>
      <c r="D91" s="69" t="s">
        <v>21</v>
      </c>
      <c r="E91" s="60">
        <v>9472</v>
      </c>
      <c r="F91" s="60" t="e">
        <f t="shared" ca="1" si="4"/>
        <v>#NAME?</v>
      </c>
      <c r="G91" s="60">
        <f t="shared" si="5"/>
        <v>161024</v>
      </c>
    </row>
    <row r="92" spans="1:7" ht="60">
      <c r="A92" s="87">
        <v>3.21</v>
      </c>
      <c r="B92" s="76" t="s">
        <v>714</v>
      </c>
      <c r="C92" s="69">
        <v>2133</v>
      </c>
      <c r="D92" s="69" t="s">
        <v>65</v>
      </c>
      <c r="E92" s="60">
        <v>365</v>
      </c>
      <c r="F92" s="60" t="e">
        <f t="shared" ca="1" si="4"/>
        <v>#NAME?</v>
      </c>
      <c r="G92" s="60">
        <f t="shared" si="5"/>
        <v>778545</v>
      </c>
    </row>
    <row r="93" spans="1:7" ht="45">
      <c r="A93" s="87">
        <v>3.22</v>
      </c>
      <c r="B93" s="76" t="s">
        <v>80</v>
      </c>
      <c r="C93" s="69">
        <v>50</v>
      </c>
      <c r="D93" s="69" t="s">
        <v>117</v>
      </c>
      <c r="E93" s="60">
        <v>108</v>
      </c>
      <c r="F93" s="60" t="e">
        <f t="shared" ca="1" si="4"/>
        <v>#NAME?</v>
      </c>
      <c r="G93" s="60">
        <f t="shared" si="5"/>
        <v>5400</v>
      </c>
    </row>
    <row r="94" spans="1:7" ht="60">
      <c r="A94" s="87">
        <v>3.23</v>
      </c>
      <c r="B94" s="76" t="s">
        <v>81</v>
      </c>
      <c r="C94" s="69">
        <v>30</v>
      </c>
      <c r="D94" s="69" t="s">
        <v>21</v>
      </c>
      <c r="E94" s="60">
        <v>2264</v>
      </c>
      <c r="F94" s="60" t="e">
        <f t="shared" ca="1" si="4"/>
        <v>#NAME?</v>
      </c>
      <c r="G94" s="60">
        <f t="shared" si="5"/>
        <v>67920</v>
      </c>
    </row>
    <row r="95" spans="1:7" ht="60">
      <c r="A95" s="87">
        <v>3.24</v>
      </c>
      <c r="B95" s="76" t="s">
        <v>82</v>
      </c>
      <c r="C95" s="69">
        <v>1800</v>
      </c>
      <c r="D95" s="69" t="s">
        <v>65</v>
      </c>
      <c r="E95" s="60">
        <v>387</v>
      </c>
      <c r="F95" s="60" t="e">
        <f t="shared" ca="1" si="4"/>
        <v>#NAME?</v>
      </c>
      <c r="G95" s="60">
        <f t="shared" si="5"/>
        <v>696600</v>
      </c>
    </row>
    <row r="96" spans="1:7" ht="60">
      <c r="A96" s="87">
        <v>3.25</v>
      </c>
      <c r="B96" s="76" t="s">
        <v>83</v>
      </c>
      <c r="C96" s="69">
        <v>50</v>
      </c>
      <c r="D96" s="69" t="s">
        <v>65</v>
      </c>
      <c r="E96" s="60">
        <v>401</v>
      </c>
      <c r="F96" s="60" t="e">
        <f t="shared" ca="1" si="4"/>
        <v>#NAME?</v>
      </c>
      <c r="G96" s="60">
        <f t="shared" si="5"/>
        <v>20050</v>
      </c>
    </row>
    <row r="97" spans="1:7" ht="60">
      <c r="A97" s="87">
        <v>3.26</v>
      </c>
      <c r="B97" s="76" t="s">
        <v>84</v>
      </c>
      <c r="C97" s="69">
        <v>180</v>
      </c>
      <c r="D97" s="69" t="s">
        <v>21</v>
      </c>
      <c r="E97" s="60">
        <v>328</v>
      </c>
      <c r="F97" s="60" t="e">
        <f t="shared" ca="1" si="4"/>
        <v>#NAME?</v>
      </c>
      <c r="G97" s="60">
        <f t="shared" si="5"/>
        <v>59040</v>
      </c>
    </row>
    <row r="98" spans="1:7" ht="45">
      <c r="A98" s="87">
        <v>3.27</v>
      </c>
      <c r="B98" s="76" t="s">
        <v>85</v>
      </c>
      <c r="C98" s="69">
        <v>2869</v>
      </c>
      <c r="D98" s="69" t="s">
        <v>21</v>
      </c>
      <c r="E98" s="60">
        <v>62</v>
      </c>
      <c r="F98" s="60" t="e">
        <f t="shared" ca="1" si="4"/>
        <v>#NAME?</v>
      </c>
      <c r="G98" s="60">
        <f t="shared" si="5"/>
        <v>177878</v>
      </c>
    </row>
    <row r="99" spans="1:7" ht="60">
      <c r="A99" s="87">
        <v>3.28</v>
      </c>
      <c r="B99" s="76" t="s">
        <v>86</v>
      </c>
      <c r="C99" s="69">
        <v>75</v>
      </c>
      <c r="D99" s="69" t="s">
        <v>21</v>
      </c>
      <c r="E99" s="60">
        <v>729</v>
      </c>
      <c r="F99" s="60" t="e">
        <f t="shared" ca="1" si="4"/>
        <v>#NAME?</v>
      </c>
      <c r="G99" s="60">
        <f t="shared" si="5"/>
        <v>54675</v>
      </c>
    </row>
    <row r="100" spans="1:7" ht="90">
      <c r="A100" s="87">
        <v>3.29</v>
      </c>
      <c r="B100" s="76" t="s">
        <v>87</v>
      </c>
      <c r="C100" s="69">
        <v>4000</v>
      </c>
      <c r="D100" s="69" t="s">
        <v>21</v>
      </c>
      <c r="E100" s="60">
        <v>1403</v>
      </c>
      <c r="F100" s="60" t="e">
        <f t="shared" ca="1" si="4"/>
        <v>#NAME?</v>
      </c>
      <c r="G100" s="60">
        <f t="shared" si="5"/>
        <v>5612000</v>
      </c>
    </row>
    <row r="101" spans="1:7" ht="45">
      <c r="A101" s="87">
        <v>3.3</v>
      </c>
      <c r="B101" s="32" t="s">
        <v>88</v>
      </c>
      <c r="C101" s="69">
        <v>40</v>
      </c>
      <c r="D101" s="69" t="s">
        <v>77</v>
      </c>
      <c r="E101" s="60">
        <v>6896</v>
      </c>
      <c r="F101" s="60" t="e">
        <f t="shared" ca="1" si="4"/>
        <v>#NAME?</v>
      </c>
      <c r="G101" s="60">
        <f t="shared" si="5"/>
        <v>275840</v>
      </c>
    </row>
    <row r="102" spans="1:7" ht="105">
      <c r="A102" s="87">
        <v>3.31</v>
      </c>
      <c r="B102" s="76" t="s">
        <v>89</v>
      </c>
      <c r="C102" s="69">
        <v>1</v>
      </c>
      <c r="D102" s="69" t="s">
        <v>77</v>
      </c>
      <c r="E102" s="60">
        <v>145713</v>
      </c>
      <c r="F102" s="60" t="e">
        <f t="shared" ca="1" si="4"/>
        <v>#NAME?</v>
      </c>
      <c r="G102" s="60">
        <f t="shared" si="5"/>
        <v>145713</v>
      </c>
    </row>
    <row r="103" spans="1:7" ht="105">
      <c r="A103" s="88">
        <v>3.32</v>
      </c>
      <c r="B103" s="76" t="s">
        <v>90</v>
      </c>
      <c r="C103" s="36">
        <v>100</v>
      </c>
      <c r="D103" s="69" t="s">
        <v>21</v>
      </c>
      <c r="E103" s="60">
        <v>481</v>
      </c>
      <c r="F103" s="60" t="e">
        <f t="shared" ca="1" si="4"/>
        <v>#NAME?</v>
      </c>
      <c r="G103" s="60">
        <f t="shared" si="5"/>
        <v>48100</v>
      </c>
    </row>
    <row r="104" spans="1:7" ht="75">
      <c r="A104" s="87">
        <v>3.33</v>
      </c>
      <c r="B104" s="76" t="s">
        <v>91</v>
      </c>
      <c r="C104" s="36">
        <v>420</v>
      </c>
      <c r="D104" s="69" t="s">
        <v>29</v>
      </c>
      <c r="E104" s="60">
        <v>6871</v>
      </c>
      <c r="F104" s="60" t="e">
        <f t="shared" ca="1" si="4"/>
        <v>#NAME?</v>
      </c>
      <c r="G104" s="60">
        <f t="shared" si="5"/>
        <v>2885820</v>
      </c>
    </row>
    <row r="105" spans="1:7" ht="150">
      <c r="A105" s="88">
        <v>3.34</v>
      </c>
      <c r="B105" s="32" t="s">
        <v>92</v>
      </c>
      <c r="C105" s="36">
        <v>75</v>
      </c>
      <c r="D105" s="69" t="s">
        <v>65</v>
      </c>
      <c r="E105" s="60">
        <v>1689</v>
      </c>
      <c r="F105" s="60" t="e">
        <f t="shared" ca="1" si="4"/>
        <v>#NAME?</v>
      </c>
      <c r="G105" s="60">
        <f t="shared" si="5"/>
        <v>126675</v>
      </c>
    </row>
    <row r="106" spans="1:7">
      <c r="A106" s="71"/>
      <c r="B106" s="267" t="s">
        <v>348</v>
      </c>
      <c r="C106" s="267"/>
      <c r="D106" s="267"/>
      <c r="E106" s="72"/>
      <c r="F106" s="73"/>
      <c r="G106" s="74">
        <f>SUM(G63:G105)</f>
        <v>15092615</v>
      </c>
    </row>
    <row r="107" spans="1:7">
      <c r="A107" s="276" t="s">
        <v>339</v>
      </c>
      <c r="B107" s="276"/>
      <c r="C107" s="276"/>
      <c r="D107" s="276"/>
      <c r="E107" s="276"/>
      <c r="F107" s="276"/>
      <c r="G107" s="276"/>
    </row>
    <row r="108" spans="1:7">
      <c r="A108" s="268" t="s">
        <v>349</v>
      </c>
      <c r="B108" s="268"/>
      <c r="C108" s="268"/>
      <c r="D108" s="268"/>
      <c r="E108" s="268"/>
      <c r="F108" s="268"/>
      <c r="G108" s="268"/>
    </row>
    <row r="109" spans="1:7" ht="135">
      <c r="A109" s="64">
        <v>4.0999999999999996</v>
      </c>
      <c r="B109" s="32" t="s">
        <v>93</v>
      </c>
      <c r="C109" s="69">
        <v>2</v>
      </c>
      <c r="D109" s="69" t="s">
        <v>77</v>
      </c>
      <c r="E109" s="60">
        <v>14572</v>
      </c>
      <c r="F109" s="60" t="e">
        <f t="shared" ref="F109:F119" ca="1" si="6">SpellNumber(E109)</f>
        <v>#NAME?</v>
      </c>
      <c r="G109" s="60">
        <f t="shared" ref="G109:G119" si="7">+E109*C109</f>
        <v>29144</v>
      </c>
    </row>
    <row r="110" spans="1:7" ht="90">
      <c r="A110" s="64">
        <v>4.2</v>
      </c>
      <c r="B110" s="32" t="s">
        <v>94</v>
      </c>
      <c r="C110" s="69">
        <v>2</v>
      </c>
      <c r="D110" s="69" t="s">
        <v>77</v>
      </c>
      <c r="E110" s="60">
        <v>8743</v>
      </c>
      <c r="F110" s="60" t="e">
        <f t="shared" ca="1" si="6"/>
        <v>#NAME?</v>
      </c>
      <c r="G110" s="60">
        <f t="shared" si="7"/>
        <v>17486</v>
      </c>
    </row>
    <row r="111" spans="1:7" ht="105">
      <c r="A111" s="64">
        <v>4.3</v>
      </c>
      <c r="B111" s="32" t="s">
        <v>95</v>
      </c>
      <c r="C111" s="69">
        <v>2</v>
      </c>
      <c r="D111" s="69" t="s">
        <v>77</v>
      </c>
      <c r="E111" s="60">
        <v>7286</v>
      </c>
      <c r="F111" s="60" t="e">
        <f t="shared" ca="1" si="6"/>
        <v>#NAME?</v>
      </c>
      <c r="G111" s="60">
        <f t="shared" si="7"/>
        <v>14572</v>
      </c>
    </row>
    <row r="112" spans="1:7" ht="45">
      <c r="A112" s="64">
        <v>4.4000000000000004</v>
      </c>
      <c r="B112" s="32" t="s">
        <v>96</v>
      </c>
      <c r="C112" s="69">
        <v>3</v>
      </c>
      <c r="D112" s="69" t="s">
        <v>77</v>
      </c>
      <c r="E112" s="60">
        <v>1458</v>
      </c>
      <c r="F112" s="60" t="e">
        <f t="shared" ca="1" si="6"/>
        <v>#NAME?</v>
      </c>
      <c r="G112" s="60">
        <f t="shared" si="7"/>
        <v>4374</v>
      </c>
    </row>
    <row r="113" spans="1:7" ht="120">
      <c r="A113" s="64">
        <v>4.5</v>
      </c>
      <c r="B113" s="32" t="s">
        <v>97</v>
      </c>
      <c r="C113" s="69">
        <v>2</v>
      </c>
      <c r="D113" s="69" t="s">
        <v>77</v>
      </c>
      <c r="E113" s="60">
        <v>26223</v>
      </c>
      <c r="F113" s="60" t="e">
        <f t="shared" ca="1" si="6"/>
        <v>#NAME?</v>
      </c>
      <c r="G113" s="60">
        <f t="shared" si="7"/>
        <v>52446</v>
      </c>
    </row>
    <row r="114" spans="1:7" ht="30">
      <c r="A114" s="64">
        <v>4.5999999999999996</v>
      </c>
      <c r="B114" s="32" t="s">
        <v>98</v>
      </c>
      <c r="C114" s="69">
        <v>2</v>
      </c>
      <c r="D114" s="69" t="s">
        <v>77</v>
      </c>
      <c r="E114" s="60">
        <v>38907</v>
      </c>
      <c r="F114" s="60" t="e">
        <f t="shared" ca="1" si="6"/>
        <v>#NAME?</v>
      </c>
      <c r="G114" s="60">
        <f t="shared" si="7"/>
        <v>77814</v>
      </c>
    </row>
    <row r="115" spans="1:7" ht="150">
      <c r="A115" s="64">
        <v>4.7</v>
      </c>
      <c r="B115" s="32" t="s">
        <v>99</v>
      </c>
      <c r="C115" s="69">
        <v>2</v>
      </c>
      <c r="D115" s="69" t="s">
        <v>77</v>
      </c>
      <c r="E115" s="60">
        <v>75964</v>
      </c>
      <c r="F115" s="60" t="e">
        <f t="shared" ca="1" si="6"/>
        <v>#NAME?</v>
      </c>
      <c r="G115" s="60">
        <f t="shared" si="7"/>
        <v>151928</v>
      </c>
    </row>
    <row r="116" spans="1:7" ht="60">
      <c r="A116" s="64">
        <v>4.8</v>
      </c>
      <c r="B116" s="32" t="s">
        <v>100</v>
      </c>
      <c r="C116" s="69">
        <v>3</v>
      </c>
      <c r="D116" s="69" t="s">
        <v>77</v>
      </c>
      <c r="E116" s="60">
        <v>875</v>
      </c>
      <c r="F116" s="60" t="e">
        <f t="shared" ca="1" si="6"/>
        <v>#NAME?</v>
      </c>
      <c r="G116" s="60">
        <f t="shared" si="7"/>
        <v>2625</v>
      </c>
    </row>
    <row r="117" spans="1:7" ht="60">
      <c r="A117" s="64">
        <v>4.9000000000000004</v>
      </c>
      <c r="B117" s="32" t="s">
        <v>101</v>
      </c>
      <c r="C117" s="69">
        <v>2</v>
      </c>
      <c r="D117" s="69" t="s">
        <v>77</v>
      </c>
      <c r="E117" s="60">
        <v>1458</v>
      </c>
      <c r="F117" s="60" t="e">
        <f t="shared" ca="1" si="6"/>
        <v>#NAME?</v>
      </c>
      <c r="G117" s="60">
        <f t="shared" si="7"/>
        <v>2916</v>
      </c>
    </row>
    <row r="118" spans="1:7" ht="30">
      <c r="A118" s="70">
        <v>4.0999999999999996</v>
      </c>
      <c r="B118" s="32" t="s">
        <v>102</v>
      </c>
      <c r="C118" s="69">
        <v>2</v>
      </c>
      <c r="D118" s="69" t="s">
        <v>77</v>
      </c>
      <c r="E118" s="60">
        <v>729</v>
      </c>
      <c r="F118" s="60" t="e">
        <f t="shared" ca="1" si="6"/>
        <v>#NAME?</v>
      </c>
      <c r="G118" s="60">
        <f t="shared" si="7"/>
        <v>1458</v>
      </c>
    </row>
    <row r="119" spans="1:7" ht="30">
      <c r="A119" s="70">
        <v>4.1100000000000003</v>
      </c>
      <c r="B119" s="32" t="s">
        <v>103</v>
      </c>
      <c r="C119" s="69">
        <v>1</v>
      </c>
      <c r="D119" s="69" t="s">
        <v>77</v>
      </c>
      <c r="E119" s="60">
        <v>1458</v>
      </c>
      <c r="F119" s="60" t="e">
        <f t="shared" ca="1" si="6"/>
        <v>#NAME?</v>
      </c>
      <c r="G119" s="60">
        <f t="shared" si="7"/>
        <v>1458</v>
      </c>
    </row>
    <row r="120" spans="1:7" ht="30">
      <c r="A120" s="70">
        <v>4.12</v>
      </c>
      <c r="B120" s="32" t="s">
        <v>104</v>
      </c>
      <c r="C120" s="69"/>
      <c r="D120" s="69"/>
      <c r="E120" s="61"/>
      <c r="F120" s="61"/>
      <c r="G120" s="61"/>
    </row>
    <row r="121" spans="1:7">
      <c r="A121" s="89" t="s">
        <v>8</v>
      </c>
      <c r="B121" s="179" t="s">
        <v>105</v>
      </c>
      <c r="C121" s="36">
        <v>1</v>
      </c>
      <c r="D121" s="36" t="s">
        <v>77</v>
      </c>
      <c r="E121" s="60">
        <v>729</v>
      </c>
      <c r="F121" s="60" t="e">
        <f t="shared" ref="F121:F127" ca="1" si="8">SpellNumber(E121)</f>
        <v>#NAME?</v>
      </c>
      <c r="G121" s="60">
        <f t="shared" ref="G121:G127" si="9">+E121*C121</f>
        <v>729</v>
      </c>
    </row>
    <row r="122" spans="1:7">
      <c r="A122" s="89" t="s">
        <v>10</v>
      </c>
      <c r="B122" s="179" t="s">
        <v>106</v>
      </c>
      <c r="C122" s="36">
        <v>2</v>
      </c>
      <c r="D122" s="36" t="s">
        <v>77</v>
      </c>
      <c r="E122" s="60">
        <v>729</v>
      </c>
      <c r="F122" s="60" t="e">
        <f t="shared" ca="1" si="8"/>
        <v>#NAME?</v>
      </c>
      <c r="G122" s="60">
        <f t="shared" si="9"/>
        <v>1458</v>
      </c>
    </row>
    <row r="123" spans="1:7">
      <c r="A123" s="89" t="s">
        <v>12</v>
      </c>
      <c r="B123" s="179" t="s">
        <v>107</v>
      </c>
      <c r="C123" s="36">
        <v>1</v>
      </c>
      <c r="D123" s="36" t="s">
        <v>77</v>
      </c>
      <c r="E123" s="60">
        <v>729</v>
      </c>
      <c r="F123" s="60" t="e">
        <f t="shared" ca="1" si="8"/>
        <v>#NAME?</v>
      </c>
      <c r="G123" s="60">
        <f t="shared" si="9"/>
        <v>729</v>
      </c>
    </row>
    <row r="124" spans="1:7" ht="45">
      <c r="A124" s="70">
        <v>4.13</v>
      </c>
      <c r="B124" s="32" t="s">
        <v>108</v>
      </c>
      <c r="C124" s="69">
        <v>4</v>
      </c>
      <c r="D124" s="69" t="s">
        <v>77</v>
      </c>
      <c r="E124" s="60">
        <v>2186</v>
      </c>
      <c r="F124" s="60" t="e">
        <f t="shared" ca="1" si="8"/>
        <v>#NAME?</v>
      </c>
      <c r="G124" s="60">
        <f t="shared" si="9"/>
        <v>8744</v>
      </c>
    </row>
    <row r="125" spans="1:7" ht="30">
      <c r="A125" s="70">
        <v>4.1399999999999997</v>
      </c>
      <c r="B125" s="32" t="s">
        <v>109</v>
      </c>
      <c r="C125" s="69">
        <v>3</v>
      </c>
      <c r="D125" s="69" t="s">
        <v>77</v>
      </c>
      <c r="E125" s="60">
        <v>1458</v>
      </c>
      <c r="F125" s="60" t="e">
        <f t="shared" ca="1" si="8"/>
        <v>#NAME?</v>
      </c>
      <c r="G125" s="60">
        <f t="shared" si="9"/>
        <v>4374</v>
      </c>
    </row>
    <row r="126" spans="1:7" ht="60">
      <c r="A126" s="70">
        <v>4.1500000000000004</v>
      </c>
      <c r="B126" s="32" t="s">
        <v>110</v>
      </c>
      <c r="C126" s="69">
        <v>4</v>
      </c>
      <c r="D126" s="69" t="s">
        <v>77</v>
      </c>
      <c r="E126" s="60">
        <v>7286</v>
      </c>
      <c r="F126" s="60" t="e">
        <f t="shared" ca="1" si="8"/>
        <v>#NAME?</v>
      </c>
      <c r="G126" s="60">
        <f t="shared" si="9"/>
        <v>29144</v>
      </c>
    </row>
    <row r="127" spans="1:7" ht="45">
      <c r="A127" s="70">
        <v>4.16</v>
      </c>
      <c r="B127" s="32" t="s">
        <v>111</v>
      </c>
      <c r="C127" s="69">
        <v>2</v>
      </c>
      <c r="D127" s="69" t="s">
        <v>77</v>
      </c>
      <c r="E127" s="60">
        <v>2911</v>
      </c>
      <c r="F127" s="60" t="e">
        <f t="shared" ca="1" si="8"/>
        <v>#NAME?</v>
      </c>
      <c r="G127" s="60">
        <f t="shared" si="9"/>
        <v>5822</v>
      </c>
    </row>
    <row r="128" spans="1:7" ht="60">
      <c r="A128" s="70">
        <v>4.17</v>
      </c>
      <c r="B128" s="32" t="s">
        <v>324</v>
      </c>
      <c r="C128" s="69"/>
      <c r="D128" s="69"/>
      <c r="E128" s="78"/>
      <c r="F128" s="78"/>
      <c r="G128" s="78"/>
    </row>
    <row r="129" spans="1:7">
      <c r="A129" s="80" t="s">
        <v>8</v>
      </c>
      <c r="B129" s="34" t="s">
        <v>105</v>
      </c>
      <c r="C129" s="69">
        <v>100</v>
      </c>
      <c r="D129" s="69" t="s">
        <v>65</v>
      </c>
      <c r="E129" s="60">
        <v>292</v>
      </c>
      <c r="F129" s="60" t="e">
        <f t="shared" ref="F129:F134" ca="1" si="10">SpellNumber(E129)</f>
        <v>#NAME?</v>
      </c>
      <c r="G129" s="60">
        <f t="shared" ref="G129:G134" si="11">+E129*C129</f>
        <v>29200</v>
      </c>
    </row>
    <row r="130" spans="1:7">
      <c r="A130" s="80" t="s">
        <v>10</v>
      </c>
      <c r="B130" s="34" t="s">
        <v>106</v>
      </c>
      <c r="C130" s="69">
        <v>25</v>
      </c>
      <c r="D130" s="69" t="s">
        <v>65</v>
      </c>
      <c r="E130" s="60">
        <v>219</v>
      </c>
      <c r="F130" s="60" t="e">
        <f t="shared" ca="1" si="10"/>
        <v>#NAME?</v>
      </c>
      <c r="G130" s="60">
        <f t="shared" si="11"/>
        <v>5475</v>
      </c>
    </row>
    <row r="131" spans="1:7">
      <c r="A131" s="80" t="s">
        <v>12</v>
      </c>
      <c r="B131" s="34" t="s">
        <v>107</v>
      </c>
      <c r="C131" s="69">
        <v>10</v>
      </c>
      <c r="D131" s="69" t="s">
        <v>65</v>
      </c>
      <c r="E131" s="60">
        <v>146</v>
      </c>
      <c r="F131" s="60" t="e">
        <f t="shared" ca="1" si="10"/>
        <v>#NAME?</v>
      </c>
      <c r="G131" s="60">
        <f t="shared" si="11"/>
        <v>1460</v>
      </c>
    </row>
    <row r="132" spans="1:7" ht="60">
      <c r="A132" s="70">
        <v>4.18</v>
      </c>
      <c r="B132" s="32" t="s">
        <v>112</v>
      </c>
      <c r="C132" s="69">
        <v>200</v>
      </c>
      <c r="D132" s="69" t="s">
        <v>65</v>
      </c>
      <c r="E132" s="60">
        <v>875</v>
      </c>
      <c r="F132" s="60" t="e">
        <f t="shared" ca="1" si="10"/>
        <v>#NAME?</v>
      </c>
      <c r="G132" s="60">
        <f t="shared" si="11"/>
        <v>175000</v>
      </c>
    </row>
    <row r="133" spans="1:7" ht="60">
      <c r="A133" s="70">
        <v>4.1900000000000004</v>
      </c>
      <c r="B133" s="32" t="s">
        <v>113</v>
      </c>
      <c r="C133" s="69">
        <v>200</v>
      </c>
      <c r="D133" s="69" t="s">
        <v>65</v>
      </c>
      <c r="E133" s="60">
        <v>1284</v>
      </c>
      <c r="F133" s="60" t="e">
        <f t="shared" ca="1" si="10"/>
        <v>#NAME?</v>
      </c>
      <c r="G133" s="60">
        <f t="shared" si="11"/>
        <v>256800</v>
      </c>
    </row>
    <row r="134" spans="1:7" ht="45">
      <c r="A134" s="70">
        <v>4.2</v>
      </c>
      <c r="B134" s="32" t="s">
        <v>114</v>
      </c>
      <c r="C134" s="69">
        <v>765</v>
      </c>
      <c r="D134" s="69" t="s">
        <v>65</v>
      </c>
      <c r="E134" s="60">
        <v>315</v>
      </c>
      <c r="F134" s="60" t="e">
        <f t="shared" ca="1" si="10"/>
        <v>#NAME?</v>
      </c>
      <c r="G134" s="60">
        <f t="shared" si="11"/>
        <v>240975</v>
      </c>
    </row>
    <row r="135" spans="1:7" ht="30">
      <c r="A135" s="70">
        <v>4.21</v>
      </c>
      <c r="B135" s="32" t="s">
        <v>115</v>
      </c>
      <c r="C135" s="69"/>
      <c r="D135" s="69"/>
      <c r="E135" s="78"/>
      <c r="F135" s="78"/>
      <c r="G135" s="78"/>
    </row>
    <row r="136" spans="1:7">
      <c r="A136" s="80" t="s">
        <v>8</v>
      </c>
      <c r="B136" s="34" t="s">
        <v>116</v>
      </c>
      <c r="C136" s="69">
        <v>90</v>
      </c>
      <c r="D136" s="69" t="s">
        <v>77</v>
      </c>
      <c r="E136" s="60">
        <v>1458</v>
      </c>
      <c r="F136" s="60" t="e">
        <f ca="1">SpellNumber(E136)</f>
        <v>#NAME?</v>
      </c>
      <c r="G136" s="60">
        <f>+E136*C136</f>
        <v>131220</v>
      </c>
    </row>
    <row r="137" spans="1:7" ht="75">
      <c r="A137" s="70">
        <v>4.22</v>
      </c>
      <c r="B137" s="32" t="s">
        <v>325</v>
      </c>
      <c r="C137" s="69">
        <v>750</v>
      </c>
      <c r="D137" s="59" t="s">
        <v>117</v>
      </c>
      <c r="E137" s="60">
        <v>583</v>
      </c>
      <c r="F137" s="60" t="e">
        <f ca="1">SpellNumber(E137)</f>
        <v>#NAME?</v>
      </c>
      <c r="G137" s="60">
        <f>+E137*C137</f>
        <v>437250</v>
      </c>
    </row>
    <row r="138" spans="1:7" ht="105">
      <c r="A138" s="87">
        <v>4.2300000000000004</v>
      </c>
      <c r="B138" s="32" t="s">
        <v>118</v>
      </c>
      <c r="C138" s="69">
        <v>65</v>
      </c>
      <c r="D138" s="69" t="s">
        <v>65</v>
      </c>
      <c r="E138" s="60">
        <v>729</v>
      </c>
      <c r="F138" s="60" t="e">
        <f ca="1">SpellNumber(E138)</f>
        <v>#NAME?</v>
      </c>
      <c r="G138" s="60">
        <f>+E138*C138</f>
        <v>47385</v>
      </c>
    </row>
    <row r="139" spans="1:7">
      <c r="A139" s="71"/>
      <c r="B139" s="267" t="s">
        <v>350</v>
      </c>
      <c r="C139" s="267"/>
      <c r="D139" s="267"/>
      <c r="E139" s="72"/>
      <c r="F139" s="73"/>
      <c r="G139" s="74">
        <f>SUM(G109:G138)</f>
        <v>1731986</v>
      </c>
    </row>
    <row r="140" spans="1:7">
      <c r="A140" s="276" t="s">
        <v>339</v>
      </c>
      <c r="B140" s="276"/>
      <c r="C140" s="276"/>
      <c r="D140" s="276"/>
      <c r="E140" s="276"/>
      <c r="F140" s="276"/>
      <c r="G140" s="276"/>
    </row>
    <row r="141" spans="1:7">
      <c r="A141" s="268" t="s">
        <v>351</v>
      </c>
      <c r="B141" s="268"/>
      <c r="C141" s="268"/>
      <c r="D141" s="268"/>
      <c r="E141" s="268"/>
      <c r="F141" s="268"/>
      <c r="G141" s="268"/>
    </row>
    <row r="142" spans="1:7" ht="90">
      <c r="A142" s="64">
        <v>5.0999999999999996</v>
      </c>
      <c r="B142" s="32" t="s">
        <v>119</v>
      </c>
      <c r="C142" s="85"/>
      <c r="D142" s="85"/>
      <c r="E142" s="60"/>
      <c r="F142" s="60"/>
      <c r="G142" s="60"/>
    </row>
    <row r="143" spans="1:7">
      <c r="A143" s="80" t="s">
        <v>8</v>
      </c>
      <c r="B143" s="34" t="s">
        <v>120</v>
      </c>
      <c r="C143" s="85">
        <v>350</v>
      </c>
      <c r="D143" s="85" t="s">
        <v>117</v>
      </c>
      <c r="E143" s="60">
        <v>108</v>
      </c>
      <c r="F143" s="60" t="e">
        <f ca="1">SpellNumber(E143)</f>
        <v>#NAME?</v>
      </c>
      <c r="G143" s="60">
        <f>+E143*C143</f>
        <v>37800</v>
      </c>
    </row>
    <row r="144" spans="1:7" ht="30">
      <c r="A144" s="64">
        <v>5.2</v>
      </c>
      <c r="B144" s="32" t="s">
        <v>121</v>
      </c>
      <c r="C144" s="85">
        <v>191</v>
      </c>
      <c r="D144" s="85" t="s">
        <v>117</v>
      </c>
      <c r="E144" s="60">
        <v>117</v>
      </c>
      <c r="F144" s="60" t="e">
        <f ca="1">SpellNumber(E144)</f>
        <v>#NAME?</v>
      </c>
      <c r="G144" s="60">
        <f>+E144*C144</f>
        <v>22347</v>
      </c>
    </row>
    <row r="145" spans="1:7" ht="240">
      <c r="A145" s="64">
        <v>5.3</v>
      </c>
      <c r="B145" s="32" t="s">
        <v>122</v>
      </c>
      <c r="C145" s="85">
        <v>246</v>
      </c>
      <c r="D145" s="85" t="s">
        <v>65</v>
      </c>
      <c r="E145" s="60">
        <v>2889</v>
      </c>
      <c r="F145" s="60" t="e">
        <f ca="1">SpellNumber(E145)</f>
        <v>#NAME?</v>
      </c>
      <c r="G145" s="60">
        <f>+E145*C145</f>
        <v>710694</v>
      </c>
    </row>
    <row r="146" spans="1:7" ht="45">
      <c r="A146" s="64">
        <v>5.4</v>
      </c>
      <c r="B146" s="32" t="s">
        <v>123</v>
      </c>
      <c r="C146" s="85">
        <v>1935</v>
      </c>
      <c r="D146" s="85" t="s">
        <v>117</v>
      </c>
      <c r="E146" s="60">
        <v>108</v>
      </c>
      <c r="F146" s="60" t="e">
        <f ca="1">SpellNumber(E146)</f>
        <v>#NAME?</v>
      </c>
      <c r="G146" s="60">
        <f>+E146*C146</f>
        <v>208980</v>
      </c>
    </row>
    <row r="147" spans="1:7">
      <c r="A147" s="71"/>
      <c r="B147" s="267" t="s">
        <v>352</v>
      </c>
      <c r="C147" s="267"/>
      <c r="D147" s="267"/>
      <c r="E147" s="72"/>
      <c r="F147" s="73"/>
      <c r="G147" s="74">
        <f>SUM(G142:G146)</f>
        <v>979821</v>
      </c>
    </row>
    <row r="148" spans="1:7">
      <c r="A148" s="276" t="s">
        <v>339</v>
      </c>
      <c r="B148" s="276"/>
      <c r="C148" s="276"/>
      <c r="D148" s="276"/>
      <c r="E148" s="276"/>
      <c r="F148" s="276"/>
      <c r="G148" s="276"/>
    </row>
    <row r="149" spans="1:7">
      <c r="A149" s="268" t="s">
        <v>353</v>
      </c>
      <c r="B149" s="268"/>
      <c r="C149" s="268"/>
      <c r="D149" s="268"/>
      <c r="E149" s="268"/>
      <c r="F149" s="268"/>
      <c r="G149" s="268"/>
    </row>
    <row r="150" spans="1:7">
      <c r="A150" s="91"/>
      <c r="B150" s="178" t="s">
        <v>124</v>
      </c>
      <c r="C150" s="93"/>
      <c r="D150" s="93"/>
      <c r="E150" s="61"/>
      <c r="F150" s="61"/>
      <c r="G150" s="61"/>
    </row>
    <row r="151" spans="1:7" ht="75">
      <c r="A151" s="63">
        <v>6.1</v>
      </c>
      <c r="B151" s="180" t="s">
        <v>125</v>
      </c>
      <c r="C151" s="36">
        <v>322</v>
      </c>
      <c r="D151" s="94" t="s">
        <v>29</v>
      </c>
      <c r="E151" s="60">
        <v>2851</v>
      </c>
      <c r="F151" s="60" t="e">
        <f t="shared" ref="F151:F158" ca="1" si="12">SpellNumber(E151)</f>
        <v>#NAME?</v>
      </c>
      <c r="G151" s="60">
        <f t="shared" ref="G151:G158" si="13">+E151*C151</f>
        <v>918022</v>
      </c>
    </row>
    <row r="152" spans="1:7" ht="105">
      <c r="A152" s="63">
        <v>6.2</v>
      </c>
      <c r="B152" s="180" t="s">
        <v>126</v>
      </c>
      <c r="C152" s="36">
        <v>241</v>
      </c>
      <c r="D152" s="94" t="s">
        <v>29</v>
      </c>
      <c r="E152" s="60">
        <v>3078</v>
      </c>
      <c r="F152" s="60" t="e">
        <f t="shared" ca="1" si="12"/>
        <v>#NAME?</v>
      </c>
      <c r="G152" s="60">
        <f t="shared" si="13"/>
        <v>741798</v>
      </c>
    </row>
    <row r="153" spans="1:7" ht="75">
      <c r="A153" s="63">
        <v>6.3</v>
      </c>
      <c r="B153" s="180" t="s">
        <v>127</v>
      </c>
      <c r="C153" s="36">
        <v>1072</v>
      </c>
      <c r="D153" s="94" t="s">
        <v>21</v>
      </c>
      <c r="E153" s="60">
        <v>34</v>
      </c>
      <c r="F153" s="60" t="e">
        <f t="shared" ca="1" si="12"/>
        <v>#NAME?</v>
      </c>
      <c r="G153" s="60">
        <f t="shared" si="13"/>
        <v>36448</v>
      </c>
    </row>
    <row r="154" spans="1:7" ht="60">
      <c r="A154" s="63">
        <v>6.4</v>
      </c>
      <c r="B154" s="180" t="s">
        <v>128</v>
      </c>
      <c r="C154" s="36">
        <v>1072</v>
      </c>
      <c r="D154" s="94" t="s">
        <v>21</v>
      </c>
      <c r="E154" s="60">
        <v>57</v>
      </c>
      <c r="F154" s="60" t="e">
        <f t="shared" ca="1" si="12"/>
        <v>#NAME?</v>
      </c>
      <c r="G154" s="60">
        <f t="shared" si="13"/>
        <v>61104</v>
      </c>
    </row>
    <row r="155" spans="1:7" ht="105">
      <c r="A155" s="63">
        <v>6.5</v>
      </c>
      <c r="B155" s="113" t="s">
        <v>129</v>
      </c>
      <c r="C155" s="36">
        <v>54</v>
      </c>
      <c r="D155" s="94" t="s">
        <v>29</v>
      </c>
      <c r="E155" s="60">
        <v>10448</v>
      </c>
      <c r="F155" s="60" t="e">
        <f t="shared" ca="1" si="12"/>
        <v>#NAME?</v>
      </c>
      <c r="G155" s="60">
        <f t="shared" si="13"/>
        <v>564192</v>
      </c>
    </row>
    <row r="156" spans="1:7" ht="45">
      <c r="A156" s="63">
        <v>6.6</v>
      </c>
      <c r="B156" s="113" t="s">
        <v>130</v>
      </c>
      <c r="C156" s="36">
        <v>1072</v>
      </c>
      <c r="D156" s="94" t="s">
        <v>21</v>
      </c>
      <c r="E156" s="60">
        <v>28</v>
      </c>
      <c r="F156" s="60" t="e">
        <f t="shared" ca="1" si="12"/>
        <v>#NAME?</v>
      </c>
      <c r="G156" s="60">
        <f t="shared" si="13"/>
        <v>30016</v>
      </c>
    </row>
    <row r="157" spans="1:7" ht="135">
      <c r="A157" s="63">
        <v>6.7</v>
      </c>
      <c r="B157" s="113" t="s">
        <v>131</v>
      </c>
      <c r="C157" s="69">
        <v>32</v>
      </c>
      <c r="D157" s="94" t="s">
        <v>29</v>
      </c>
      <c r="E157" s="60">
        <v>11361</v>
      </c>
      <c r="F157" s="60" t="e">
        <f t="shared" ca="1" si="12"/>
        <v>#NAME?</v>
      </c>
      <c r="G157" s="60">
        <f t="shared" si="13"/>
        <v>363552</v>
      </c>
    </row>
    <row r="158" spans="1:7" ht="75">
      <c r="A158" s="63">
        <v>6.8</v>
      </c>
      <c r="B158" s="113" t="s">
        <v>354</v>
      </c>
      <c r="C158" s="36">
        <v>536</v>
      </c>
      <c r="D158" s="69" t="s">
        <v>65</v>
      </c>
      <c r="E158" s="60">
        <v>5724</v>
      </c>
      <c r="F158" s="60" t="e">
        <f t="shared" ca="1" si="12"/>
        <v>#NAME?</v>
      </c>
      <c r="G158" s="60">
        <f t="shared" si="13"/>
        <v>3068064</v>
      </c>
    </row>
    <row r="159" spans="1:7">
      <c r="A159" s="63"/>
      <c r="B159" s="181" t="s">
        <v>132</v>
      </c>
      <c r="C159" s="69"/>
      <c r="D159" s="36"/>
      <c r="E159" s="61"/>
      <c r="F159" s="61"/>
      <c r="G159" s="61"/>
    </row>
    <row r="160" spans="1:7" ht="90">
      <c r="A160" s="64">
        <v>6.9</v>
      </c>
      <c r="B160" s="32" t="s">
        <v>133</v>
      </c>
      <c r="C160" s="75"/>
      <c r="D160" s="33"/>
      <c r="E160" s="61"/>
      <c r="F160" s="61"/>
      <c r="G160" s="61"/>
    </row>
    <row r="161" spans="1:7">
      <c r="A161" s="64" t="s">
        <v>8</v>
      </c>
      <c r="B161" s="32" t="s">
        <v>134</v>
      </c>
      <c r="C161" s="95">
        <v>1244</v>
      </c>
      <c r="D161" s="96" t="s">
        <v>29</v>
      </c>
      <c r="E161" s="60">
        <v>152</v>
      </c>
      <c r="F161" s="60" t="e">
        <f t="shared" ref="F161:F174" ca="1" si="14">SpellNumber(E161)</f>
        <v>#NAME?</v>
      </c>
      <c r="G161" s="60">
        <f t="shared" ref="G161:G174" si="15">+E161*C161</f>
        <v>189088</v>
      </c>
    </row>
    <row r="162" spans="1:7" ht="105">
      <c r="A162" s="97" t="s">
        <v>135</v>
      </c>
      <c r="B162" s="32" t="s">
        <v>136</v>
      </c>
      <c r="C162" s="95">
        <v>44</v>
      </c>
      <c r="D162" s="96" t="s">
        <v>29</v>
      </c>
      <c r="E162" s="60">
        <v>6409</v>
      </c>
      <c r="F162" s="60" t="e">
        <f t="shared" ca="1" si="14"/>
        <v>#NAME?</v>
      </c>
      <c r="G162" s="60">
        <f t="shared" si="15"/>
        <v>281996</v>
      </c>
    </row>
    <row r="163" spans="1:7" ht="75">
      <c r="A163" s="63">
        <v>6.11</v>
      </c>
      <c r="B163" s="32" t="s">
        <v>137</v>
      </c>
      <c r="C163" s="95">
        <v>400</v>
      </c>
      <c r="D163" s="96" t="s">
        <v>29</v>
      </c>
      <c r="E163" s="60">
        <v>73</v>
      </c>
      <c r="F163" s="60" t="e">
        <f t="shared" ca="1" si="14"/>
        <v>#NAME?</v>
      </c>
      <c r="G163" s="60">
        <f t="shared" si="15"/>
        <v>29200</v>
      </c>
    </row>
    <row r="164" spans="1:7" ht="105">
      <c r="A164" s="63">
        <v>6.12</v>
      </c>
      <c r="B164" s="32" t="s">
        <v>138</v>
      </c>
      <c r="C164" s="95">
        <v>145</v>
      </c>
      <c r="D164" s="96" t="s">
        <v>29</v>
      </c>
      <c r="E164" s="60">
        <v>7617</v>
      </c>
      <c r="F164" s="60" t="e">
        <f t="shared" ca="1" si="14"/>
        <v>#NAME?</v>
      </c>
      <c r="G164" s="60">
        <f t="shared" si="15"/>
        <v>1104465</v>
      </c>
    </row>
    <row r="165" spans="1:7" ht="60">
      <c r="A165" s="63">
        <v>6.13</v>
      </c>
      <c r="B165" s="32" t="s">
        <v>139</v>
      </c>
      <c r="C165" s="95">
        <v>1560</v>
      </c>
      <c r="D165" s="96" t="s">
        <v>21</v>
      </c>
      <c r="E165" s="60">
        <v>729</v>
      </c>
      <c r="F165" s="60" t="e">
        <f t="shared" ca="1" si="14"/>
        <v>#NAME?</v>
      </c>
      <c r="G165" s="60">
        <f t="shared" si="15"/>
        <v>1137240</v>
      </c>
    </row>
    <row r="166" spans="1:7" ht="60">
      <c r="A166" s="63">
        <v>6.14</v>
      </c>
      <c r="B166" s="32" t="s">
        <v>140</v>
      </c>
      <c r="C166" s="95">
        <v>690</v>
      </c>
      <c r="D166" s="96" t="s">
        <v>21</v>
      </c>
      <c r="E166" s="60">
        <v>729</v>
      </c>
      <c r="F166" s="60" t="e">
        <f t="shared" ca="1" si="14"/>
        <v>#NAME?</v>
      </c>
      <c r="G166" s="60">
        <f t="shared" si="15"/>
        <v>503010</v>
      </c>
    </row>
    <row r="167" spans="1:7" ht="75">
      <c r="A167" s="63">
        <v>6.15</v>
      </c>
      <c r="B167" s="32" t="s">
        <v>141</v>
      </c>
      <c r="C167" s="95">
        <v>50</v>
      </c>
      <c r="D167" s="96" t="s">
        <v>21</v>
      </c>
      <c r="E167" s="60">
        <v>729</v>
      </c>
      <c r="F167" s="60" t="e">
        <f t="shared" ca="1" si="14"/>
        <v>#NAME?</v>
      </c>
      <c r="G167" s="60">
        <f t="shared" si="15"/>
        <v>36450</v>
      </c>
    </row>
    <row r="168" spans="1:7" ht="90">
      <c r="A168" s="63">
        <v>6.16</v>
      </c>
      <c r="B168" s="32" t="s">
        <v>142</v>
      </c>
      <c r="C168" s="95">
        <v>20</v>
      </c>
      <c r="D168" s="96" t="s">
        <v>53</v>
      </c>
      <c r="E168" s="60">
        <v>69122</v>
      </c>
      <c r="F168" s="60" t="e">
        <f t="shared" ca="1" si="14"/>
        <v>#NAME?</v>
      </c>
      <c r="G168" s="60">
        <f t="shared" si="15"/>
        <v>1382440</v>
      </c>
    </row>
    <row r="169" spans="1:7" ht="60">
      <c r="A169" s="63">
        <v>6.17</v>
      </c>
      <c r="B169" s="32" t="s">
        <v>143</v>
      </c>
      <c r="C169" s="95">
        <v>268</v>
      </c>
      <c r="D169" s="96" t="s">
        <v>65</v>
      </c>
      <c r="E169" s="60">
        <v>132</v>
      </c>
      <c r="F169" s="60" t="e">
        <f t="shared" ca="1" si="14"/>
        <v>#NAME?</v>
      </c>
      <c r="G169" s="60">
        <f t="shared" si="15"/>
        <v>35376</v>
      </c>
    </row>
    <row r="170" spans="1:7">
      <c r="A170" s="63">
        <v>6.18</v>
      </c>
      <c r="B170" s="76" t="s">
        <v>144</v>
      </c>
      <c r="C170" s="95">
        <v>450</v>
      </c>
      <c r="D170" s="69" t="s">
        <v>117</v>
      </c>
      <c r="E170" s="60">
        <v>108</v>
      </c>
      <c r="F170" s="60" t="e">
        <f t="shared" ca="1" si="14"/>
        <v>#NAME?</v>
      </c>
      <c r="G170" s="60">
        <f t="shared" si="15"/>
        <v>48600</v>
      </c>
    </row>
    <row r="171" spans="1:7" ht="75">
      <c r="A171" s="63">
        <v>6.19</v>
      </c>
      <c r="B171" s="32" t="s">
        <v>145</v>
      </c>
      <c r="C171" s="95">
        <v>1615</v>
      </c>
      <c r="D171" s="96" t="s">
        <v>21</v>
      </c>
      <c r="E171" s="60">
        <v>175</v>
      </c>
      <c r="F171" s="60" t="e">
        <f t="shared" ca="1" si="14"/>
        <v>#NAME?</v>
      </c>
      <c r="G171" s="60">
        <f t="shared" si="15"/>
        <v>282625</v>
      </c>
    </row>
    <row r="172" spans="1:7" ht="105">
      <c r="A172" s="97" t="s">
        <v>146</v>
      </c>
      <c r="B172" s="32" t="s">
        <v>147</v>
      </c>
      <c r="C172" s="95">
        <v>1570</v>
      </c>
      <c r="D172" s="96" t="s">
        <v>65</v>
      </c>
      <c r="E172" s="60">
        <v>1337</v>
      </c>
      <c r="F172" s="60" t="e">
        <f t="shared" ca="1" si="14"/>
        <v>#NAME?</v>
      </c>
      <c r="G172" s="60">
        <f t="shared" si="15"/>
        <v>2099090</v>
      </c>
    </row>
    <row r="173" spans="1:7" ht="105">
      <c r="A173" s="97">
        <v>6.21</v>
      </c>
      <c r="B173" s="32" t="s">
        <v>327</v>
      </c>
      <c r="C173" s="95">
        <v>980</v>
      </c>
      <c r="D173" s="36" t="s">
        <v>21</v>
      </c>
      <c r="E173" s="60">
        <v>365</v>
      </c>
      <c r="F173" s="60" t="e">
        <f t="shared" ca="1" si="14"/>
        <v>#NAME?</v>
      </c>
      <c r="G173" s="60">
        <f t="shared" si="15"/>
        <v>357700</v>
      </c>
    </row>
    <row r="174" spans="1:7" ht="105">
      <c r="A174" s="97">
        <v>6.22</v>
      </c>
      <c r="B174" s="32" t="s">
        <v>148</v>
      </c>
      <c r="C174" s="36">
        <v>500</v>
      </c>
      <c r="D174" s="36" t="s">
        <v>65</v>
      </c>
      <c r="E174" s="60">
        <v>209</v>
      </c>
      <c r="F174" s="60" t="e">
        <f t="shared" ca="1" si="14"/>
        <v>#NAME?</v>
      </c>
      <c r="G174" s="60">
        <f t="shared" si="15"/>
        <v>104500</v>
      </c>
    </row>
    <row r="175" spans="1:7" ht="180">
      <c r="A175" s="97">
        <v>6.23</v>
      </c>
      <c r="B175" s="32" t="s">
        <v>149</v>
      </c>
      <c r="C175" s="36"/>
      <c r="D175" s="36"/>
      <c r="E175" s="61"/>
      <c r="F175" s="61"/>
      <c r="G175" s="61"/>
    </row>
    <row r="176" spans="1:7" ht="30">
      <c r="A176" s="63" t="s">
        <v>8</v>
      </c>
      <c r="B176" s="32" t="s">
        <v>150</v>
      </c>
      <c r="C176" s="36">
        <v>135</v>
      </c>
      <c r="D176" s="69" t="s">
        <v>77</v>
      </c>
      <c r="E176" s="60">
        <v>3524</v>
      </c>
      <c r="F176" s="60" t="e">
        <f ca="1">SpellNumber(E176)</f>
        <v>#NAME?</v>
      </c>
      <c r="G176" s="60">
        <f>+E176*C176</f>
        <v>475740</v>
      </c>
    </row>
    <row r="177" spans="1:7" ht="45">
      <c r="A177" s="63" t="s">
        <v>10</v>
      </c>
      <c r="B177" s="32" t="s">
        <v>151</v>
      </c>
      <c r="C177" s="36">
        <v>135</v>
      </c>
      <c r="D177" s="69" t="s">
        <v>77</v>
      </c>
      <c r="E177" s="60">
        <v>3524</v>
      </c>
      <c r="F177" s="60" t="e">
        <f ca="1">SpellNumber(E177)</f>
        <v>#NAME?</v>
      </c>
      <c r="G177" s="60">
        <f>+E177*C177</f>
        <v>475740</v>
      </c>
    </row>
    <row r="178" spans="1:7" ht="33.75" customHeight="1">
      <c r="A178" s="63" t="s">
        <v>12</v>
      </c>
      <c r="B178" s="32" t="s">
        <v>152</v>
      </c>
      <c r="C178" s="36">
        <v>135</v>
      </c>
      <c r="D178" s="69" t="s">
        <v>77</v>
      </c>
      <c r="E178" s="60">
        <v>3524</v>
      </c>
      <c r="F178" s="60" t="e">
        <f ca="1">SpellNumber(E178)</f>
        <v>#NAME?</v>
      </c>
      <c r="G178" s="60">
        <f>+E178*C178</f>
        <v>475740</v>
      </c>
    </row>
    <row r="179" spans="1:7" ht="30">
      <c r="A179" s="63" t="s">
        <v>14</v>
      </c>
      <c r="B179" s="32" t="s">
        <v>153</v>
      </c>
      <c r="C179" s="36">
        <v>135</v>
      </c>
      <c r="D179" s="69" t="s">
        <v>77</v>
      </c>
      <c r="E179" s="60">
        <v>3524</v>
      </c>
      <c r="F179" s="60" t="e">
        <f ca="1">SpellNumber(E179)</f>
        <v>#NAME?</v>
      </c>
      <c r="G179" s="60">
        <f>+E179*C179</f>
        <v>475740</v>
      </c>
    </row>
    <row r="180" spans="1:7" ht="80.25" customHeight="1">
      <c r="A180" s="97">
        <v>6.24</v>
      </c>
      <c r="B180" s="32" t="s">
        <v>154</v>
      </c>
      <c r="C180" s="36">
        <v>2</v>
      </c>
      <c r="D180" s="36" t="s">
        <v>53</v>
      </c>
      <c r="E180" s="60">
        <v>107603</v>
      </c>
      <c r="F180" s="60" t="e">
        <f ca="1">SpellNumber(E180)</f>
        <v>#NAME?</v>
      </c>
      <c r="G180" s="60">
        <f>+E180*C180</f>
        <v>215206</v>
      </c>
    </row>
    <row r="181" spans="1:7">
      <c r="A181" s="71"/>
      <c r="B181" s="267" t="s">
        <v>355</v>
      </c>
      <c r="C181" s="267"/>
      <c r="D181" s="267"/>
      <c r="E181" s="72"/>
      <c r="F181" s="72"/>
      <c r="G181" s="74">
        <f>SUM(G150:G180)</f>
        <v>15493142</v>
      </c>
    </row>
    <row r="182" spans="1:7">
      <c r="A182" s="276" t="s">
        <v>734</v>
      </c>
      <c r="B182" s="276"/>
      <c r="C182" s="276"/>
      <c r="D182" s="276"/>
      <c r="E182" s="276"/>
      <c r="F182" s="276"/>
      <c r="G182" s="276"/>
    </row>
    <row r="183" spans="1:7">
      <c r="A183" s="268" t="s">
        <v>356</v>
      </c>
      <c r="B183" s="268"/>
      <c r="C183" s="268"/>
      <c r="D183" s="268"/>
      <c r="E183" s="268"/>
      <c r="F183" s="268"/>
      <c r="G183" s="268"/>
    </row>
    <row r="184" spans="1:7">
      <c r="A184" s="58"/>
      <c r="B184" s="32" t="s">
        <v>299</v>
      </c>
      <c r="C184" s="100"/>
      <c r="D184" s="100"/>
      <c r="E184" s="120"/>
      <c r="F184" s="120"/>
      <c r="G184" s="120"/>
    </row>
    <row r="185" spans="1:7" ht="150">
      <c r="A185" s="102">
        <v>7.1</v>
      </c>
      <c r="B185" s="32" t="s">
        <v>155</v>
      </c>
      <c r="C185" s="100"/>
      <c r="D185" s="100" t="s">
        <v>156</v>
      </c>
      <c r="E185" s="120"/>
      <c r="F185" s="120"/>
      <c r="G185" s="120"/>
    </row>
    <row r="186" spans="1:7" ht="30">
      <c r="A186" s="102" t="s">
        <v>8</v>
      </c>
      <c r="B186" s="32" t="s">
        <v>357</v>
      </c>
      <c r="C186" s="230">
        <v>15</v>
      </c>
      <c r="D186" s="99" t="s">
        <v>65</v>
      </c>
      <c r="E186" s="60">
        <v>9306</v>
      </c>
      <c r="F186" s="60" t="e">
        <f ca="1">SpellNumber(E186)</f>
        <v>#NAME?</v>
      </c>
      <c r="G186" s="60">
        <f>+E186*C186</f>
        <v>139590</v>
      </c>
    </row>
    <row r="187" spans="1:7" ht="30">
      <c r="A187" s="116" t="s">
        <v>10</v>
      </c>
      <c r="B187" s="32" t="s">
        <v>358</v>
      </c>
      <c r="C187" s="230">
        <v>15</v>
      </c>
      <c r="D187" s="99" t="s">
        <v>65</v>
      </c>
      <c r="E187" s="60">
        <v>8152</v>
      </c>
      <c r="F187" s="60" t="e">
        <f ca="1">SpellNumber(E187)</f>
        <v>#NAME?</v>
      </c>
      <c r="G187" s="60">
        <f>+E187*C187</f>
        <v>122280</v>
      </c>
    </row>
    <row r="188" spans="1:7" ht="30">
      <c r="A188" s="116" t="s">
        <v>359</v>
      </c>
      <c r="B188" s="32" t="s">
        <v>360</v>
      </c>
      <c r="C188" s="230">
        <v>15</v>
      </c>
      <c r="D188" s="99" t="s">
        <v>65</v>
      </c>
      <c r="E188" s="60">
        <v>13565</v>
      </c>
      <c r="F188" s="60" t="e">
        <f ca="1">SpellNumber(E188)</f>
        <v>#NAME?</v>
      </c>
      <c r="G188" s="60">
        <f>+E188*C188</f>
        <v>203475</v>
      </c>
    </row>
    <row r="189" spans="1:7" ht="135">
      <c r="A189" s="102">
        <v>7.2</v>
      </c>
      <c r="B189" s="32" t="s">
        <v>157</v>
      </c>
      <c r="C189" s="231">
        <v>1200</v>
      </c>
      <c r="D189" s="100" t="s">
        <v>117</v>
      </c>
      <c r="E189" s="60">
        <v>139</v>
      </c>
      <c r="F189" s="60" t="e">
        <f ca="1">SpellNumber(E189)</f>
        <v>#NAME?</v>
      </c>
      <c r="G189" s="60">
        <f>+E189*C189</f>
        <v>166800</v>
      </c>
    </row>
    <row r="190" spans="1:7" ht="90">
      <c r="A190" s="102">
        <v>7.3</v>
      </c>
      <c r="B190" s="32" t="s">
        <v>158</v>
      </c>
      <c r="C190" s="99"/>
      <c r="D190" s="99"/>
      <c r="E190" s="120"/>
      <c r="F190" s="120"/>
      <c r="G190" s="120"/>
    </row>
    <row r="191" spans="1:7">
      <c r="A191" s="116" t="s">
        <v>8</v>
      </c>
      <c r="B191" s="32" t="s">
        <v>332</v>
      </c>
      <c r="C191" s="99">
        <v>38</v>
      </c>
      <c r="D191" s="99" t="s">
        <v>37</v>
      </c>
      <c r="E191" s="60">
        <v>729</v>
      </c>
      <c r="F191" s="60" t="e">
        <f ca="1">SpellNumber(E191)</f>
        <v>#NAME?</v>
      </c>
      <c r="G191" s="60">
        <f>+E191*C191</f>
        <v>27702</v>
      </c>
    </row>
    <row r="192" spans="1:7">
      <c r="A192" s="116" t="s">
        <v>10</v>
      </c>
      <c r="B192" s="32" t="s">
        <v>361</v>
      </c>
      <c r="C192" s="99">
        <v>33</v>
      </c>
      <c r="D192" s="99" t="s">
        <v>37</v>
      </c>
      <c r="E192" s="60">
        <v>729</v>
      </c>
      <c r="F192" s="60" t="e">
        <f ca="1">SpellNumber(E192)</f>
        <v>#NAME?</v>
      </c>
      <c r="G192" s="60">
        <f>+E192*C192</f>
        <v>24057</v>
      </c>
    </row>
    <row r="193" spans="1:7">
      <c r="A193" s="116" t="s">
        <v>12</v>
      </c>
      <c r="B193" s="32" t="s">
        <v>309</v>
      </c>
      <c r="C193" s="99">
        <v>48</v>
      </c>
      <c r="D193" s="99" t="s">
        <v>37</v>
      </c>
      <c r="E193" s="60">
        <v>729</v>
      </c>
      <c r="F193" s="60" t="e">
        <f ca="1">SpellNumber(E193)</f>
        <v>#NAME?</v>
      </c>
      <c r="G193" s="60">
        <f>+E193*C193</f>
        <v>34992</v>
      </c>
    </row>
    <row r="194" spans="1:7" ht="60">
      <c r="A194" s="102">
        <v>7.4</v>
      </c>
      <c r="B194" s="32" t="s">
        <v>159</v>
      </c>
      <c r="C194" s="99"/>
      <c r="D194" s="99"/>
      <c r="E194" s="120"/>
      <c r="F194" s="120"/>
      <c r="G194" s="120"/>
    </row>
    <row r="195" spans="1:7" ht="30">
      <c r="A195" s="102" t="s">
        <v>8</v>
      </c>
      <c r="B195" s="32" t="s">
        <v>333</v>
      </c>
      <c r="C195" s="99">
        <v>36</v>
      </c>
      <c r="D195" s="99" t="s">
        <v>37</v>
      </c>
      <c r="E195" s="60">
        <v>583</v>
      </c>
      <c r="F195" s="60" t="e">
        <f ca="1">SpellNumber(E195)</f>
        <v>#NAME?</v>
      </c>
      <c r="G195" s="60">
        <f>+E195*C195</f>
        <v>20988</v>
      </c>
    </row>
    <row r="196" spans="1:7" ht="30">
      <c r="A196" s="102" t="s">
        <v>10</v>
      </c>
      <c r="B196" s="32" t="s">
        <v>334</v>
      </c>
      <c r="C196" s="99">
        <v>31</v>
      </c>
      <c r="D196" s="99" t="s">
        <v>37</v>
      </c>
      <c r="E196" s="60">
        <v>583</v>
      </c>
      <c r="F196" s="60" t="e">
        <f ca="1">SpellNumber(E196)</f>
        <v>#NAME?</v>
      </c>
      <c r="G196" s="60">
        <f>+E196*C196</f>
        <v>18073</v>
      </c>
    </row>
    <row r="197" spans="1:7" ht="30">
      <c r="A197" s="102" t="s">
        <v>12</v>
      </c>
      <c r="B197" s="32" t="s">
        <v>310</v>
      </c>
      <c r="C197" s="99">
        <v>46</v>
      </c>
      <c r="D197" s="99" t="s">
        <v>37</v>
      </c>
      <c r="E197" s="60">
        <v>583</v>
      </c>
      <c r="F197" s="60" t="e">
        <f ca="1">SpellNumber(E197)</f>
        <v>#NAME?</v>
      </c>
      <c r="G197" s="60">
        <f>+E197*C197</f>
        <v>26818</v>
      </c>
    </row>
    <row r="198" spans="1:7" ht="135">
      <c r="A198" s="102">
        <v>7.5</v>
      </c>
      <c r="B198" s="105" t="s">
        <v>715</v>
      </c>
      <c r="C198" s="99"/>
      <c r="D198" s="99"/>
      <c r="E198" s="120"/>
      <c r="F198" s="120"/>
      <c r="G198" s="120"/>
    </row>
    <row r="199" spans="1:7">
      <c r="A199" s="102" t="s">
        <v>8</v>
      </c>
      <c r="B199" s="32" t="s">
        <v>335</v>
      </c>
      <c r="C199" s="99">
        <v>1</v>
      </c>
      <c r="D199" s="99" t="s">
        <v>77</v>
      </c>
      <c r="E199" s="60">
        <v>576799</v>
      </c>
      <c r="F199" s="60" t="e">
        <f ca="1">SpellNumber(E199)</f>
        <v>#NAME?</v>
      </c>
      <c r="G199" s="60">
        <f>+E199*C199</f>
        <v>576799</v>
      </c>
    </row>
    <row r="200" spans="1:7">
      <c r="A200" s="102" t="s">
        <v>10</v>
      </c>
      <c r="B200" s="32" t="s">
        <v>311</v>
      </c>
      <c r="C200" s="99">
        <v>1</v>
      </c>
      <c r="D200" s="99" t="s">
        <v>77</v>
      </c>
      <c r="E200" s="60">
        <v>1142167</v>
      </c>
      <c r="F200" s="60" t="e">
        <f ca="1">SpellNumber(E200)</f>
        <v>#NAME?</v>
      </c>
      <c r="G200" s="60">
        <f>+E200*C200</f>
        <v>1142167</v>
      </c>
    </row>
    <row r="201" spans="1:7" ht="135">
      <c r="A201" s="102">
        <v>7.6</v>
      </c>
      <c r="B201" s="105" t="s">
        <v>716</v>
      </c>
      <c r="C201" s="99"/>
      <c r="D201" s="99"/>
      <c r="E201" s="120"/>
      <c r="F201" s="120"/>
      <c r="G201" s="120"/>
    </row>
    <row r="202" spans="1:7">
      <c r="A202" s="102" t="s">
        <v>8</v>
      </c>
      <c r="B202" s="32" t="s">
        <v>335</v>
      </c>
      <c r="C202" s="99">
        <v>2</v>
      </c>
      <c r="D202" s="99" t="s">
        <v>77</v>
      </c>
      <c r="E202" s="60">
        <v>686789</v>
      </c>
      <c r="F202" s="60" t="e">
        <f ca="1">SpellNumber(E202)</f>
        <v>#NAME?</v>
      </c>
      <c r="G202" s="60">
        <f>+E202*C202</f>
        <v>1373578</v>
      </c>
    </row>
    <row r="203" spans="1:7">
      <c r="A203" s="102" t="s">
        <v>10</v>
      </c>
      <c r="B203" s="32" t="s">
        <v>311</v>
      </c>
      <c r="C203" s="99">
        <v>2</v>
      </c>
      <c r="D203" s="99" t="s">
        <v>77</v>
      </c>
      <c r="E203" s="60">
        <v>1334649</v>
      </c>
      <c r="F203" s="60" t="e">
        <f ca="1">SpellNumber(E203)</f>
        <v>#NAME?</v>
      </c>
      <c r="G203" s="60">
        <f>+E203*C203</f>
        <v>2669298</v>
      </c>
    </row>
    <row r="204" spans="1:7" ht="90">
      <c r="A204" s="102">
        <v>7.7</v>
      </c>
      <c r="B204" s="232" t="s">
        <v>160</v>
      </c>
      <c r="C204" s="99"/>
      <c r="D204" s="99"/>
      <c r="E204" s="120"/>
      <c r="F204" s="120"/>
      <c r="G204" s="120"/>
    </row>
    <row r="205" spans="1:7">
      <c r="A205" s="108" t="s">
        <v>8</v>
      </c>
      <c r="B205" s="32" t="s">
        <v>161</v>
      </c>
      <c r="C205" s="99">
        <v>2</v>
      </c>
      <c r="D205" s="99" t="s">
        <v>77</v>
      </c>
      <c r="E205" s="60">
        <v>55047</v>
      </c>
      <c r="F205" s="60" t="e">
        <f ca="1">SpellNumber(E205)</f>
        <v>#NAME?</v>
      </c>
      <c r="G205" s="60">
        <f>+E205*C205</f>
        <v>110094</v>
      </c>
    </row>
    <row r="206" spans="1:7" ht="90">
      <c r="A206" s="58">
        <v>7.8</v>
      </c>
      <c r="B206" s="34" t="s">
        <v>162</v>
      </c>
      <c r="C206" s="99"/>
      <c r="D206" s="99"/>
      <c r="E206" s="120"/>
      <c r="F206" s="120"/>
      <c r="G206" s="120"/>
    </row>
    <row r="207" spans="1:7">
      <c r="A207" s="202" t="s">
        <v>8</v>
      </c>
      <c r="B207" s="177" t="s">
        <v>362</v>
      </c>
      <c r="C207" s="203">
        <v>3</v>
      </c>
      <c r="D207" s="203" t="s">
        <v>77</v>
      </c>
      <c r="E207" s="60">
        <v>125765</v>
      </c>
      <c r="F207" s="60" t="e">
        <f ca="1">SpellNumber(E207)</f>
        <v>#NAME?</v>
      </c>
      <c r="G207" s="60">
        <f>+E207*C207</f>
        <v>377295</v>
      </c>
    </row>
    <row r="208" spans="1:7">
      <c r="A208" s="202" t="s">
        <v>10</v>
      </c>
      <c r="B208" s="177" t="s">
        <v>312</v>
      </c>
      <c r="C208" s="203">
        <v>3</v>
      </c>
      <c r="D208" s="203" t="s">
        <v>77</v>
      </c>
      <c r="E208" s="60">
        <v>185128</v>
      </c>
      <c r="F208" s="60" t="e">
        <f ca="1">SpellNumber(E208)</f>
        <v>#NAME?</v>
      </c>
      <c r="G208" s="60">
        <f>+E208*C208</f>
        <v>555384</v>
      </c>
    </row>
    <row r="209" spans="1:7" ht="60">
      <c r="A209" s="202">
        <v>7.9</v>
      </c>
      <c r="B209" s="177" t="s">
        <v>163</v>
      </c>
      <c r="C209" s="203"/>
      <c r="D209" s="203"/>
      <c r="E209" s="120"/>
      <c r="F209" s="120"/>
      <c r="G209" s="120"/>
    </row>
    <row r="210" spans="1:7">
      <c r="A210" s="204" t="s">
        <v>8</v>
      </c>
      <c r="B210" s="177" t="s">
        <v>164</v>
      </c>
      <c r="C210" s="203">
        <v>60</v>
      </c>
      <c r="D210" s="203" t="s">
        <v>65</v>
      </c>
      <c r="E210" s="60">
        <v>3294</v>
      </c>
      <c r="F210" s="60" t="e">
        <f ca="1">SpellNumber(E210)</f>
        <v>#NAME?</v>
      </c>
      <c r="G210" s="60">
        <f>+E210*C210</f>
        <v>197640</v>
      </c>
    </row>
    <row r="211" spans="1:7">
      <c r="A211" s="72"/>
      <c r="B211" s="269" t="s">
        <v>363</v>
      </c>
      <c r="C211" s="269"/>
      <c r="D211" s="269"/>
      <c r="E211" s="72"/>
      <c r="F211" s="72"/>
      <c r="G211" s="74">
        <f>SUM(G184:G210)</f>
        <v>7787030</v>
      </c>
    </row>
    <row r="212" spans="1:7">
      <c r="A212" s="276" t="s">
        <v>734</v>
      </c>
      <c r="B212" s="276"/>
      <c r="C212" s="276"/>
      <c r="D212" s="276"/>
      <c r="E212" s="276"/>
      <c r="F212" s="276"/>
      <c r="G212" s="276"/>
    </row>
    <row r="213" spans="1:7">
      <c r="A213" s="268" t="s">
        <v>364</v>
      </c>
      <c r="B213" s="268"/>
      <c r="C213" s="268"/>
      <c r="D213" s="268"/>
      <c r="E213" s="268"/>
      <c r="F213" s="268"/>
      <c r="G213" s="268"/>
    </row>
    <row r="214" spans="1:7">
      <c r="A214" s="233">
        <v>8.1</v>
      </c>
      <c r="B214" s="176" t="s">
        <v>165</v>
      </c>
      <c r="C214" s="118"/>
      <c r="D214" s="118"/>
      <c r="E214" s="119"/>
      <c r="F214" s="119"/>
      <c r="G214" s="119"/>
    </row>
    <row r="215" spans="1:7" ht="60">
      <c r="A215" s="234" t="s">
        <v>8</v>
      </c>
      <c r="B215" s="113" t="s">
        <v>365</v>
      </c>
      <c r="C215" s="118"/>
      <c r="D215" s="118"/>
      <c r="E215" s="120"/>
      <c r="F215" s="120"/>
      <c r="G215" s="120"/>
    </row>
    <row r="216" spans="1:7">
      <c r="A216" s="233" t="s">
        <v>166</v>
      </c>
      <c r="B216" s="34" t="s">
        <v>366</v>
      </c>
      <c r="C216" s="118">
        <v>2</v>
      </c>
      <c r="D216" s="118" t="s">
        <v>167</v>
      </c>
      <c r="E216" s="60">
        <v>1621047</v>
      </c>
      <c r="F216" s="60" t="e">
        <f ca="1">SpellNumber(E216)</f>
        <v>#NAME?</v>
      </c>
      <c r="G216" s="60">
        <f>+E216*C216</f>
        <v>3242094</v>
      </c>
    </row>
    <row r="217" spans="1:7" ht="45">
      <c r="A217" s="234" t="s">
        <v>10</v>
      </c>
      <c r="B217" s="113" t="s">
        <v>168</v>
      </c>
      <c r="C217" s="118">
        <v>2</v>
      </c>
      <c r="D217" s="118" t="s">
        <v>77</v>
      </c>
      <c r="E217" s="60">
        <v>189426</v>
      </c>
      <c r="F217" s="60" t="e">
        <f ca="1">SpellNumber(E217)</f>
        <v>#NAME?</v>
      </c>
      <c r="G217" s="60">
        <f>+E217*C217</f>
        <v>378852</v>
      </c>
    </row>
    <row r="218" spans="1:7" ht="75">
      <c r="A218" s="234" t="s">
        <v>12</v>
      </c>
      <c r="B218" s="32" t="s">
        <v>169</v>
      </c>
      <c r="C218" s="118">
        <v>1</v>
      </c>
      <c r="D218" s="118" t="s">
        <v>77</v>
      </c>
      <c r="E218" s="60">
        <v>291461</v>
      </c>
      <c r="F218" s="60" t="e">
        <f ca="1">SpellNumber(E218)</f>
        <v>#NAME?</v>
      </c>
      <c r="G218" s="60">
        <f>+E218*C218</f>
        <v>291461</v>
      </c>
    </row>
    <row r="219" spans="1:7">
      <c r="A219" s="221" t="s">
        <v>14</v>
      </c>
      <c r="B219" s="34" t="s">
        <v>170</v>
      </c>
      <c r="C219" s="118"/>
      <c r="D219" s="118"/>
      <c r="E219" s="119"/>
      <c r="F219" s="119"/>
      <c r="G219" s="119"/>
    </row>
    <row r="220" spans="1:7" ht="165">
      <c r="A220" s="116" t="s">
        <v>166</v>
      </c>
      <c r="B220" s="66" t="s">
        <v>313</v>
      </c>
      <c r="C220" s="118">
        <v>2</v>
      </c>
      <c r="D220" s="118" t="s">
        <v>77</v>
      </c>
      <c r="E220" s="60">
        <v>56935</v>
      </c>
      <c r="F220" s="60" t="e">
        <f ca="1">SpellNumber(E220)</f>
        <v>#NAME?</v>
      </c>
      <c r="G220" s="60">
        <f>+E220*C220</f>
        <v>113870</v>
      </c>
    </row>
    <row r="221" spans="1:7" ht="90">
      <c r="A221" s="116" t="s">
        <v>171</v>
      </c>
      <c r="B221" s="66" t="s">
        <v>314</v>
      </c>
      <c r="C221" s="118">
        <v>2</v>
      </c>
      <c r="D221" s="118" t="s">
        <v>77</v>
      </c>
      <c r="E221" s="60">
        <v>1909</v>
      </c>
      <c r="F221" s="60" t="e">
        <f ca="1">SpellNumber(E221)</f>
        <v>#NAME?</v>
      </c>
      <c r="G221" s="60">
        <f>+E221*C221</f>
        <v>3818</v>
      </c>
    </row>
    <row r="222" spans="1:7" ht="60">
      <c r="A222" s="116" t="s">
        <v>172</v>
      </c>
      <c r="B222" s="66" t="s">
        <v>173</v>
      </c>
      <c r="C222" s="118">
        <v>6</v>
      </c>
      <c r="D222" s="118" t="s">
        <v>77</v>
      </c>
      <c r="E222" s="60">
        <v>8109</v>
      </c>
      <c r="F222" s="60" t="e">
        <f ca="1">SpellNumber(E222)</f>
        <v>#NAME?</v>
      </c>
      <c r="G222" s="60">
        <f>+E222*C222</f>
        <v>48654</v>
      </c>
    </row>
    <row r="223" spans="1:7" ht="60">
      <c r="A223" s="116" t="s">
        <v>174</v>
      </c>
      <c r="B223" s="66" t="s">
        <v>175</v>
      </c>
      <c r="C223" s="118">
        <v>2</v>
      </c>
      <c r="D223" s="118" t="s">
        <v>77</v>
      </c>
      <c r="E223" s="60">
        <v>8960</v>
      </c>
      <c r="F223" s="60" t="e">
        <f ca="1">SpellNumber(E223)</f>
        <v>#NAME?</v>
      </c>
      <c r="G223" s="60">
        <f>+E223*C223</f>
        <v>17920</v>
      </c>
    </row>
    <row r="224" spans="1:7" ht="90">
      <c r="A224" s="116" t="s">
        <v>176</v>
      </c>
      <c r="B224" s="66" t="s">
        <v>336</v>
      </c>
      <c r="C224" s="118"/>
      <c r="D224" s="118"/>
      <c r="E224" s="120"/>
      <c r="F224" s="120"/>
      <c r="G224" s="120"/>
    </row>
    <row r="225" spans="1:7">
      <c r="A225" s="116" t="s">
        <v>177</v>
      </c>
      <c r="B225" s="184" t="s">
        <v>178</v>
      </c>
      <c r="C225" s="118">
        <v>125</v>
      </c>
      <c r="D225" s="118" t="s">
        <v>65</v>
      </c>
      <c r="E225" s="60">
        <v>219</v>
      </c>
      <c r="F225" s="60" t="e">
        <f ca="1">SpellNumber(E225)</f>
        <v>#NAME?</v>
      </c>
      <c r="G225" s="60">
        <f>+E225*C225</f>
        <v>27375</v>
      </c>
    </row>
    <row r="226" spans="1:7" ht="90">
      <c r="A226" s="116" t="s">
        <v>179</v>
      </c>
      <c r="B226" s="66" t="s">
        <v>180</v>
      </c>
      <c r="C226" s="118">
        <v>1</v>
      </c>
      <c r="D226" s="118" t="s">
        <v>77</v>
      </c>
      <c r="E226" s="60">
        <v>14572</v>
      </c>
      <c r="F226" s="60" t="e">
        <f ca="1">SpellNumber(E226)</f>
        <v>#NAME?</v>
      </c>
      <c r="G226" s="60">
        <f>+E226*C226</f>
        <v>14572</v>
      </c>
    </row>
    <row r="227" spans="1:7">
      <c r="A227" s="71"/>
      <c r="B227" s="267" t="s">
        <v>367</v>
      </c>
      <c r="C227" s="267"/>
      <c r="D227" s="267"/>
      <c r="E227" s="72"/>
      <c r="F227" s="72"/>
      <c r="G227" s="74">
        <f>SUM(G214:G226)</f>
        <v>4138616</v>
      </c>
    </row>
    <row r="228" spans="1:7">
      <c r="A228" s="276" t="s">
        <v>735</v>
      </c>
      <c r="B228" s="276"/>
      <c r="C228" s="276"/>
      <c r="D228" s="276"/>
      <c r="E228" s="276"/>
      <c r="F228" s="276"/>
      <c r="G228" s="276"/>
    </row>
    <row r="229" spans="1:7">
      <c r="A229" s="268" t="s">
        <v>368</v>
      </c>
      <c r="B229" s="268"/>
      <c r="C229" s="268"/>
      <c r="D229" s="268"/>
      <c r="E229" s="268"/>
      <c r="F229" s="268"/>
      <c r="G229" s="268"/>
    </row>
    <row r="230" spans="1:7">
      <c r="A230" s="102">
        <v>9.1</v>
      </c>
      <c r="B230" s="34" t="s">
        <v>181</v>
      </c>
      <c r="C230" s="33"/>
      <c r="D230" s="35"/>
      <c r="E230" s="205"/>
      <c r="F230" s="206"/>
      <c r="G230" s="206"/>
    </row>
    <row r="231" spans="1:7" ht="90">
      <c r="A231" s="63" t="s">
        <v>8</v>
      </c>
      <c r="B231" s="121" t="s">
        <v>741</v>
      </c>
      <c r="C231" s="36">
        <v>2</v>
      </c>
      <c r="D231" s="36" t="s">
        <v>77</v>
      </c>
      <c r="E231" s="60">
        <v>62344</v>
      </c>
      <c r="F231" s="60" t="e">
        <f ca="1">SpellNumber(E231)</f>
        <v>#NAME?</v>
      </c>
      <c r="G231" s="60">
        <f>+E231*C231</f>
        <v>124688</v>
      </c>
    </row>
    <row r="232" spans="1:7" ht="90">
      <c r="A232" s="63" t="s">
        <v>10</v>
      </c>
      <c r="B232" s="121" t="s">
        <v>183</v>
      </c>
      <c r="C232" s="36">
        <v>2</v>
      </c>
      <c r="D232" s="36" t="s">
        <v>77</v>
      </c>
      <c r="E232" s="60">
        <v>78049</v>
      </c>
      <c r="F232" s="60" t="e">
        <f ca="1">SpellNumber(E232)</f>
        <v>#NAME?</v>
      </c>
      <c r="G232" s="60">
        <f>+E232*C232</f>
        <v>156098</v>
      </c>
    </row>
    <row r="233" spans="1:7" ht="45">
      <c r="A233" s="63" t="s">
        <v>12</v>
      </c>
      <c r="B233" s="121" t="s">
        <v>184</v>
      </c>
      <c r="C233" s="36">
        <v>1</v>
      </c>
      <c r="D233" s="36" t="s">
        <v>77</v>
      </c>
      <c r="E233" s="60">
        <v>227160</v>
      </c>
      <c r="F233" s="60" t="e">
        <f ca="1">SpellNumber(E233)</f>
        <v>#NAME?</v>
      </c>
      <c r="G233" s="60">
        <f>+E233*C233</f>
        <v>227160</v>
      </c>
    </row>
    <row r="234" spans="1:7" ht="30">
      <c r="A234" s="63">
        <v>9.1999999999999993</v>
      </c>
      <c r="B234" s="207" t="s">
        <v>185</v>
      </c>
      <c r="C234" s="36"/>
      <c r="D234" s="35"/>
      <c r="E234" s="205"/>
      <c r="F234" s="206"/>
      <c r="G234" s="206"/>
    </row>
    <row r="235" spans="1:7" ht="90">
      <c r="A235" s="125" t="s">
        <v>8</v>
      </c>
      <c r="B235" s="208" t="s">
        <v>186</v>
      </c>
      <c r="C235" s="209">
        <v>200</v>
      </c>
      <c r="D235" s="36" t="s">
        <v>65</v>
      </c>
      <c r="E235" s="60">
        <v>782</v>
      </c>
      <c r="F235" s="60" t="e">
        <f ca="1">SpellNumber(E235)</f>
        <v>#NAME?</v>
      </c>
      <c r="G235" s="60">
        <f>+E235*C235</f>
        <v>156400</v>
      </c>
    </row>
    <row r="236" spans="1:7" ht="60">
      <c r="A236" s="128" t="s">
        <v>10</v>
      </c>
      <c r="B236" s="208" t="s">
        <v>187</v>
      </c>
      <c r="C236" s="209">
        <v>200</v>
      </c>
      <c r="D236" s="36" t="s">
        <v>65</v>
      </c>
      <c r="E236" s="60">
        <v>1434</v>
      </c>
      <c r="F236" s="60" t="e">
        <f ca="1">SpellNumber(E236)</f>
        <v>#NAME?</v>
      </c>
      <c r="G236" s="60">
        <f>+E236*C236</f>
        <v>286800</v>
      </c>
    </row>
    <row r="237" spans="1:7" ht="60">
      <c r="A237" s="128" t="s">
        <v>12</v>
      </c>
      <c r="B237" s="208" t="s">
        <v>188</v>
      </c>
      <c r="C237" s="209">
        <v>290</v>
      </c>
      <c r="D237" s="36" t="s">
        <v>65</v>
      </c>
      <c r="E237" s="60">
        <v>1141</v>
      </c>
      <c r="F237" s="60" t="e">
        <f ca="1">SpellNumber(E237)</f>
        <v>#NAME?</v>
      </c>
      <c r="G237" s="60">
        <f>+E237*C237</f>
        <v>330890</v>
      </c>
    </row>
    <row r="238" spans="1:7" ht="45">
      <c r="A238" s="128" t="s">
        <v>14</v>
      </c>
      <c r="B238" s="208" t="s">
        <v>189</v>
      </c>
      <c r="C238" s="209">
        <v>1</v>
      </c>
      <c r="D238" s="36" t="s">
        <v>190</v>
      </c>
      <c r="E238" s="60">
        <v>71627</v>
      </c>
      <c r="F238" s="60" t="e">
        <f ca="1">SpellNumber(E238)</f>
        <v>#NAME?</v>
      </c>
      <c r="G238" s="60">
        <f>+E238*C238</f>
        <v>71627</v>
      </c>
    </row>
    <row r="239" spans="1:7">
      <c r="A239" s="71"/>
      <c r="B239" s="267" t="s">
        <v>369</v>
      </c>
      <c r="C239" s="267"/>
      <c r="D239" s="267"/>
      <c r="E239" s="72"/>
      <c r="F239" s="72"/>
      <c r="G239" s="74">
        <f>SUM(G230:G238)</f>
        <v>1353663</v>
      </c>
    </row>
    <row r="240" spans="1:7">
      <c r="A240" s="276" t="s">
        <v>736</v>
      </c>
      <c r="B240" s="276"/>
      <c r="C240" s="276"/>
      <c r="D240" s="276"/>
      <c r="E240" s="276"/>
      <c r="F240" s="276"/>
      <c r="G240" s="276"/>
    </row>
    <row r="241" spans="1:7">
      <c r="A241" s="268" t="s">
        <v>370</v>
      </c>
      <c r="B241" s="268"/>
      <c r="C241" s="268"/>
      <c r="D241" s="268"/>
      <c r="E241" s="268"/>
      <c r="F241" s="268"/>
      <c r="G241" s="268"/>
    </row>
    <row r="242" spans="1:7">
      <c r="A242" s="130"/>
      <c r="B242" s="113" t="s">
        <v>191</v>
      </c>
      <c r="C242" s="132"/>
      <c r="D242" s="132"/>
      <c r="E242" s="133"/>
      <c r="F242" s="133"/>
      <c r="G242" s="133"/>
    </row>
    <row r="243" spans="1:7" ht="45">
      <c r="A243" s="134">
        <v>10.1</v>
      </c>
      <c r="B243" s="113" t="s">
        <v>192</v>
      </c>
      <c r="C243" s="135">
        <v>1</v>
      </c>
      <c r="D243" s="135" t="s">
        <v>27</v>
      </c>
      <c r="E243" s="60">
        <v>10257</v>
      </c>
      <c r="F243" s="60" t="e">
        <f ca="1">SpellNumber(E243)</f>
        <v>#NAME?</v>
      </c>
      <c r="G243" s="60">
        <f>+E243*C243</f>
        <v>10257</v>
      </c>
    </row>
    <row r="244" spans="1:7" ht="165">
      <c r="A244" s="134">
        <v>10.199999999999999</v>
      </c>
      <c r="B244" s="113" t="s">
        <v>193</v>
      </c>
      <c r="C244" s="135"/>
      <c r="D244" s="135"/>
      <c r="E244" s="136"/>
      <c r="F244" s="136"/>
      <c r="G244" s="136"/>
    </row>
    <row r="245" spans="1:7">
      <c r="A245" s="134" t="s">
        <v>8</v>
      </c>
      <c r="B245" s="113" t="s">
        <v>194</v>
      </c>
      <c r="C245" s="135">
        <v>100</v>
      </c>
      <c r="D245" s="235" t="s">
        <v>195</v>
      </c>
      <c r="E245" s="60">
        <v>263</v>
      </c>
      <c r="F245" s="60" t="e">
        <f ca="1">SpellNumber(E245)</f>
        <v>#NAME?</v>
      </c>
      <c r="G245" s="60">
        <f>+E245*C245</f>
        <v>26300</v>
      </c>
    </row>
    <row r="246" spans="1:7">
      <c r="A246" s="134" t="s">
        <v>10</v>
      </c>
      <c r="B246" s="113" t="s">
        <v>196</v>
      </c>
      <c r="C246" s="135">
        <v>4</v>
      </c>
      <c r="D246" s="135" t="s">
        <v>27</v>
      </c>
      <c r="E246" s="60">
        <v>98</v>
      </c>
      <c r="F246" s="60" t="e">
        <f ca="1">SpellNumber(E246)</f>
        <v>#NAME?</v>
      </c>
      <c r="G246" s="60">
        <f>+E246*C246</f>
        <v>392</v>
      </c>
    </row>
    <row r="247" spans="1:7">
      <c r="A247" s="134" t="s">
        <v>12</v>
      </c>
      <c r="B247" s="113" t="s">
        <v>197</v>
      </c>
      <c r="C247" s="135">
        <v>16</v>
      </c>
      <c r="D247" s="135" t="s">
        <v>27</v>
      </c>
      <c r="E247" s="60">
        <v>50</v>
      </c>
      <c r="F247" s="60" t="e">
        <f ca="1">SpellNumber(E247)</f>
        <v>#NAME?</v>
      </c>
      <c r="G247" s="60">
        <f>+E247*C247</f>
        <v>800</v>
      </c>
    </row>
    <row r="248" spans="1:7" ht="90">
      <c r="A248" s="134">
        <v>10.3</v>
      </c>
      <c r="B248" s="113" t="s">
        <v>718</v>
      </c>
      <c r="C248" s="135"/>
      <c r="D248" s="135"/>
      <c r="E248" s="136"/>
      <c r="F248" s="136"/>
      <c r="G248" s="136"/>
    </row>
    <row r="249" spans="1:7">
      <c r="A249" s="134" t="s">
        <v>8</v>
      </c>
      <c r="B249" s="113" t="s">
        <v>198</v>
      </c>
      <c r="C249" s="156">
        <v>1</v>
      </c>
      <c r="D249" s="135" t="s">
        <v>27</v>
      </c>
      <c r="E249" s="60">
        <v>10850</v>
      </c>
      <c r="F249" s="60" t="e">
        <f t="shared" ref="F249:F264" ca="1" si="16">SpellNumber(E249)</f>
        <v>#NAME?</v>
      </c>
      <c r="G249" s="60">
        <f t="shared" ref="G249:G264" si="17">+E249*C249</f>
        <v>10850</v>
      </c>
    </row>
    <row r="250" spans="1:7">
      <c r="A250" s="134" t="s">
        <v>10</v>
      </c>
      <c r="B250" s="113" t="s">
        <v>199</v>
      </c>
      <c r="C250" s="156">
        <v>4</v>
      </c>
      <c r="D250" s="135" t="s">
        <v>27</v>
      </c>
      <c r="E250" s="60">
        <v>4307</v>
      </c>
      <c r="F250" s="60" t="e">
        <f t="shared" ca="1" si="16"/>
        <v>#NAME?</v>
      </c>
      <c r="G250" s="60">
        <f t="shared" si="17"/>
        <v>17228</v>
      </c>
    </row>
    <row r="251" spans="1:7">
      <c r="A251" s="134" t="s">
        <v>12</v>
      </c>
      <c r="B251" s="113" t="s">
        <v>200</v>
      </c>
      <c r="C251" s="156">
        <v>4</v>
      </c>
      <c r="D251" s="135" t="s">
        <v>27</v>
      </c>
      <c r="E251" s="60">
        <v>9074</v>
      </c>
      <c r="F251" s="60" t="e">
        <f t="shared" ca="1" si="16"/>
        <v>#NAME?</v>
      </c>
      <c r="G251" s="60">
        <f t="shared" si="17"/>
        <v>36296</v>
      </c>
    </row>
    <row r="252" spans="1:7">
      <c r="A252" s="134" t="s">
        <v>14</v>
      </c>
      <c r="B252" s="113" t="s">
        <v>201</v>
      </c>
      <c r="C252" s="156">
        <v>3</v>
      </c>
      <c r="D252" s="135" t="s">
        <v>27</v>
      </c>
      <c r="E252" s="60">
        <v>7112</v>
      </c>
      <c r="F252" s="60" t="e">
        <f t="shared" ca="1" si="16"/>
        <v>#NAME?</v>
      </c>
      <c r="G252" s="60">
        <f t="shared" si="17"/>
        <v>21336</v>
      </c>
    </row>
    <row r="253" spans="1:7" ht="45">
      <c r="A253" s="134" t="s">
        <v>43</v>
      </c>
      <c r="B253" s="113" t="s">
        <v>202</v>
      </c>
      <c r="C253" s="156">
        <v>1</v>
      </c>
      <c r="D253" s="135" t="s">
        <v>203</v>
      </c>
      <c r="E253" s="60">
        <v>1697</v>
      </c>
      <c r="F253" s="60" t="e">
        <f t="shared" ca="1" si="16"/>
        <v>#NAME?</v>
      </c>
      <c r="G253" s="60">
        <f t="shared" si="17"/>
        <v>1697</v>
      </c>
    </row>
    <row r="254" spans="1:7" ht="45">
      <c r="A254" s="134" t="s">
        <v>204</v>
      </c>
      <c r="B254" s="113" t="s">
        <v>205</v>
      </c>
      <c r="C254" s="156">
        <v>34</v>
      </c>
      <c r="D254" s="135" t="s">
        <v>27</v>
      </c>
      <c r="E254" s="60">
        <v>566</v>
      </c>
      <c r="F254" s="60" t="e">
        <f t="shared" ca="1" si="16"/>
        <v>#NAME?</v>
      </c>
      <c r="G254" s="60">
        <f t="shared" si="17"/>
        <v>19244</v>
      </c>
    </row>
    <row r="255" spans="1:7" ht="30">
      <c r="A255" s="134" t="s">
        <v>206</v>
      </c>
      <c r="B255" s="113" t="s">
        <v>207</v>
      </c>
      <c r="C255" s="156">
        <v>8</v>
      </c>
      <c r="D255" s="135" t="s">
        <v>27</v>
      </c>
      <c r="E255" s="60">
        <v>1465</v>
      </c>
      <c r="F255" s="60" t="e">
        <f t="shared" ca="1" si="16"/>
        <v>#NAME?</v>
      </c>
      <c r="G255" s="60">
        <f t="shared" si="17"/>
        <v>11720</v>
      </c>
    </row>
    <row r="256" spans="1:7" ht="45">
      <c r="A256" s="134" t="s">
        <v>208</v>
      </c>
      <c r="B256" s="113" t="s">
        <v>209</v>
      </c>
      <c r="C256" s="156">
        <v>3</v>
      </c>
      <c r="D256" s="135" t="s">
        <v>27</v>
      </c>
      <c r="E256" s="60">
        <v>625</v>
      </c>
      <c r="F256" s="60" t="e">
        <f t="shared" ca="1" si="16"/>
        <v>#NAME?</v>
      </c>
      <c r="G256" s="60">
        <f t="shared" si="17"/>
        <v>1875</v>
      </c>
    </row>
    <row r="257" spans="1:7" ht="75">
      <c r="A257" s="134" t="s">
        <v>210</v>
      </c>
      <c r="B257" s="113" t="s">
        <v>211</v>
      </c>
      <c r="C257" s="156">
        <v>1</v>
      </c>
      <c r="D257" s="135" t="s">
        <v>27</v>
      </c>
      <c r="E257" s="60">
        <v>10390</v>
      </c>
      <c r="F257" s="60" t="e">
        <f t="shared" ca="1" si="16"/>
        <v>#NAME?</v>
      </c>
      <c r="G257" s="60">
        <f t="shared" si="17"/>
        <v>10390</v>
      </c>
    </row>
    <row r="258" spans="1:7" ht="30">
      <c r="A258" s="134" t="s">
        <v>212</v>
      </c>
      <c r="B258" s="113" t="s">
        <v>213</v>
      </c>
      <c r="C258" s="156">
        <v>3</v>
      </c>
      <c r="D258" s="135" t="s">
        <v>27</v>
      </c>
      <c r="E258" s="60">
        <v>571</v>
      </c>
      <c r="F258" s="60" t="e">
        <f t="shared" ca="1" si="16"/>
        <v>#NAME?</v>
      </c>
      <c r="G258" s="60">
        <f t="shared" si="17"/>
        <v>1713</v>
      </c>
    </row>
    <row r="259" spans="1:7" ht="195">
      <c r="A259" s="134" t="s">
        <v>214</v>
      </c>
      <c r="B259" s="113" t="s">
        <v>719</v>
      </c>
      <c r="C259" s="156">
        <v>8</v>
      </c>
      <c r="D259" s="135" t="s">
        <v>27</v>
      </c>
      <c r="E259" s="60">
        <v>8943</v>
      </c>
      <c r="F259" s="60" t="e">
        <f t="shared" ca="1" si="16"/>
        <v>#NAME?</v>
      </c>
      <c r="G259" s="60">
        <f t="shared" si="17"/>
        <v>71544</v>
      </c>
    </row>
    <row r="260" spans="1:7" ht="120">
      <c r="A260" s="134" t="s">
        <v>215</v>
      </c>
      <c r="B260" s="113" t="s">
        <v>720</v>
      </c>
      <c r="C260" s="156">
        <v>8</v>
      </c>
      <c r="D260" s="135" t="s">
        <v>27</v>
      </c>
      <c r="E260" s="60">
        <v>3010</v>
      </c>
      <c r="F260" s="60" t="e">
        <f t="shared" ca="1" si="16"/>
        <v>#NAME?</v>
      </c>
      <c r="G260" s="60">
        <f t="shared" si="17"/>
        <v>24080</v>
      </c>
    </row>
    <row r="261" spans="1:7" ht="75">
      <c r="A261" s="134" t="s">
        <v>216</v>
      </c>
      <c r="B261" s="32" t="s">
        <v>217</v>
      </c>
      <c r="C261" s="156">
        <v>28</v>
      </c>
      <c r="D261" s="135" t="s">
        <v>56</v>
      </c>
      <c r="E261" s="60">
        <v>987</v>
      </c>
      <c r="F261" s="60" t="e">
        <f t="shared" ca="1" si="16"/>
        <v>#NAME?</v>
      </c>
      <c r="G261" s="60">
        <f t="shared" si="17"/>
        <v>27636</v>
      </c>
    </row>
    <row r="262" spans="1:7" ht="60">
      <c r="A262" s="134" t="s">
        <v>218</v>
      </c>
      <c r="B262" s="113" t="s">
        <v>219</v>
      </c>
      <c r="C262" s="156">
        <v>1</v>
      </c>
      <c r="D262" s="135" t="s">
        <v>203</v>
      </c>
      <c r="E262" s="60">
        <v>86961</v>
      </c>
      <c r="F262" s="60" t="e">
        <f t="shared" ca="1" si="16"/>
        <v>#NAME?</v>
      </c>
      <c r="G262" s="60">
        <f t="shared" si="17"/>
        <v>86961</v>
      </c>
    </row>
    <row r="263" spans="1:7" ht="315">
      <c r="A263" s="134">
        <v>10.4</v>
      </c>
      <c r="B263" s="236" t="s">
        <v>721</v>
      </c>
      <c r="C263" s="156">
        <v>2</v>
      </c>
      <c r="D263" s="135" t="s">
        <v>27</v>
      </c>
      <c r="E263" s="60">
        <v>41716</v>
      </c>
      <c r="F263" s="60" t="e">
        <f t="shared" ca="1" si="16"/>
        <v>#NAME?</v>
      </c>
      <c r="G263" s="60">
        <f t="shared" si="17"/>
        <v>83432</v>
      </c>
    </row>
    <row r="264" spans="1:7" ht="45">
      <c r="A264" s="134" t="s">
        <v>8</v>
      </c>
      <c r="B264" s="113" t="s">
        <v>315</v>
      </c>
      <c r="C264" s="156">
        <v>2</v>
      </c>
      <c r="D264" s="135" t="s">
        <v>203</v>
      </c>
      <c r="E264" s="60">
        <v>14601</v>
      </c>
      <c r="F264" s="60" t="e">
        <f t="shared" ca="1" si="16"/>
        <v>#NAME?</v>
      </c>
      <c r="G264" s="60">
        <f t="shared" si="17"/>
        <v>29202</v>
      </c>
    </row>
    <row r="265" spans="1:7">
      <c r="A265" s="134">
        <v>10.5</v>
      </c>
      <c r="B265" s="113" t="s">
        <v>284</v>
      </c>
      <c r="C265" s="156"/>
      <c r="D265" s="135"/>
      <c r="E265" s="136"/>
      <c r="F265" s="136"/>
      <c r="G265" s="136"/>
    </row>
    <row r="266" spans="1:7" ht="45">
      <c r="A266" s="134" t="s">
        <v>8</v>
      </c>
      <c r="B266" s="113" t="s">
        <v>285</v>
      </c>
      <c r="C266" s="156">
        <v>2</v>
      </c>
      <c r="D266" s="156" t="s">
        <v>27</v>
      </c>
      <c r="E266" s="60">
        <v>1527</v>
      </c>
      <c r="F266" s="60" t="e">
        <f ca="1">SpellNumber(E266)</f>
        <v>#NAME?</v>
      </c>
      <c r="G266" s="60">
        <f>+E266*C266</f>
        <v>3054</v>
      </c>
    </row>
    <row r="267" spans="1:7" ht="30">
      <c r="A267" s="134" t="s">
        <v>10</v>
      </c>
      <c r="B267" s="113" t="s">
        <v>286</v>
      </c>
      <c r="C267" s="156">
        <v>8</v>
      </c>
      <c r="D267" s="156" t="s">
        <v>27</v>
      </c>
      <c r="E267" s="60">
        <v>1068</v>
      </c>
      <c r="F267" s="60" t="e">
        <f ca="1">SpellNumber(E267)</f>
        <v>#NAME?</v>
      </c>
      <c r="G267" s="60">
        <f>+E267*C267</f>
        <v>8544</v>
      </c>
    </row>
    <row r="268" spans="1:7" ht="30">
      <c r="A268" s="134" t="s">
        <v>12</v>
      </c>
      <c r="B268" s="113" t="s">
        <v>287</v>
      </c>
      <c r="C268" s="156">
        <v>2</v>
      </c>
      <c r="D268" s="156" t="s">
        <v>27</v>
      </c>
      <c r="E268" s="60">
        <v>2014</v>
      </c>
      <c r="F268" s="60" t="e">
        <f ca="1">SpellNumber(E268)</f>
        <v>#NAME?</v>
      </c>
      <c r="G268" s="60">
        <f>+E268*C268</f>
        <v>4028</v>
      </c>
    </row>
    <row r="269" spans="1:7">
      <c r="A269" s="134">
        <v>10.6</v>
      </c>
      <c r="B269" s="113" t="s">
        <v>224</v>
      </c>
      <c r="C269" s="135"/>
      <c r="D269" s="135"/>
      <c r="E269" s="136"/>
      <c r="F269" s="136"/>
      <c r="G269" s="136"/>
    </row>
    <row r="270" spans="1:7">
      <c r="A270" s="134" t="s">
        <v>8</v>
      </c>
      <c r="B270" s="166" t="s">
        <v>225</v>
      </c>
      <c r="C270" s="135"/>
      <c r="D270" s="135"/>
      <c r="E270" s="136"/>
      <c r="F270" s="136"/>
      <c r="G270" s="136"/>
    </row>
    <row r="271" spans="1:7" ht="120">
      <c r="A271" s="134" t="s">
        <v>210</v>
      </c>
      <c r="B271" s="113" t="s">
        <v>337</v>
      </c>
      <c r="C271" s="237">
        <v>26</v>
      </c>
      <c r="D271" s="135" t="s">
        <v>27</v>
      </c>
      <c r="E271" s="60">
        <v>4761</v>
      </c>
      <c r="F271" s="60" t="e">
        <f ca="1">SpellNumber(E271)</f>
        <v>#NAME?</v>
      </c>
      <c r="G271" s="60">
        <f>+E271*C271</f>
        <v>123786</v>
      </c>
    </row>
    <row r="272" spans="1:7" ht="45">
      <c r="A272" s="142" t="s">
        <v>226</v>
      </c>
      <c r="B272" s="143" t="s">
        <v>227</v>
      </c>
      <c r="C272" s="135">
        <v>4</v>
      </c>
      <c r="D272" s="144" t="s">
        <v>27</v>
      </c>
      <c r="E272" s="60">
        <v>2703</v>
      </c>
      <c r="F272" s="60" t="e">
        <f ca="1">SpellNumber(E272)</f>
        <v>#NAME?</v>
      </c>
      <c r="G272" s="60">
        <f>+E272*C272</f>
        <v>10812</v>
      </c>
    </row>
    <row r="273" spans="1:7" ht="45">
      <c r="A273" s="145" t="s">
        <v>10</v>
      </c>
      <c r="B273" s="113" t="s">
        <v>228</v>
      </c>
      <c r="C273" s="36">
        <v>43</v>
      </c>
      <c r="D273" s="146" t="s">
        <v>27</v>
      </c>
      <c r="E273" s="60">
        <v>216</v>
      </c>
      <c r="F273" s="60" t="e">
        <f ca="1">SpellNumber(E273)</f>
        <v>#NAME?</v>
      </c>
      <c r="G273" s="60">
        <f>+E273*C273</f>
        <v>9288</v>
      </c>
    </row>
    <row r="274" spans="1:7" ht="135">
      <c r="A274" s="134" t="s">
        <v>12</v>
      </c>
      <c r="B274" s="147" t="s">
        <v>271</v>
      </c>
      <c r="C274" s="149"/>
      <c r="D274" s="149"/>
      <c r="E274" s="136"/>
      <c r="F274" s="136"/>
      <c r="G274" s="136"/>
    </row>
    <row r="275" spans="1:7">
      <c r="A275" s="150" t="s">
        <v>210</v>
      </c>
      <c r="B275" s="151" t="s">
        <v>272</v>
      </c>
      <c r="C275" s="153">
        <v>9</v>
      </c>
      <c r="D275" s="153" t="s">
        <v>27</v>
      </c>
      <c r="E275" s="60">
        <v>11262</v>
      </c>
      <c r="F275" s="60" t="e">
        <f t="shared" ref="F275:F281" ca="1" si="18">SpellNumber(E275)</f>
        <v>#NAME?</v>
      </c>
      <c r="G275" s="60">
        <f t="shared" ref="G275:G281" si="19">+E275*C275</f>
        <v>101358</v>
      </c>
    </row>
    <row r="276" spans="1:7">
      <c r="A276" s="150" t="s">
        <v>226</v>
      </c>
      <c r="B276" s="151" t="s">
        <v>273</v>
      </c>
      <c r="C276" s="153">
        <v>8</v>
      </c>
      <c r="D276" s="153" t="s">
        <v>27</v>
      </c>
      <c r="E276" s="60">
        <v>5018</v>
      </c>
      <c r="F276" s="60" t="e">
        <f t="shared" ca="1" si="18"/>
        <v>#NAME?</v>
      </c>
      <c r="G276" s="60">
        <f t="shared" si="19"/>
        <v>40144</v>
      </c>
    </row>
    <row r="277" spans="1:7" ht="60">
      <c r="A277" s="63" t="s">
        <v>14</v>
      </c>
      <c r="B277" s="113" t="s">
        <v>229</v>
      </c>
      <c r="C277" s="36">
        <v>8</v>
      </c>
      <c r="D277" s="146" t="s">
        <v>27</v>
      </c>
      <c r="E277" s="60">
        <v>765</v>
      </c>
      <c r="F277" s="60" t="e">
        <f t="shared" ca="1" si="18"/>
        <v>#NAME?</v>
      </c>
      <c r="G277" s="60">
        <f t="shared" si="19"/>
        <v>6120</v>
      </c>
    </row>
    <row r="278" spans="1:7" ht="120">
      <c r="A278" s="134" t="s">
        <v>43</v>
      </c>
      <c r="B278" s="32" t="s">
        <v>230</v>
      </c>
      <c r="C278" s="36">
        <v>9</v>
      </c>
      <c r="D278" s="146" t="s">
        <v>27</v>
      </c>
      <c r="E278" s="60">
        <v>11225</v>
      </c>
      <c r="F278" s="60" t="e">
        <f t="shared" ca="1" si="18"/>
        <v>#NAME?</v>
      </c>
      <c r="G278" s="60">
        <f t="shared" si="19"/>
        <v>101025</v>
      </c>
    </row>
    <row r="279" spans="1:7" ht="45">
      <c r="A279" s="134" t="s">
        <v>204</v>
      </c>
      <c r="B279" s="32" t="s">
        <v>231</v>
      </c>
      <c r="C279" s="36">
        <v>9</v>
      </c>
      <c r="D279" s="146" t="s">
        <v>27</v>
      </c>
      <c r="E279" s="60">
        <v>1934</v>
      </c>
      <c r="F279" s="60" t="e">
        <f t="shared" ca="1" si="18"/>
        <v>#NAME?</v>
      </c>
      <c r="G279" s="60">
        <f t="shared" si="19"/>
        <v>17406</v>
      </c>
    </row>
    <row r="280" spans="1:7" ht="120">
      <c r="A280" s="142" t="s">
        <v>206</v>
      </c>
      <c r="B280" s="154" t="s">
        <v>232</v>
      </c>
      <c r="C280" s="155">
        <v>9</v>
      </c>
      <c r="D280" s="155" t="s">
        <v>27</v>
      </c>
      <c r="E280" s="60">
        <v>8302</v>
      </c>
      <c r="F280" s="60" t="e">
        <f t="shared" ca="1" si="18"/>
        <v>#NAME?</v>
      </c>
      <c r="G280" s="60">
        <f t="shared" si="19"/>
        <v>74718</v>
      </c>
    </row>
    <row r="281" spans="1:7" ht="45">
      <c r="A281" s="142" t="s">
        <v>208</v>
      </c>
      <c r="B281" s="154" t="s">
        <v>233</v>
      </c>
      <c r="C281" s="155">
        <v>9</v>
      </c>
      <c r="D281" s="155" t="s">
        <v>27</v>
      </c>
      <c r="E281" s="60">
        <v>1557</v>
      </c>
      <c r="F281" s="60" t="e">
        <f t="shared" ca="1" si="18"/>
        <v>#NAME?</v>
      </c>
      <c r="G281" s="60">
        <f t="shared" si="19"/>
        <v>14013</v>
      </c>
    </row>
    <row r="282" spans="1:7">
      <c r="A282" s="134">
        <v>10.7</v>
      </c>
      <c r="B282" s="113" t="s">
        <v>234</v>
      </c>
      <c r="C282" s="118"/>
      <c r="D282" s="135"/>
      <c r="E282" s="136"/>
      <c r="F282" s="136"/>
      <c r="G282" s="136"/>
    </row>
    <row r="283" spans="1:7" ht="195">
      <c r="A283" s="134" t="s">
        <v>8</v>
      </c>
      <c r="B283" s="113" t="s">
        <v>235</v>
      </c>
      <c r="C283" s="135">
        <v>4</v>
      </c>
      <c r="D283" s="156" t="s">
        <v>27</v>
      </c>
      <c r="E283" s="60">
        <v>9489</v>
      </c>
      <c r="F283" s="60" t="e">
        <f ca="1">SpellNumber(E283)</f>
        <v>#NAME?</v>
      </c>
      <c r="G283" s="60">
        <f>+E283*C283</f>
        <v>37956</v>
      </c>
    </row>
    <row r="284" spans="1:7" ht="30">
      <c r="A284" s="134" t="s">
        <v>10</v>
      </c>
      <c r="B284" s="113" t="s">
        <v>236</v>
      </c>
      <c r="C284" s="135"/>
      <c r="D284" s="156"/>
      <c r="E284" s="136"/>
      <c r="F284" s="136"/>
      <c r="G284" s="136"/>
    </row>
    <row r="285" spans="1:7">
      <c r="A285" s="157" t="s">
        <v>210</v>
      </c>
      <c r="B285" s="112" t="s">
        <v>237</v>
      </c>
      <c r="C285" s="237">
        <v>300</v>
      </c>
      <c r="D285" s="235" t="s">
        <v>195</v>
      </c>
      <c r="E285" s="60">
        <v>160</v>
      </c>
      <c r="F285" s="60" t="e">
        <f ca="1">SpellNumber(E285)</f>
        <v>#NAME?</v>
      </c>
      <c r="G285" s="60">
        <f>+E285*C285</f>
        <v>48000</v>
      </c>
    </row>
    <row r="286" spans="1:7">
      <c r="A286" s="134" t="s">
        <v>226</v>
      </c>
      <c r="B286" s="113" t="s">
        <v>238</v>
      </c>
      <c r="C286" s="237">
        <v>150</v>
      </c>
      <c r="D286" s="235" t="s">
        <v>195</v>
      </c>
      <c r="E286" s="60">
        <v>116</v>
      </c>
      <c r="F286" s="60" t="e">
        <f ca="1">SpellNumber(E286)</f>
        <v>#NAME?</v>
      </c>
      <c r="G286" s="60">
        <f>+E286*C286</f>
        <v>17400</v>
      </c>
    </row>
    <row r="287" spans="1:7">
      <c r="A287" s="134" t="s">
        <v>239</v>
      </c>
      <c r="B287" s="113" t="s">
        <v>240</v>
      </c>
      <c r="C287" s="135">
        <v>200</v>
      </c>
      <c r="D287" s="235" t="s">
        <v>195</v>
      </c>
      <c r="E287" s="60">
        <v>19</v>
      </c>
      <c r="F287" s="60" t="e">
        <f ca="1">SpellNumber(E287)</f>
        <v>#NAME?</v>
      </c>
      <c r="G287" s="60">
        <f>+E287*C287</f>
        <v>3800</v>
      </c>
    </row>
    <row r="288" spans="1:7">
      <c r="A288" s="134">
        <v>10.8</v>
      </c>
      <c r="B288" s="113" t="s">
        <v>241</v>
      </c>
      <c r="C288" s="135"/>
      <c r="D288" s="156"/>
      <c r="E288" s="136"/>
      <c r="F288" s="136"/>
      <c r="G288" s="136"/>
    </row>
    <row r="289" spans="1:7" ht="60">
      <c r="A289" s="134" t="s">
        <v>8</v>
      </c>
      <c r="B289" s="238" t="s">
        <v>242</v>
      </c>
      <c r="C289" s="237">
        <v>1</v>
      </c>
      <c r="D289" s="235" t="s">
        <v>27</v>
      </c>
      <c r="E289" s="60">
        <v>18777</v>
      </c>
      <c r="F289" s="60" t="e">
        <f ca="1">SpellNumber(E289)</f>
        <v>#NAME?</v>
      </c>
      <c r="G289" s="60">
        <f>+E289*C289</f>
        <v>18777</v>
      </c>
    </row>
    <row r="290" spans="1:7" ht="45">
      <c r="A290" s="134" t="s">
        <v>10</v>
      </c>
      <c r="B290" s="238" t="s">
        <v>243</v>
      </c>
      <c r="C290" s="156">
        <v>125</v>
      </c>
      <c r="D290" s="235" t="s">
        <v>195</v>
      </c>
      <c r="E290" s="60">
        <v>116</v>
      </c>
      <c r="F290" s="60" t="e">
        <f ca="1">SpellNumber(E290)</f>
        <v>#NAME?</v>
      </c>
      <c r="G290" s="60">
        <f>+E290*C290</f>
        <v>14500</v>
      </c>
    </row>
    <row r="291" spans="1:7" ht="45">
      <c r="A291" s="134" t="s">
        <v>12</v>
      </c>
      <c r="B291" s="238" t="s">
        <v>244</v>
      </c>
      <c r="C291" s="237">
        <v>1</v>
      </c>
      <c r="D291" s="235" t="s">
        <v>27</v>
      </c>
      <c r="E291" s="60">
        <v>4620</v>
      </c>
      <c r="F291" s="60" t="e">
        <f ca="1">SpellNumber(E291)</f>
        <v>#NAME?</v>
      </c>
      <c r="G291" s="60">
        <f>+E291*C291</f>
        <v>4620</v>
      </c>
    </row>
    <row r="292" spans="1:7" ht="60">
      <c r="A292" s="134" t="s">
        <v>14</v>
      </c>
      <c r="B292" s="238" t="s">
        <v>245</v>
      </c>
      <c r="C292" s="237">
        <v>1</v>
      </c>
      <c r="D292" s="235" t="s">
        <v>27</v>
      </c>
      <c r="E292" s="60">
        <v>8530</v>
      </c>
      <c r="F292" s="60" t="e">
        <f ca="1">SpellNumber(E292)</f>
        <v>#NAME?</v>
      </c>
      <c r="G292" s="60">
        <f>+E292*C292</f>
        <v>8530</v>
      </c>
    </row>
    <row r="293" spans="1:7">
      <c r="A293" s="134">
        <v>10.9</v>
      </c>
      <c r="B293" s="238" t="s">
        <v>246</v>
      </c>
      <c r="C293" s="237"/>
      <c r="D293" s="235"/>
      <c r="E293" s="136"/>
      <c r="F293" s="136"/>
      <c r="G293" s="136"/>
    </row>
    <row r="294" spans="1:7" ht="30">
      <c r="A294" s="134" t="s">
        <v>8</v>
      </c>
      <c r="B294" s="238" t="s">
        <v>247</v>
      </c>
      <c r="C294" s="237">
        <v>100</v>
      </c>
      <c r="D294" s="235" t="s">
        <v>195</v>
      </c>
      <c r="E294" s="60">
        <v>88</v>
      </c>
      <c r="F294" s="60" t="e">
        <f ca="1">SpellNumber(E294)</f>
        <v>#NAME?</v>
      </c>
      <c r="G294" s="60">
        <f>+E294*C294</f>
        <v>8800</v>
      </c>
    </row>
    <row r="295" spans="1:7" ht="60">
      <c r="A295" s="134" t="s">
        <v>10</v>
      </c>
      <c r="B295" s="113" t="s">
        <v>248</v>
      </c>
      <c r="C295" s="237">
        <v>10</v>
      </c>
      <c r="D295" s="235" t="s">
        <v>27</v>
      </c>
      <c r="E295" s="60">
        <v>190</v>
      </c>
      <c r="F295" s="60" t="e">
        <f ca="1">SpellNumber(E295)</f>
        <v>#NAME?</v>
      </c>
      <c r="G295" s="60">
        <f>+E295*C295</f>
        <v>1900</v>
      </c>
    </row>
    <row r="296" spans="1:7" ht="30">
      <c r="A296" s="159" t="s">
        <v>12</v>
      </c>
      <c r="B296" s="160" t="s">
        <v>249</v>
      </c>
      <c r="C296" s="118"/>
      <c r="D296" s="161"/>
      <c r="E296" s="136"/>
      <c r="F296" s="136"/>
      <c r="G296" s="136"/>
    </row>
    <row r="297" spans="1:7">
      <c r="A297" s="159" t="s">
        <v>210</v>
      </c>
      <c r="B297" s="160" t="s">
        <v>250</v>
      </c>
      <c r="C297" s="161">
        <v>30</v>
      </c>
      <c r="D297" s="235" t="s">
        <v>195</v>
      </c>
      <c r="E297" s="60">
        <v>77</v>
      </c>
      <c r="F297" s="60" t="e">
        <f t="shared" ref="F297:F302" ca="1" si="20">SpellNumber(E297)</f>
        <v>#NAME?</v>
      </c>
      <c r="G297" s="60">
        <f t="shared" ref="G297:G302" si="21">+E297*C297</f>
        <v>2310</v>
      </c>
    </row>
    <row r="298" spans="1:7">
      <c r="A298" s="159" t="s">
        <v>226</v>
      </c>
      <c r="B298" s="160" t="s">
        <v>251</v>
      </c>
      <c r="C298" s="161">
        <v>50</v>
      </c>
      <c r="D298" s="235" t="s">
        <v>195</v>
      </c>
      <c r="E298" s="60">
        <v>77</v>
      </c>
      <c r="F298" s="60" t="e">
        <f t="shared" ca="1" si="20"/>
        <v>#NAME?</v>
      </c>
      <c r="G298" s="60">
        <f t="shared" si="21"/>
        <v>3850</v>
      </c>
    </row>
    <row r="299" spans="1:7">
      <c r="A299" s="159" t="s">
        <v>239</v>
      </c>
      <c r="B299" s="160" t="s">
        <v>252</v>
      </c>
      <c r="C299" s="161">
        <v>35</v>
      </c>
      <c r="D299" s="235" t="s">
        <v>195</v>
      </c>
      <c r="E299" s="60">
        <v>77</v>
      </c>
      <c r="F299" s="60" t="e">
        <f t="shared" ca="1" si="20"/>
        <v>#NAME?</v>
      </c>
      <c r="G299" s="60">
        <f t="shared" si="21"/>
        <v>2695</v>
      </c>
    </row>
    <row r="300" spans="1:7" ht="30">
      <c r="A300" s="159" t="s">
        <v>14</v>
      </c>
      <c r="B300" s="160" t="s">
        <v>288</v>
      </c>
      <c r="C300" s="161">
        <v>80</v>
      </c>
      <c r="D300" s="235" t="s">
        <v>195</v>
      </c>
      <c r="E300" s="60">
        <v>38</v>
      </c>
      <c r="F300" s="60" t="e">
        <f t="shared" ca="1" si="20"/>
        <v>#NAME?</v>
      </c>
      <c r="G300" s="60">
        <f t="shared" si="21"/>
        <v>3040</v>
      </c>
    </row>
    <row r="301" spans="1:7" ht="30">
      <c r="A301" s="163" t="s">
        <v>43</v>
      </c>
      <c r="B301" s="160" t="s">
        <v>289</v>
      </c>
      <c r="C301" s="211">
        <v>380</v>
      </c>
      <c r="D301" s="235" t="s">
        <v>195</v>
      </c>
      <c r="E301" s="60">
        <v>27</v>
      </c>
      <c r="F301" s="60" t="e">
        <f t="shared" ca="1" si="20"/>
        <v>#NAME?</v>
      </c>
      <c r="G301" s="60">
        <f t="shared" si="21"/>
        <v>10260</v>
      </c>
    </row>
    <row r="302" spans="1:7" ht="30">
      <c r="A302" s="163" t="s">
        <v>204</v>
      </c>
      <c r="B302" s="160" t="s">
        <v>290</v>
      </c>
      <c r="C302" s="211">
        <v>170</v>
      </c>
      <c r="D302" s="235" t="s">
        <v>195</v>
      </c>
      <c r="E302" s="60">
        <v>18</v>
      </c>
      <c r="F302" s="60" t="e">
        <f t="shared" ca="1" si="20"/>
        <v>#NAME?</v>
      </c>
      <c r="G302" s="60">
        <f t="shared" si="21"/>
        <v>3060</v>
      </c>
    </row>
    <row r="303" spans="1:7" ht="30">
      <c r="A303" s="142" t="s">
        <v>206</v>
      </c>
      <c r="B303" s="113" t="s">
        <v>253</v>
      </c>
      <c r="C303" s="146"/>
      <c r="D303" s="146"/>
      <c r="E303" s="136"/>
      <c r="F303" s="136"/>
      <c r="G303" s="136"/>
    </row>
    <row r="304" spans="1:7">
      <c r="A304" s="134" t="s">
        <v>210</v>
      </c>
      <c r="B304" s="113" t="s">
        <v>254</v>
      </c>
      <c r="C304" s="237">
        <v>2</v>
      </c>
      <c r="D304" s="146" t="s">
        <v>27</v>
      </c>
      <c r="E304" s="60">
        <v>8305</v>
      </c>
      <c r="F304" s="60" t="e">
        <f t="shared" ref="F304:F309" ca="1" si="22">SpellNumber(E304)</f>
        <v>#NAME?</v>
      </c>
      <c r="G304" s="60">
        <f t="shared" ref="G304:G309" si="23">+E304*C304</f>
        <v>16610</v>
      </c>
    </row>
    <row r="305" spans="1:7">
      <c r="A305" s="134" t="s">
        <v>226</v>
      </c>
      <c r="B305" s="113" t="s">
        <v>255</v>
      </c>
      <c r="C305" s="237">
        <v>20</v>
      </c>
      <c r="D305" s="146" t="s">
        <v>27</v>
      </c>
      <c r="E305" s="60">
        <v>92</v>
      </c>
      <c r="F305" s="60" t="e">
        <f t="shared" ca="1" si="22"/>
        <v>#NAME?</v>
      </c>
      <c r="G305" s="60">
        <f t="shared" si="23"/>
        <v>1840</v>
      </c>
    </row>
    <row r="306" spans="1:7">
      <c r="A306" s="134" t="s">
        <v>239</v>
      </c>
      <c r="B306" s="113" t="s">
        <v>256</v>
      </c>
      <c r="C306" s="237">
        <v>15</v>
      </c>
      <c r="D306" s="146" t="s">
        <v>27</v>
      </c>
      <c r="E306" s="60">
        <v>139</v>
      </c>
      <c r="F306" s="60" t="e">
        <f t="shared" ca="1" si="22"/>
        <v>#NAME?</v>
      </c>
      <c r="G306" s="60">
        <f t="shared" si="23"/>
        <v>2085</v>
      </c>
    </row>
    <row r="307" spans="1:7">
      <c r="A307" s="134" t="s">
        <v>257</v>
      </c>
      <c r="B307" s="113" t="s">
        <v>258</v>
      </c>
      <c r="C307" s="237">
        <v>2</v>
      </c>
      <c r="D307" s="146" t="s">
        <v>27</v>
      </c>
      <c r="E307" s="60">
        <v>213</v>
      </c>
      <c r="F307" s="60" t="e">
        <f t="shared" ca="1" si="22"/>
        <v>#NAME?</v>
      </c>
      <c r="G307" s="60">
        <f t="shared" si="23"/>
        <v>426</v>
      </c>
    </row>
    <row r="308" spans="1:7">
      <c r="A308" s="134" t="s">
        <v>259</v>
      </c>
      <c r="B308" s="113" t="s">
        <v>260</v>
      </c>
      <c r="C308" s="237">
        <v>2</v>
      </c>
      <c r="D308" s="146" t="s">
        <v>27</v>
      </c>
      <c r="E308" s="60">
        <v>152</v>
      </c>
      <c r="F308" s="60" t="e">
        <f t="shared" ca="1" si="22"/>
        <v>#NAME?</v>
      </c>
      <c r="G308" s="60">
        <f t="shared" si="23"/>
        <v>304</v>
      </c>
    </row>
    <row r="309" spans="1:7" ht="30">
      <c r="A309" s="134" t="s">
        <v>208</v>
      </c>
      <c r="B309" s="113" t="s">
        <v>261</v>
      </c>
      <c r="C309" s="156">
        <v>2</v>
      </c>
      <c r="D309" s="156" t="s">
        <v>27</v>
      </c>
      <c r="E309" s="60">
        <v>3091</v>
      </c>
      <c r="F309" s="60" t="e">
        <f t="shared" ca="1" si="22"/>
        <v>#NAME?</v>
      </c>
      <c r="G309" s="60">
        <f t="shared" si="23"/>
        <v>6182</v>
      </c>
    </row>
    <row r="310" spans="1:7" ht="45">
      <c r="A310" s="142">
        <v>10.1</v>
      </c>
      <c r="B310" s="113" t="s">
        <v>262</v>
      </c>
      <c r="C310" s="135"/>
      <c r="D310" s="135"/>
      <c r="E310" s="136"/>
      <c r="F310" s="136"/>
      <c r="G310" s="136"/>
    </row>
    <row r="311" spans="1:7" ht="45">
      <c r="A311" s="134" t="s">
        <v>8</v>
      </c>
      <c r="B311" s="113" t="s">
        <v>263</v>
      </c>
      <c r="C311" s="237">
        <v>2</v>
      </c>
      <c r="D311" s="131" t="s">
        <v>27</v>
      </c>
      <c r="E311" s="60">
        <v>6086</v>
      </c>
      <c r="F311" s="60" t="e">
        <f t="shared" ref="F311:F316" ca="1" si="24">SpellNumber(E311)</f>
        <v>#NAME?</v>
      </c>
      <c r="G311" s="60">
        <f t="shared" ref="G311:G316" si="25">+E311*C311</f>
        <v>12172</v>
      </c>
    </row>
    <row r="312" spans="1:7" ht="60">
      <c r="A312" s="134" t="s">
        <v>10</v>
      </c>
      <c r="B312" s="113" t="s">
        <v>264</v>
      </c>
      <c r="C312" s="237">
        <v>3</v>
      </c>
      <c r="D312" s="131" t="s">
        <v>27</v>
      </c>
      <c r="E312" s="60">
        <v>11252</v>
      </c>
      <c r="F312" s="60" t="e">
        <f t="shared" ca="1" si="24"/>
        <v>#NAME?</v>
      </c>
      <c r="G312" s="60">
        <f t="shared" si="25"/>
        <v>33756</v>
      </c>
    </row>
    <row r="313" spans="1:7" ht="30">
      <c r="A313" s="134" t="s">
        <v>12</v>
      </c>
      <c r="B313" s="113" t="s">
        <v>265</v>
      </c>
      <c r="C313" s="237">
        <v>2</v>
      </c>
      <c r="D313" s="131" t="s">
        <v>266</v>
      </c>
      <c r="E313" s="60">
        <v>1294</v>
      </c>
      <c r="F313" s="60" t="e">
        <f t="shared" ca="1" si="24"/>
        <v>#NAME?</v>
      </c>
      <c r="G313" s="60">
        <f t="shared" si="25"/>
        <v>2588</v>
      </c>
    </row>
    <row r="314" spans="1:7" ht="75">
      <c r="A314" s="134" t="s">
        <v>14</v>
      </c>
      <c r="B314" s="113" t="s">
        <v>267</v>
      </c>
      <c r="C314" s="237">
        <v>1</v>
      </c>
      <c r="D314" s="131" t="s">
        <v>27</v>
      </c>
      <c r="E314" s="60">
        <v>917</v>
      </c>
      <c r="F314" s="60" t="e">
        <f t="shared" ca="1" si="24"/>
        <v>#NAME?</v>
      </c>
      <c r="G314" s="60">
        <f t="shared" si="25"/>
        <v>917</v>
      </c>
    </row>
    <row r="315" spans="1:7" ht="45">
      <c r="A315" s="134" t="s">
        <v>43</v>
      </c>
      <c r="B315" s="113" t="s">
        <v>268</v>
      </c>
      <c r="C315" s="237">
        <v>2</v>
      </c>
      <c r="D315" s="131" t="s">
        <v>27</v>
      </c>
      <c r="E315" s="60">
        <v>774</v>
      </c>
      <c r="F315" s="60" t="e">
        <f t="shared" ca="1" si="24"/>
        <v>#NAME?</v>
      </c>
      <c r="G315" s="60">
        <f t="shared" si="25"/>
        <v>1548</v>
      </c>
    </row>
    <row r="316" spans="1:7" ht="30">
      <c r="A316" s="134" t="s">
        <v>204</v>
      </c>
      <c r="B316" s="113" t="s">
        <v>269</v>
      </c>
      <c r="C316" s="237">
        <v>2</v>
      </c>
      <c r="D316" s="131" t="s">
        <v>27</v>
      </c>
      <c r="E316" s="60">
        <v>129</v>
      </c>
      <c r="F316" s="60" t="e">
        <f t="shared" ca="1" si="24"/>
        <v>#NAME?</v>
      </c>
      <c r="G316" s="60">
        <f t="shared" si="25"/>
        <v>258</v>
      </c>
    </row>
    <row r="317" spans="1:7">
      <c r="A317" s="134" t="s">
        <v>206</v>
      </c>
      <c r="B317" s="113" t="s">
        <v>291</v>
      </c>
      <c r="C317" s="237"/>
      <c r="D317" s="131"/>
      <c r="E317" s="136"/>
      <c r="F317" s="136"/>
      <c r="G317" s="136"/>
    </row>
    <row r="318" spans="1:7">
      <c r="A318" s="134" t="s">
        <v>210</v>
      </c>
      <c r="B318" s="166" t="s">
        <v>292</v>
      </c>
      <c r="C318" s="156">
        <v>5</v>
      </c>
      <c r="D318" s="131" t="s">
        <v>27</v>
      </c>
      <c r="E318" s="60">
        <v>92</v>
      </c>
      <c r="F318" s="60" t="e">
        <f t="shared" ref="F318:F323" ca="1" si="26">SpellNumber(E318)</f>
        <v>#NAME?</v>
      </c>
      <c r="G318" s="60">
        <f t="shared" ref="G318:G323" si="27">+E318*C318</f>
        <v>460</v>
      </c>
    </row>
    <row r="319" spans="1:7">
      <c r="A319" s="134" t="s">
        <v>226</v>
      </c>
      <c r="B319" s="167" t="s">
        <v>293</v>
      </c>
      <c r="C319" s="156">
        <v>1</v>
      </c>
      <c r="D319" s="131" t="s">
        <v>27</v>
      </c>
      <c r="E319" s="60">
        <v>5911</v>
      </c>
      <c r="F319" s="60" t="e">
        <f t="shared" ca="1" si="26"/>
        <v>#NAME?</v>
      </c>
      <c r="G319" s="60">
        <f t="shared" si="27"/>
        <v>5911</v>
      </c>
    </row>
    <row r="320" spans="1:7">
      <c r="A320" s="134" t="s">
        <v>239</v>
      </c>
      <c r="B320" s="167" t="s">
        <v>294</v>
      </c>
      <c r="C320" s="156">
        <v>2</v>
      </c>
      <c r="D320" s="131" t="s">
        <v>27</v>
      </c>
      <c r="E320" s="60">
        <v>1183</v>
      </c>
      <c r="F320" s="60" t="e">
        <f t="shared" ca="1" si="26"/>
        <v>#NAME?</v>
      </c>
      <c r="G320" s="60">
        <f t="shared" si="27"/>
        <v>2366</v>
      </c>
    </row>
    <row r="321" spans="1:7">
      <c r="A321" s="134" t="s">
        <v>257</v>
      </c>
      <c r="B321" s="167" t="s">
        <v>295</v>
      </c>
      <c r="C321" s="156">
        <v>2</v>
      </c>
      <c r="D321" s="131" t="s">
        <v>27</v>
      </c>
      <c r="E321" s="60">
        <v>7092</v>
      </c>
      <c r="F321" s="60" t="e">
        <f t="shared" ca="1" si="26"/>
        <v>#NAME?</v>
      </c>
      <c r="G321" s="60">
        <f t="shared" si="27"/>
        <v>14184</v>
      </c>
    </row>
    <row r="322" spans="1:7">
      <c r="A322" s="134" t="s">
        <v>259</v>
      </c>
      <c r="B322" s="167" t="s">
        <v>296</v>
      </c>
      <c r="C322" s="156">
        <v>3</v>
      </c>
      <c r="D322" s="131" t="s">
        <v>27</v>
      </c>
      <c r="E322" s="60">
        <v>629</v>
      </c>
      <c r="F322" s="60" t="e">
        <f t="shared" ca="1" si="26"/>
        <v>#NAME?</v>
      </c>
      <c r="G322" s="60">
        <f t="shared" si="27"/>
        <v>1887</v>
      </c>
    </row>
    <row r="323" spans="1:7">
      <c r="A323" s="134" t="s">
        <v>297</v>
      </c>
      <c r="B323" s="167" t="s">
        <v>298</v>
      </c>
      <c r="C323" s="156">
        <v>3</v>
      </c>
      <c r="D323" s="131" t="s">
        <v>27</v>
      </c>
      <c r="E323" s="60">
        <v>591</v>
      </c>
      <c r="F323" s="60" t="e">
        <f t="shared" ca="1" si="26"/>
        <v>#NAME?</v>
      </c>
      <c r="G323" s="60">
        <f t="shared" si="27"/>
        <v>1773</v>
      </c>
    </row>
    <row r="324" spans="1:7">
      <c r="A324" s="71"/>
      <c r="B324" s="267" t="s">
        <v>371</v>
      </c>
      <c r="C324" s="267"/>
      <c r="D324" s="267"/>
      <c r="E324" s="72"/>
      <c r="F324" s="72"/>
      <c r="G324" s="74">
        <f>SUM(G242:G323)</f>
        <v>1302014</v>
      </c>
    </row>
    <row r="325" spans="1:7">
      <c r="A325" s="276" t="s">
        <v>339</v>
      </c>
      <c r="B325" s="276"/>
      <c r="C325" s="276"/>
      <c r="D325" s="276"/>
      <c r="E325" s="276"/>
      <c r="F325" s="276"/>
      <c r="G325" s="276"/>
    </row>
    <row r="326" spans="1:7">
      <c r="A326" s="268" t="s">
        <v>372</v>
      </c>
      <c r="B326" s="268"/>
      <c r="C326" s="268"/>
      <c r="D326" s="268"/>
      <c r="E326" s="268"/>
      <c r="F326" s="268"/>
      <c r="G326" s="268"/>
    </row>
    <row r="327" spans="1:7">
      <c r="A327" s="145">
        <v>11.1</v>
      </c>
      <c r="B327" s="113" t="s">
        <v>181</v>
      </c>
      <c r="C327" s="135"/>
      <c r="D327" s="135"/>
      <c r="E327" s="212"/>
      <c r="F327" s="212"/>
      <c r="G327" s="212"/>
    </row>
    <row r="328" spans="1:7" ht="60">
      <c r="A328" s="63" t="s">
        <v>8</v>
      </c>
      <c r="B328" s="113" t="s">
        <v>316</v>
      </c>
      <c r="C328" s="36"/>
      <c r="D328" s="36"/>
      <c r="E328" s="213"/>
      <c r="F328" s="213"/>
      <c r="G328" s="205"/>
    </row>
    <row r="329" spans="1:7">
      <c r="A329" s="63" t="s">
        <v>166</v>
      </c>
      <c r="B329" s="113" t="s">
        <v>338</v>
      </c>
      <c r="C329" s="36">
        <v>1</v>
      </c>
      <c r="D329" s="36" t="s">
        <v>77</v>
      </c>
      <c r="E329" s="60">
        <v>224426</v>
      </c>
      <c r="F329" s="60" t="e">
        <f ca="1">SpellNumber(E329)</f>
        <v>#NAME?</v>
      </c>
      <c r="G329" s="60">
        <f>+E329*C329</f>
        <v>224426</v>
      </c>
    </row>
    <row r="330" spans="1:7">
      <c r="A330" s="125">
        <v>11.2</v>
      </c>
      <c r="B330" s="180" t="s">
        <v>300</v>
      </c>
      <c r="C330" s="36"/>
      <c r="D330" s="36"/>
      <c r="E330" s="213"/>
      <c r="F330" s="213"/>
      <c r="G330" s="205"/>
    </row>
    <row r="331" spans="1:7" ht="30">
      <c r="A331" s="63" t="s">
        <v>8</v>
      </c>
      <c r="B331" s="180" t="s">
        <v>301</v>
      </c>
      <c r="C331" s="36">
        <v>6</v>
      </c>
      <c r="D331" s="36" t="s">
        <v>77</v>
      </c>
      <c r="E331" s="60">
        <v>32558</v>
      </c>
      <c r="F331" s="60" t="e">
        <f ca="1">SpellNumber(E331)</f>
        <v>#NAME?</v>
      </c>
      <c r="G331" s="60">
        <f>+E331*C331</f>
        <v>195348</v>
      </c>
    </row>
    <row r="332" spans="1:7" ht="75">
      <c r="A332" s="63" t="s">
        <v>10</v>
      </c>
      <c r="B332" s="66" t="s">
        <v>302</v>
      </c>
      <c r="C332" s="36">
        <v>1</v>
      </c>
      <c r="D332" s="36" t="s">
        <v>77</v>
      </c>
      <c r="E332" s="60">
        <v>14650</v>
      </c>
      <c r="F332" s="60" t="e">
        <f ca="1">SpellNumber(E332)</f>
        <v>#NAME?</v>
      </c>
      <c r="G332" s="60">
        <f>+E332*C332</f>
        <v>14650</v>
      </c>
    </row>
    <row r="333" spans="1:7">
      <c r="A333" s="63" t="s">
        <v>12</v>
      </c>
      <c r="B333" s="180" t="s">
        <v>303</v>
      </c>
      <c r="C333" s="36">
        <v>4</v>
      </c>
      <c r="D333" s="36" t="s">
        <v>77</v>
      </c>
      <c r="E333" s="60">
        <v>18279</v>
      </c>
      <c r="F333" s="60" t="e">
        <f ca="1">SpellNumber(E333)</f>
        <v>#NAME?</v>
      </c>
      <c r="G333" s="60">
        <f>+E333*C333</f>
        <v>73116</v>
      </c>
    </row>
    <row r="334" spans="1:7" ht="30">
      <c r="A334" s="63" t="s">
        <v>14</v>
      </c>
      <c r="B334" s="66" t="s">
        <v>304</v>
      </c>
      <c r="C334" s="36">
        <v>7</v>
      </c>
      <c r="D334" s="36" t="s">
        <v>77</v>
      </c>
      <c r="E334" s="60">
        <v>8954</v>
      </c>
      <c r="F334" s="60" t="e">
        <f ca="1">SpellNumber(E334)</f>
        <v>#NAME?</v>
      </c>
      <c r="G334" s="60">
        <f>+E334*C334</f>
        <v>62678</v>
      </c>
    </row>
    <row r="335" spans="1:7">
      <c r="A335" s="125">
        <v>11.3</v>
      </c>
      <c r="B335" s="180" t="s">
        <v>305</v>
      </c>
      <c r="C335" s="36"/>
      <c r="D335" s="36"/>
      <c r="E335" s="213"/>
      <c r="F335" s="213"/>
      <c r="G335" s="205"/>
    </row>
    <row r="336" spans="1:7" ht="165">
      <c r="A336" s="63" t="s">
        <v>8</v>
      </c>
      <c r="B336" s="66" t="s">
        <v>306</v>
      </c>
      <c r="C336" s="36">
        <v>1</v>
      </c>
      <c r="D336" s="36" t="s">
        <v>77</v>
      </c>
      <c r="E336" s="60">
        <v>1074393</v>
      </c>
      <c r="F336" s="60" t="e">
        <f ca="1">SpellNumber(E336)</f>
        <v>#NAME?</v>
      </c>
      <c r="G336" s="60">
        <f>+E336*C336</f>
        <v>1074393</v>
      </c>
    </row>
    <row r="337" spans="1:7" ht="90">
      <c r="A337" s="63" t="s">
        <v>10</v>
      </c>
      <c r="B337" s="66" t="s">
        <v>307</v>
      </c>
      <c r="C337" s="36">
        <v>4</v>
      </c>
      <c r="D337" s="36" t="s">
        <v>77</v>
      </c>
      <c r="E337" s="60">
        <v>26866</v>
      </c>
      <c r="F337" s="60" t="e">
        <f ca="1">SpellNumber(E337)</f>
        <v>#NAME?</v>
      </c>
      <c r="G337" s="60">
        <f>+E337*C337</f>
        <v>107464</v>
      </c>
    </row>
    <row r="338" spans="1:7">
      <c r="A338" s="129"/>
      <c r="B338" s="113" t="s">
        <v>270</v>
      </c>
      <c r="C338" s="129"/>
      <c r="D338" s="129"/>
      <c r="E338" s="212"/>
      <c r="F338" s="212"/>
      <c r="G338" s="212"/>
    </row>
    <row r="339" spans="1:7">
      <c r="A339" s="134">
        <v>11.4</v>
      </c>
      <c r="B339" s="113" t="s">
        <v>220</v>
      </c>
      <c r="C339" s="135"/>
      <c r="D339" s="135"/>
      <c r="E339" s="214"/>
      <c r="F339" s="215"/>
      <c r="G339" s="216"/>
    </row>
    <row r="340" spans="1:7" ht="60">
      <c r="A340" s="134" t="s">
        <v>8</v>
      </c>
      <c r="B340" s="113" t="s">
        <v>723</v>
      </c>
      <c r="C340" s="135"/>
      <c r="D340" s="135"/>
      <c r="E340" s="217"/>
      <c r="F340" s="215"/>
      <c r="G340" s="218"/>
    </row>
    <row r="341" spans="1:7">
      <c r="A341" s="134" t="s">
        <v>166</v>
      </c>
      <c r="B341" s="166" t="s">
        <v>221</v>
      </c>
      <c r="C341" s="156">
        <v>150</v>
      </c>
      <c r="D341" s="235" t="s">
        <v>195</v>
      </c>
      <c r="E341" s="60">
        <v>280</v>
      </c>
      <c r="F341" s="60" t="e">
        <f ca="1">SpellNumber(E341)</f>
        <v>#NAME?</v>
      </c>
      <c r="G341" s="60">
        <f>+E341*C341</f>
        <v>42000</v>
      </c>
    </row>
    <row r="342" spans="1:7">
      <c r="A342" s="134" t="s">
        <v>171</v>
      </c>
      <c r="B342" s="166" t="s">
        <v>274</v>
      </c>
      <c r="C342" s="156">
        <v>320</v>
      </c>
      <c r="D342" s="235" t="s">
        <v>195</v>
      </c>
      <c r="E342" s="60">
        <v>209</v>
      </c>
      <c r="F342" s="60" t="e">
        <f ca="1">SpellNumber(E342)</f>
        <v>#NAME?</v>
      </c>
      <c r="G342" s="60">
        <f>+E342*C342</f>
        <v>66880</v>
      </c>
    </row>
    <row r="343" spans="1:7" ht="30">
      <c r="A343" s="134" t="s">
        <v>172</v>
      </c>
      <c r="B343" s="166" t="s">
        <v>222</v>
      </c>
      <c r="C343" s="156">
        <v>540</v>
      </c>
      <c r="D343" s="235" t="s">
        <v>195</v>
      </c>
      <c r="E343" s="60">
        <v>171</v>
      </c>
      <c r="F343" s="60" t="e">
        <f ca="1">SpellNumber(E343)</f>
        <v>#NAME?</v>
      </c>
      <c r="G343" s="60">
        <f>+E343*C343</f>
        <v>92340</v>
      </c>
    </row>
    <row r="344" spans="1:7">
      <c r="A344" s="134" t="s">
        <v>174</v>
      </c>
      <c r="B344" s="166" t="s">
        <v>223</v>
      </c>
      <c r="C344" s="156">
        <v>400</v>
      </c>
      <c r="D344" s="235" t="s">
        <v>195</v>
      </c>
      <c r="E344" s="60">
        <v>135</v>
      </c>
      <c r="F344" s="60" t="e">
        <f ca="1">SpellNumber(E344)</f>
        <v>#NAME?</v>
      </c>
      <c r="G344" s="60">
        <f>+E344*C344</f>
        <v>54000</v>
      </c>
    </row>
    <row r="345" spans="1:7">
      <c r="A345" s="134" t="s">
        <v>176</v>
      </c>
      <c r="B345" s="239" t="s">
        <v>724</v>
      </c>
      <c r="C345" s="156">
        <v>180</v>
      </c>
      <c r="D345" s="235" t="s">
        <v>195</v>
      </c>
      <c r="E345" s="60">
        <v>7</v>
      </c>
      <c r="F345" s="60" t="e">
        <f ca="1">SpellNumber(E345)</f>
        <v>#NAME?</v>
      </c>
      <c r="G345" s="60">
        <f>+E345*C345</f>
        <v>1260</v>
      </c>
    </row>
    <row r="346" spans="1:7">
      <c r="A346" s="170">
        <v>11.5</v>
      </c>
      <c r="B346" s="240" t="s">
        <v>275</v>
      </c>
      <c r="C346" s="156"/>
      <c r="D346" s="156"/>
      <c r="E346" s="217"/>
      <c r="F346" s="215"/>
      <c r="G346" s="218"/>
    </row>
    <row r="347" spans="1:7" ht="45">
      <c r="A347" s="170" t="s">
        <v>8</v>
      </c>
      <c r="B347" s="241" t="s">
        <v>276</v>
      </c>
      <c r="C347" s="156">
        <v>16</v>
      </c>
      <c r="D347" s="156" t="s">
        <v>195</v>
      </c>
      <c r="E347" s="60">
        <v>442</v>
      </c>
      <c r="F347" s="60" t="e">
        <f ca="1">SpellNumber(E347)</f>
        <v>#NAME?</v>
      </c>
      <c r="G347" s="60">
        <f>+E347*C347</f>
        <v>7072</v>
      </c>
    </row>
    <row r="348" spans="1:7" ht="45">
      <c r="A348" s="170" t="s">
        <v>10</v>
      </c>
      <c r="B348" s="241" t="s">
        <v>277</v>
      </c>
      <c r="C348" s="156">
        <v>75</v>
      </c>
      <c r="D348" s="156" t="s">
        <v>195</v>
      </c>
      <c r="E348" s="60">
        <v>354</v>
      </c>
      <c r="F348" s="60" t="e">
        <f ca="1">SpellNumber(E348)</f>
        <v>#NAME?</v>
      </c>
      <c r="G348" s="60">
        <f>+E348*C348</f>
        <v>26550</v>
      </c>
    </row>
    <row r="349" spans="1:7">
      <c r="A349" s="170">
        <v>11.6</v>
      </c>
      <c r="B349" s="113" t="s">
        <v>278</v>
      </c>
      <c r="C349" s="135"/>
      <c r="D349" s="135"/>
      <c r="E349" s="217"/>
      <c r="F349" s="215"/>
      <c r="G349" s="218"/>
    </row>
    <row r="350" spans="1:7">
      <c r="A350" s="170" t="s">
        <v>8</v>
      </c>
      <c r="B350" s="113" t="s">
        <v>279</v>
      </c>
      <c r="C350" s="135">
        <v>8</v>
      </c>
      <c r="D350" s="156" t="s">
        <v>27</v>
      </c>
      <c r="E350" s="60">
        <v>223</v>
      </c>
      <c r="F350" s="60" t="e">
        <f ca="1">SpellNumber(E350)</f>
        <v>#NAME?</v>
      </c>
      <c r="G350" s="60">
        <f>+E350*C350</f>
        <v>1784</v>
      </c>
    </row>
    <row r="351" spans="1:7">
      <c r="A351" s="170" t="s">
        <v>10</v>
      </c>
      <c r="B351" s="113" t="s">
        <v>280</v>
      </c>
      <c r="C351" s="135">
        <v>4</v>
      </c>
      <c r="D351" s="156" t="s">
        <v>27</v>
      </c>
      <c r="E351" s="60">
        <v>60</v>
      </c>
      <c r="F351" s="60" t="e">
        <f ca="1">SpellNumber(E351)</f>
        <v>#NAME?</v>
      </c>
      <c r="G351" s="60">
        <f>+E351*C351</f>
        <v>240</v>
      </c>
    </row>
    <row r="352" spans="1:7">
      <c r="A352" s="170" t="s">
        <v>12</v>
      </c>
      <c r="B352" s="113" t="s">
        <v>281</v>
      </c>
      <c r="C352" s="135">
        <v>8</v>
      </c>
      <c r="D352" s="156" t="s">
        <v>27</v>
      </c>
      <c r="E352" s="60">
        <v>33</v>
      </c>
      <c r="F352" s="60" t="e">
        <f ca="1">SpellNumber(E352)</f>
        <v>#NAME?</v>
      </c>
      <c r="G352" s="60">
        <f>+E352*C352</f>
        <v>264</v>
      </c>
    </row>
    <row r="353" spans="1:7">
      <c r="A353" s="170">
        <v>11.7</v>
      </c>
      <c r="B353" s="113" t="s">
        <v>282</v>
      </c>
      <c r="C353" s="135">
        <v>250</v>
      </c>
      <c r="D353" s="156" t="s">
        <v>56</v>
      </c>
      <c r="E353" s="60">
        <v>110</v>
      </c>
      <c r="F353" s="60" t="e">
        <f ca="1">SpellNumber(E353)</f>
        <v>#NAME?</v>
      </c>
      <c r="G353" s="60">
        <f>+E353*C353</f>
        <v>27500</v>
      </c>
    </row>
    <row r="354" spans="1:7" ht="30">
      <c r="A354" s="170">
        <v>11.8</v>
      </c>
      <c r="B354" s="113" t="s">
        <v>283</v>
      </c>
      <c r="C354" s="156">
        <v>1</v>
      </c>
      <c r="D354" s="156" t="s">
        <v>27</v>
      </c>
      <c r="E354" s="60">
        <v>4098</v>
      </c>
      <c r="F354" s="60" t="e">
        <f ca="1">SpellNumber(E354)</f>
        <v>#NAME?</v>
      </c>
      <c r="G354" s="60">
        <f>+E354*C354</f>
        <v>4098</v>
      </c>
    </row>
    <row r="355" spans="1:7">
      <c r="A355" s="71"/>
      <c r="B355" s="267" t="s">
        <v>373</v>
      </c>
      <c r="C355" s="267"/>
      <c r="D355" s="267"/>
      <c r="E355" s="119"/>
      <c r="F355" s="119"/>
      <c r="G355" s="74">
        <f>SUM(G327:G354)</f>
        <v>2076063</v>
      </c>
    </row>
  </sheetData>
  <autoFilter ref="A3:G355"/>
  <mergeCells count="34">
    <mergeCell ref="A1:G1"/>
    <mergeCell ref="A4:G4"/>
    <mergeCell ref="A29:G29"/>
    <mergeCell ref="A61:G61"/>
    <mergeCell ref="A107:G107"/>
    <mergeCell ref="A5:G5"/>
    <mergeCell ref="A30:G30"/>
    <mergeCell ref="A62:G62"/>
    <mergeCell ref="A229:G229"/>
    <mergeCell ref="A213:G213"/>
    <mergeCell ref="A241:G241"/>
    <mergeCell ref="A140:G140"/>
    <mergeCell ref="A148:G148"/>
    <mergeCell ref="A182:G182"/>
    <mergeCell ref="A212:G212"/>
    <mergeCell ref="A228:G228"/>
    <mergeCell ref="A149:G149"/>
    <mergeCell ref="A183:G183"/>
    <mergeCell ref="A108:G108"/>
    <mergeCell ref="A141:G141"/>
    <mergeCell ref="B355:D355"/>
    <mergeCell ref="A326:G326"/>
    <mergeCell ref="B28:D28"/>
    <mergeCell ref="B60:D60"/>
    <mergeCell ref="B106:D106"/>
    <mergeCell ref="B139:D139"/>
    <mergeCell ref="B147:D147"/>
    <mergeCell ref="B181:D181"/>
    <mergeCell ref="B211:D211"/>
    <mergeCell ref="B227:D227"/>
    <mergeCell ref="B239:D239"/>
    <mergeCell ref="B324:D324"/>
    <mergeCell ref="A240:G240"/>
    <mergeCell ref="A325:G325"/>
  </mergeCells>
  <pageMargins left="0.70866141732283472" right="0.70866141732283472" top="0.74803149606299213" bottom="0.74803149606299213" header="0.31496062992125984" footer="0.31496062992125984"/>
  <pageSetup paperSize="9" scale="75" fitToHeight="0" orientation="landscape" r:id="rId1"/>
  <headerFooter>
    <oddHeader>&amp;LBangalore Water Supply and Sewerage Project (III)&amp;RBill of Quantities</oddHeader>
    <oddFooter>&amp;LContract No. CP-13&amp;RBOQ-&amp;PC</oddFooter>
  </headerFooter>
  <rowBreaks count="10" manualBreakCount="10">
    <brk id="28" max="16383" man="1"/>
    <brk id="60" max="16383" man="1"/>
    <brk id="106" max="16383" man="1"/>
    <brk id="139" max="16383" man="1"/>
    <brk id="147" max="16383" man="1"/>
    <brk id="181" max="16383" man="1"/>
    <brk id="211" max="16383" man="1"/>
    <brk id="227" max="16383" man="1"/>
    <brk id="239" max="16383" man="1"/>
    <brk id="324" max="16383" man="1"/>
  </rowBreaks>
</worksheet>
</file>

<file path=xl/worksheets/sheet6.xml><?xml version="1.0" encoding="utf-8"?>
<worksheet xmlns="http://schemas.openxmlformats.org/spreadsheetml/2006/main" xmlns:r="http://schemas.openxmlformats.org/officeDocument/2006/relationships">
  <sheetPr codeName="Sheet8"/>
  <dimension ref="A1:C31"/>
  <sheetViews>
    <sheetView view="pageBreakPreview" zoomScale="60" workbookViewId="0">
      <selection activeCell="D4" sqref="D1:XFD1048576"/>
    </sheetView>
  </sheetViews>
  <sheetFormatPr defaultRowHeight="15"/>
  <cols>
    <col min="2" max="2" width="62.85546875" customWidth="1"/>
    <col min="3" max="3" width="25.5703125" customWidth="1"/>
  </cols>
  <sheetData>
    <row r="1" spans="1:3" ht="15.75">
      <c r="A1" s="271" t="s">
        <v>543</v>
      </c>
      <c r="B1" s="271"/>
      <c r="C1" s="271"/>
    </row>
    <row r="2" spans="1:3" ht="15.75">
      <c r="A2" s="38"/>
      <c r="B2" s="38"/>
      <c r="C2" s="38"/>
    </row>
    <row r="3" spans="1:3" ht="47.25" customHeight="1">
      <c r="A3" s="272" t="s">
        <v>562</v>
      </c>
      <c r="B3" s="272"/>
      <c r="C3" s="272"/>
    </row>
    <row r="4" spans="1:3">
      <c r="A4" s="39"/>
      <c r="B4" s="39"/>
      <c r="C4" s="39"/>
    </row>
    <row r="5" spans="1:3" ht="15.75">
      <c r="A5" s="273" t="s">
        <v>563</v>
      </c>
      <c r="B5" s="273"/>
      <c r="C5" s="273"/>
    </row>
    <row r="6" spans="1:3" ht="15.75">
      <c r="A6" s="40"/>
      <c r="B6" s="40"/>
      <c r="C6" s="40"/>
    </row>
    <row r="7" spans="1:3" ht="15.75">
      <c r="A7" s="41" t="s">
        <v>564</v>
      </c>
      <c r="B7" s="42"/>
      <c r="C7" s="43" t="s">
        <v>565</v>
      </c>
    </row>
    <row r="8" spans="1:3" ht="15.75">
      <c r="A8" s="44"/>
      <c r="B8" s="45"/>
      <c r="C8" s="249"/>
    </row>
    <row r="9" spans="1:3" ht="15.75">
      <c r="A9" s="41" t="s">
        <v>566</v>
      </c>
      <c r="B9" s="46" t="s">
        <v>567</v>
      </c>
      <c r="C9" s="250">
        <f>+Vasudevapura!G28</f>
        <v>11245231</v>
      </c>
    </row>
    <row r="10" spans="1:3" ht="15.75">
      <c r="A10" s="41"/>
      <c r="B10" s="42"/>
      <c r="C10" s="251"/>
    </row>
    <row r="11" spans="1:3" ht="15.75">
      <c r="A11" s="41" t="s">
        <v>568</v>
      </c>
      <c r="B11" s="46" t="s">
        <v>569</v>
      </c>
      <c r="C11" s="250">
        <f>+Vasudevapura!G60</f>
        <v>79869280</v>
      </c>
    </row>
    <row r="12" spans="1:3" ht="15.75">
      <c r="A12" s="41"/>
      <c r="B12" s="42"/>
      <c r="C12" s="251"/>
    </row>
    <row r="13" spans="1:3" ht="15.75">
      <c r="A13" s="41" t="s">
        <v>570</v>
      </c>
      <c r="B13" s="46" t="s">
        <v>571</v>
      </c>
      <c r="C13" s="250">
        <f>+Vasudevapura!G106</f>
        <v>15092615</v>
      </c>
    </row>
    <row r="14" spans="1:3" ht="15.75">
      <c r="A14" s="41"/>
      <c r="B14" s="42"/>
      <c r="C14" s="251"/>
    </row>
    <row r="15" spans="1:3" ht="15.75">
      <c r="A15" s="41" t="s">
        <v>572</v>
      </c>
      <c r="B15" s="46" t="s">
        <v>573</v>
      </c>
      <c r="C15" s="250">
        <f>+Vasudevapura!G139</f>
        <v>1731986</v>
      </c>
    </row>
    <row r="16" spans="1:3" ht="15.75">
      <c r="A16" s="47"/>
      <c r="B16" s="47"/>
      <c r="C16" s="251"/>
    </row>
    <row r="17" spans="1:3" ht="15.75">
      <c r="A17" s="41" t="s">
        <v>574</v>
      </c>
      <c r="B17" s="46" t="s">
        <v>575</v>
      </c>
      <c r="C17" s="250">
        <f>+Vasudevapura!G147</f>
        <v>979821</v>
      </c>
    </row>
    <row r="18" spans="1:3" ht="15.75">
      <c r="A18" s="47"/>
      <c r="B18" s="47"/>
      <c r="C18" s="251"/>
    </row>
    <row r="19" spans="1:3" ht="15.75">
      <c r="A19" s="41" t="s">
        <v>576</v>
      </c>
      <c r="B19" s="46" t="s">
        <v>577</v>
      </c>
      <c r="C19" s="250">
        <f>+Vasudevapura!G181</f>
        <v>15493142</v>
      </c>
    </row>
    <row r="20" spans="1:3" ht="15.75">
      <c r="A20" s="47"/>
      <c r="B20" s="47"/>
      <c r="C20" s="251"/>
    </row>
    <row r="21" spans="1:3" ht="15.75">
      <c r="A21" s="41" t="s">
        <v>578</v>
      </c>
      <c r="B21" s="46" t="s">
        <v>579</v>
      </c>
      <c r="C21" s="250">
        <f>+Vasudevapura!G211</f>
        <v>7787030</v>
      </c>
    </row>
    <row r="22" spans="1:3" ht="15.75">
      <c r="A22" s="41"/>
      <c r="B22" s="46"/>
      <c r="C22" s="251"/>
    </row>
    <row r="23" spans="1:3" ht="15.75">
      <c r="A23" s="41" t="s">
        <v>580</v>
      </c>
      <c r="B23" s="46" t="s">
        <v>581</v>
      </c>
      <c r="C23" s="250">
        <f>+Vasudevapura!G227</f>
        <v>4138616</v>
      </c>
    </row>
    <row r="24" spans="1:3" ht="15.75">
      <c r="A24" s="41"/>
      <c r="B24" s="46"/>
      <c r="C24" s="251"/>
    </row>
    <row r="25" spans="1:3" ht="15.75">
      <c r="A25" s="41" t="s">
        <v>582</v>
      </c>
      <c r="B25" s="46" t="s">
        <v>583</v>
      </c>
      <c r="C25" s="250">
        <f>+Vasudevapura!G239</f>
        <v>1353663</v>
      </c>
    </row>
    <row r="26" spans="1:3" ht="15.75">
      <c r="A26" s="41"/>
      <c r="B26" s="46"/>
      <c r="C26" s="251"/>
    </row>
    <row r="27" spans="1:3" ht="15.75">
      <c r="A27" s="41" t="s">
        <v>584</v>
      </c>
      <c r="B27" s="46" t="s">
        <v>585</v>
      </c>
      <c r="C27" s="250">
        <f>+Vasudevapura!G324</f>
        <v>1302014</v>
      </c>
    </row>
    <row r="28" spans="1:3" ht="15.75">
      <c r="A28" s="47"/>
      <c r="B28" s="47"/>
      <c r="C28" s="251"/>
    </row>
    <row r="29" spans="1:3" ht="15.75">
      <c r="A29" s="41" t="s">
        <v>586</v>
      </c>
      <c r="B29" s="46" t="s">
        <v>587</v>
      </c>
      <c r="C29" s="250">
        <f>+Vasudevapura!G355</f>
        <v>2076063</v>
      </c>
    </row>
    <row r="30" spans="1:3" ht="15.75">
      <c r="A30" s="47"/>
      <c r="B30" s="47"/>
      <c r="C30" s="251"/>
    </row>
    <row r="31" spans="1:3" ht="15.75">
      <c r="A31" s="277" t="s">
        <v>542</v>
      </c>
      <c r="B31" s="277"/>
      <c r="C31" s="248">
        <f>SUM(C8:C30)</f>
        <v>141069461</v>
      </c>
    </row>
  </sheetData>
  <mergeCells count="4">
    <mergeCell ref="A1:C1"/>
    <mergeCell ref="A3:C3"/>
    <mergeCell ref="A5:C5"/>
    <mergeCell ref="A31:B31"/>
  </mergeCells>
  <pageMargins left="0.70866141732283472" right="0.70866141732283472" top="0.74803149606299213" bottom="0.74803149606299213" header="0.31496062992125984" footer="0.31496062992125984"/>
  <pageSetup paperSize="9" scale="90" orientation="portrait" horizontalDpi="1200" verticalDpi="1200" r:id="rId1"/>
  <headerFooter>
    <oddHeader>&amp;LBangalore Water Supply and Sewerage Project (III)&amp;RBill of Quantities</oddHeader>
    <oddFooter>&amp;LContract No. CP-13&amp;RBOQ-37C</oddFooter>
  </headerFooter>
</worksheet>
</file>

<file path=xl/worksheets/sheet7.xml><?xml version="1.0" encoding="utf-8"?>
<worksheet xmlns="http://schemas.openxmlformats.org/spreadsheetml/2006/main" xmlns:r="http://schemas.openxmlformats.org/officeDocument/2006/relationships">
  <sheetPr codeName="Sheet5">
    <pageSetUpPr fitToPage="1"/>
  </sheetPr>
  <dimension ref="A1:G461"/>
  <sheetViews>
    <sheetView view="pageBreakPreview" zoomScale="112" zoomScaleSheetLayoutView="112" workbookViewId="0">
      <pane xSplit="4" ySplit="5" topLeftCell="E6" activePane="bottomRight" state="frozen"/>
      <selection pane="topRight" activeCell="E1" sqref="E1"/>
      <selection pane="bottomLeft" activeCell="A6" sqref="A6"/>
      <selection pane="bottomRight" activeCell="E6" sqref="E6"/>
    </sheetView>
  </sheetViews>
  <sheetFormatPr defaultRowHeight="15"/>
  <cols>
    <col min="1" max="1" width="9.28515625" style="229" customWidth="1"/>
    <col min="2" max="2" width="62.7109375" style="242" customWidth="1"/>
    <col min="3" max="3" width="12.7109375" style="229" customWidth="1"/>
    <col min="4" max="4" width="9.28515625" style="229" customWidth="1"/>
    <col min="5" max="5" width="20.7109375" style="229" customWidth="1"/>
    <col min="6" max="6" width="35.7109375" style="229" customWidth="1"/>
    <col min="7" max="7" width="23.7109375" style="229" customWidth="1"/>
    <col min="8" max="16384" width="9.140625" style="229"/>
  </cols>
  <sheetData>
    <row r="1" spans="1:7">
      <c r="A1" s="270" t="s">
        <v>0</v>
      </c>
      <c r="B1" s="270"/>
      <c r="C1" s="270"/>
      <c r="D1" s="270"/>
      <c r="E1" s="270"/>
      <c r="F1" s="270"/>
      <c r="G1" s="270"/>
    </row>
    <row r="2" spans="1:7">
      <c r="A2" s="52"/>
      <c r="B2" s="175"/>
      <c r="C2" s="53"/>
      <c r="D2" s="53"/>
      <c r="E2" s="53"/>
      <c r="F2" s="53"/>
      <c r="G2" s="53"/>
    </row>
    <row r="3" spans="1:7" ht="30">
      <c r="A3" s="54" t="s">
        <v>1</v>
      </c>
      <c r="B3" s="55" t="s">
        <v>2</v>
      </c>
      <c r="C3" s="186" t="s">
        <v>3</v>
      </c>
      <c r="D3" s="55" t="s">
        <v>4</v>
      </c>
      <c r="E3" s="57" t="s">
        <v>376</v>
      </c>
      <c r="F3" s="57" t="s">
        <v>318</v>
      </c>
      <c r="G3" s="57" t="s">
        <v>328</v>
      </c>
    </row>
    <row r="4" spans="1:7" s="48" customFormat="1">
      <c r="A4" s="276" t="s">
        <v>374</v>
      </c>
      <c r="B4" s="276"/>
      <c r="C4" s="276"/>
      <c r="D4" s="276"/>
      <c r="E4" s="276"/>
      <c r="F4" s="276"/>
      <c r="G4" s="276"/>
    </row>
    <row r="5" spans="1:7" s="48" customFormat="1">
      <c r="A5" s="268" t="s">
        <v>375</v>
      </c>
      <c r="B5" s="268"/>
      <c r="C5" s="268"/>
      <c r="D5" s="268"/>
      <c r="E5" s="268"/>
      <c r="F5" s="268"/>
      <c r="G5" s="268"/>
    </row>
    <row r="6" spans="1:7" ht="120">
      <c r="A6" s="58">
        <v>1.1000000000000001</v>
      </c>
      <c r="B6" s="32" t="s">
        <v>725</v>
      </c>
      <c r="C6" s="59">
        <v>19412</v>
      </c>
      <c r="D6" s="37" t="s">
        <v>29</v>
      </c>
      <c r="E6" s="60">
        <v>183</v>
      </c>
      <c r="F6" s="60" t="e">
        <f ca="1">SpellNumber(E6)</f>
        <v>#NAME?</v>
      </c>
      <c r="G6" s="60">
        <f>+E6*C6</f>
        <v>3552396</v>
      </c>
    </row>
    <row r="7" spans="1:7" s="48" customFormat="1" ht="75">
      <c r="A7" s="58">
        <v>1.2</v>
      </c>
      <c r="B7" s="32" t="s">
        <v>7</v>
      </c>
      <c r="C7" s="59"/>
      <c r="D7" s="37"/>
      <c r="E7" s="61"/>
      <c r="F7" s="61"/>
      <c r="G7" s="61"/>
    </row>
    <row r="8" spans="1:7">
      <c r="A8" s="62" t="s">
        <v>8</v>
      </c>
      <c r="B8" s="82" t="s">
        <v>9</v>
      </c>
      <c r="C8" s="59">
        <v>4796</v>
      </c>
      <c r="D8" s="37" t="s">
        <v>29</v>
      </c>
      <c r="E8" s="60">
        <v>438</v>
      </c>
      <c r="F8" s="60" t="e">
        <f ca="1">SpellNumber(E8)</f>
        <v>#NAME?</v>
      </c>
      <c r="G8" s="60">
        <f>+E8*C8</f>
        <v>2100648</v>
      </c>
    </row>
    <row r="9" spans="1:7">
      <c r="A9" s="62" t="s">
        <v>10</v>
      </c>
      <c r="B9" s="82" t="s">
        <v>11</v>
      </c>
      <c r="C9" s="59">
        <v>262</v>
      </c>
      <c r="D9" s="37" t="s">
        <v>29</v>
      </c>
      <c r="E9" s="60">
        <v>438</v>
      </c>
      <c r="F9" s="60" t="e">
        <f ca="1">SpellNumber(E9)</f>
        <v>#NAME?</v>
      </c>
      <c r="G9" s="60">
        <f>+E9*C9</f>
        <v>114756</v>
      </c>
    </row>
    <row r="10" spans="1:7">
      <c r="A10" s="62" t="s">
        <v>12</v>
      </c>
      <c r="B10" s="176" t="s">
        <v>13</v>
      </c>
      <c r="C10" s="59">
        <v>100</v>
      </c>
      <c r="D10" s="37" t="s">
        <v>29</v>
      </c>
      <c r="E10" s="60">
        <v>438</v>
      </c>
      <c r="F10" s="60" t="e">
        <f ca="1">SpellNumber(E10)</f>
        <v>#NAME?</v>
      </c>
      <c r="G10" s="60">
        <f>+E10*C10</f>
        <v>43800</v>
      </c>
    </row>
    <row r="11" spans="1:7">
      <c r="A11" s="62" t="s">
        <v>14</v>
      </c>
      <c r="B11" s="176" t="s">
        <v>15</v>
      </c>
      <c r="C11" s="59">
        <v>100</v>
      </c>
      <c r="D11" s="37" t="s">
        <v>29</v>
      </c>
      <c r="E11" s="60">
        <v>438</v>
      </c>
      <c r="F11" s="60" t="e">
        <f ca="1">SpellNumber(E11)</f>
        <v>#NAME?</v>
      </c>
      <c r="G11" s="60">
        <f>+E11*C11</f>
        <v>43800</v>
      </c>
    </row>
    <row r="12" spans="1:7" s="48" customFormat="1" ht="90">
      <c r="A12" s="63">
        <v>1.3</v>
      </c>
      <c r="B12" s="32" t="s">
        <v>16</v>
      </c>
      <c r="C12" s="37"/>
      <c r="D12" s="37"/>
      <c r="E12" s="61"/>
      <c r="F12" s="61"/>
      <c r="G12" s="61"/>
    </row>
    <row r="13" spans="1:7">
      <c r="A13" s="62" t="s">
        <v>8</v>
      </c>
      <c r="B13" s="82" t="s">
        <v>9</v>
      </c>
      <c r="C13" s="59">
        <v>100</v>
      </c>
      <c r="D13" s="37" t="s">
        <v>29</v>
      </c>
      <c r="E13" s="60">
        <v>1093</v>
      </c>
      <c r="F13" s="60" t="e">
        <f t="shared" ref="F13:F20" ca="1" si="0">SpellNumber(E13)</f>
        <v>#NAME?</v>
      </c>
      <c r="G13" s="60">
        <f t="shared" ref="G13:G20" si="1">+E13*C13</f>
        <v>109300</v>
      </c>
    </row>
    <row r="14" spans="1:7">
      <c r="A14" s="62" t="s">
        <v>10</v>
      </c>
      <c r="B14" s="82" t="s">
        <v>11</v>
      </c>
      <c r="C14" s="59">
        <v>2205</v>
      </c>
      <c r="D14" s="37" t="s">
        <v>29</v>
      </c>
      <c r="E14" s="60">
        <v>1093</v>
      </c>
      <c r="F14" s="60" t="e">
        <f t="shared" ca="1" si="0"/>
        <v>#NAME?</v>
      </c>
      <c r="G14" s="60">
        <f t="shared" si="1"/>
        <v>2410065</v>
      </c>
    </row>
    <row r="15" spans="1:7">
      <c r="A15" s="62" t="s">
        <v>12</v>
      </c>
      <c r="B15" s="176" t="s">
        <v>13</v>
      </c>
      <c r="C15" s="59">
        <v>100</v>
      </c>
      <c r="D15" s="37" t="s">
        <v>29</v>
      </c>
      <c r="E15" s="60">
        <v>1093</v>
      </c>
      <c r="F15" s="60" t="e">
        <f t="shared" ca="1" si="0"/>
        <v>#NAME?</v>
      </c>
      <c r="G15" s="60">
        <f t="shared" si="1"/>
        <v>109300</v>
      </c>
    </row>
    <row r="16" spans="1:7">
      <c r="A16" s="62" t="s">
        <v>14</v>
      </c>
      <c r="B16" s="176" t="s">
        <v>15</v>
      </c>
      <c r="C16" s="59">
        <v>100</v>
      </c>
      <c r="D16" s="37" t="s">
        <v>29</v>
      </c>
      <c r="E16" s="60">
        <v>1093</v>
      </c>
      <c r="F16" s="60" t="e">
        <f t="shared" ca="1" si="0"/>
        <v>#NAME?</v>
      </c>
      <c r="G16" s="60">
        <f t="shared" si="1"/>
        <v>109300</v>
      </c>
    </row>
    <row r="17" spans="1:7" ht="90">
      <c r="A17" s="64">
        <v>1.4</v>
      </c>
      <c r="B17" s="32" t="s">
        <v>17</v>
      </c>
      <c r="C17" s="59">
        <v>2883</v>
      </c>
      <c r="D17" s="37" t="s">
        <v>29</v>
      </c>
      <c r="E17" s="60">
        <v>73</v>
      </c>
      <c r="F17" s="60" t="e">
        <f t="shared" ca="1" si="0"/>
        <v>#NAME?</v>
      </c>
      <c r="G17" s="60">
        <f t="shared" si="1"/>
        <v>210459</v>
      </c>
    </row>
    <row r="18" spans="1:7" ht="45">
      <c r="A18" s="65">
        <v>1.5</v>
      </c>
      <c r="B18" s="32" t="s">
        <v>18</v>
      </c>
      <c r="C18" s="59">
        <v>21185</v>
      </c>
      <c r="D18" s="37" t="s">
        <v>29</v>
      </c>
      <c r="E18" s="60">
        <v>243</v>
      </c>
      <c r="F18" s="60" t="e">
        <f t="shared" ca="1" si="0"/>
        <v>#NAME?</v>
      </c>
      <c r="G18" s="60">
        <f t="shared" si="1"/>
        <v>5147955</v>
      </c>
    </row>
    <row r="19" spans="1:7" ht="90">
      <c r="A19" s="64">
        <v>1.6</v>
      </c>
      <c r="B19" s="32" t="s">
        <v>19</v>
      </c>
      <c r="C19" s="59">
        <v>3132</v>
      </c>
      <c r="D19" s="37" t="s">
        <v>29</v>
      </c>
      <c r="E19" s="60">
        <v>1472</v>
      </c>
      <c r="F19" s="60" t="e">
        <f t="shared" ca="1" si="0"/>
        <v>#NAME?</v>
      </c>
      <c r="G19" s="60">
        <f t="shared" si="1"/>
        <v>4610304</v>
      </c>
    </row>
    <row r="20" spans="1:7" ht="60">
      <c r="A20" s="64">
        <v>1.7</v>
      </c>
      <c r="B20" s="66" t="s">
        <v>20</v>
      </c>
      <c r="C20" s="68">
        <v>2208</v>
      </c>
      <c r="D20" s="68" t="s">
        <v>21</v>
      </c>
      <c r="E20" s="60">
        <v>309</v>
      </c>
      <c r="F20" s="60" t="e">
        <f t="shared" ca="1" si="0"/>
        <v>#NAME?</v>
      </c>
      <c r="G20" s="60">
        <f t="shared" si="1"/>
        <v>682272</v>
      </c>
    </row>
    <row r="21" spans="1:7" s="48" customFormat="1" ht="90">
      <c r="A21" s="64">
        <v>1.8</v>
      </c>
      <c r="B21" s="32" t="s">
        <v>22</v>
      </c>
      <c r="C21" s="37"/>
      <c r="D21" s="37"/>
      <c r="E21" s="61"/>
      <c r="F21" s="61"/>
      <c r="G21" s="61"/>
    </row>
    <row r="22" spans="1:7" ht="30">
      <c r="A22" s="64" t="s">
        <v>8</v>
      </c>
      <c r="B22" s="177" t="s">
        <v>23</v>
      </c>
      <c r="C22" s="37">
        <v>140</v>
      </c>
      <c r="D22" s="37" t="s">
        <v>29</v>
      </c>
      <c r="E22" s="60">
        <v>2186</v>
      </c>
      <c r="F22" s="60" t="e">
        <f t="shared" ref="F22:F27" ca="1" si="2">SpellNumber(E22)</f>
        <v>#NAME?</v>
      </c>
      <c r="G22" s="60">
        <f t="shared" ref="G22:G27" si="3">+E22*C22</f>
        <v>306040</v>
      </c>
    </row>
    <row r="23" spans="1:7" ht="30">
      <c r="A23" s="58" t="s">
        <v>10</v>
      </c>
      <c r="B23" s="177" t="s">
        <v>24</v>
      </c>
      <c r="C23" s="37">
        <v>140</v>
      </c>
      <c r="D23" s="37" t="s">
        <v>29</v>
      </c>
      <c r="E23" s="60">
        <v>1458</v>
      </c>
      <c r="F23" s="60" t="e">
        <f t="shared" ca="1" si="2"/>
        <v>#NAME?</v>
      </c>
      <c r="G23" s="60">
        <f t="shared" si="3"/>
        <v>204120</v>
      </c>
    </row>
    <row r="24" spans="1:7" ht="60">
      <c r="A24" s="58">
        <v>1.9</v>
      </c>
      <c r="B24" s="66" t="s">
        <v>713</v>
      </c>
      <c r="C24" s="69">
        <v>2850</v>
      </c>
      <c r="D24" s="36" t="s">
        <v>21</v>
      </c>
      <c r="E24" s="60">
        <v>37</v>
      </c>
      <c r="F24" s="60" t="e">
        <f t="shared" ca="1" si="2"/>
        <v>#NAME?</v>
      </c>
      <c r="G24" s="60">
        <f t="shared" si="3"/>
        <v>105450</v>
      </c>
    </row>
    <row r="25" spans="1:7" ht="105">
      <c r="A25" s="70">
        <v>1.1000000000000001</v>
      </c>
      <c r="B25" s="66" t="s">
        <v>25</v>
      </c>
      <c r="C25" s="36">
        <v>19250</v>
      </c>
      <c r="D25" s="36" t="s">
        <v>21</v>
      </c>
      <c r="E25" s="60">
        <v>40</v>
      </c>
      <c r="F25" s="60" t="e">
        <f t="shared" ca="1" si="2"/>
        <v>#NAME?</v>
      </c>
      <c r="G25" s="60">
        <f t="shared" si="3"/>
        <v>770000</v>
      </c>
    </row>
    <row r="26" spans="1:7" ht="60">
      <c r="A26" s="108">
        <v>1.1100000000000001</v>
      </c>
      <c r="B26" s="66" t="s">
        <v>26</v>
      </c>
      <c r="C26" s="36">
        <v>100</v>
      </c>
      <c r="D26" s="69" t="s">
        <v>77</v>
      </c>
      <c r="E26" s="60">
        <v>1458</v>
      </c>
      <c r="F26" s="60" t="e">
        <f t="shared" ca="1" si="2"/>
        <v>#NAME?</v>
      </c>
      <c r="G26" s="60">
        <f t="shared" si="3"/>
        <v>145800</v>
      </c>
    </row>
    <row r="27" spans="1:7" ht="60">
      <c r="A27" s="108">
        <v>1.1200000000000001</v>
      </c>
      <c r="B27" s="32" t="s">
        <v>28</v>
      </c>
      <c r="C27" s="36">
        <v>50</v>
      </c>
      <c r="D27" s="69" t="s">
        <v>77</v>
      </c>
      <c r="E27" s="60">
        <v>2186</v>
      </c>
      <c r="F27" s="60" t="e">
        <f t="shared" ca="1" si="2"/>
        <v>#NAME?</v>
      </c>
      <c r="G27" s="60">
        <f t="shared" si="3"/>
        <v>109300</v>
      </c>
    </row>
    <row r="28" spans="1:7" s="48" customFormat="1">
      <c r="A28" s="71"/>
      <c r="B28" s="267" t="s">
        <v>377</v>
      </c>
      <c r="C28" s="267"/>
      <c r="D28" s="267"/>
      <c r="E28" s="72"/>
      <c r="F28" s="73"/>
      <c r="G28" s="200">
        <f>SUM(G6:G27)</f>
        <v>20885065</v>
      </c>
    </row>
    <row r="29" spans="1:7" s="48" customFormat="1">
      <c r="A29" s="276" t="s">
        <v>374</v>
      </c>
      <c r="B29" s="276"/>
      <c r="C29" s="276"/>
      <c r="D29" s="276"/>
      <c r="E29" s="276"/>
      <c r="F29" s="276"/>
      <c r="G29" s="276"/>
    </row>
    <row r="30" spans="1:7" s="48" customFormat="1">
      <c r="A30" s="268" t="s">
        <v>378</v>
      </c>
      <c r="B30" s="268"/>
      <c r="C30" s="268"/>
      <c r="D30" s="268"/>
      <c r="E30" s="268"/>
      <c r="F30" s="268"/>
      <c r="G30" s="268"/>
    </row>
    <row r="31" spans="1:7" s="48" customFormat="1" ht="105">
      <c r="A31" s="64">
        <v>2.1</v>
      </c>
      <c r="B31" s="32" t="s">
        <v>30</v>
      </c>
      <c r="C31" s="33"/>
      <c r="D31" s="33"/>
      <c r="E31" s="61"/>
      <c r="F31" s="61"/>
      <c r="G31" s="61"/>
    </row>
    <row r="32" spans="1:7" ht="30">
      <c r="A32" s="62" t="s">
        <v>8</v>
      </c>
      <c r="B32" s="177" t="s">
        <v>31</v>
      </c>
      <c r="C32" s="69">
        <v>155</v>
      </c>
      <c r="D32" s="69" t="s">
        <v>29</v>
      </c>
      <c r="E32" s="60">
        <v>6755</v>
      </c>
      <c r="F32" s="60" t="e">
        <f ca="1">SpellNumber(E32)</f>
        <v>#NAME?</v>
      </c>
      <c r="G32" s="60">
        <f>+E32*C32</f>
        <v>1047025</v>
      </c>
    </row>
    <row r="33" spans="1:7" ht="105">
      <c r="A33" s="64">
        <v>2.2000000000000002</v>
      </c>
      <c r="B33" s="32" t="s">
        <v>32</v>
      </c>
      <c r="C33" s="69">
        <v>1989</v>
      </c>
      <c r="D33" s="69" t="s">
        <v>29</v>
      </c>
      <c r="E33" s="60">
        <v>6940</v>
      </c>
      <c r="F33" s="60" t="e">
        <f ca="1">SpellNumber(E33)</f>
        <v>#NAME?</v>
      </c>
      <c r="G33" s="60">
        <f>+E33*C33</f>
        <v>13803660</v>
      </c>
    </row>
    <row r="34" spans="1:7" ht="165">
      <c r="A34" s="64">
        <v>2.2999999999999998</v>
      </c>
      <c r="B34" s="32" t="s">
        <v>33</v>
      </c>
      <c r="C34" s="69">
        <v>284</v>
      </c>
      <c r="D34" s="69" t="s">
        <v>29</v>
      </c>
      <c r="E34" s="60">
        <v>7912</v>
      </c>
      <c r="F34" s="60" t="e">
        <f ca="1">SpellNumber(E34)</f>
        <v>#NAME?</v>
      </c>
      <c r="G34" s="60">
        <f>+E34*C34</f>
        <v>2247008</v>
      </c>
    </row>
    <row r="35" spans="1:7" ht="165">
      <c r="A35" s="64">
        <v>2.4</v>
      </c>
      <c r="B35" s="32" t="s">
        <v>34</v>
      </c>
      <c r="C35" s="69">
        <v>15374</v>
      </c>
      <c r="D35" s="69" t="s">
        <v>29</v>
      </c>
      <c r="E35" s="60">
        <v>8530</v>
      </c>
      <c r="F35" s="60" t="e">
        <f ca="1">SpellNumber(E35)</f>
        <v>#NAME?</v>
      </c>
      <c r="G35" s="60">
        <f>+E35*C35</f>
        <v>131140220</v>
      </c>
    </row>
    <row r="36" spans="1:7" s="48" customFormat="1" ht="60">
      <c r="A36" s="64">
        <v>2.5</v>
      </c>
      <c r="B36" s="76" t="s">
        <v>35</v>
      </c>
      <c r="C36" s="69"/>
      <c r="D36" s="69"/>
      <c r="E36" s="61"/>
      <c r="F36" s="61"/>
      <c r="G36" s="61"/>
    </row>
    <row r="37" spans="1:7">
      <c r="A37" s="70" t="s">
        <v>8</v>
      </c>
      <c r="B37" s="32" t="s">
        <v>36</v>
      </c>
      <c r="C37" s="69">
        <v>7520</v>
      </c>
      <c r="D37" s="69" t="s">
        <v>21</v>
      </c>
      <c r="E37" s="60">
        <v>729</v>
      </c>
      <c r="F37" s="60" t="e">
        <f ca="1">SpellNumber(E37)</f>
        <v>#NAME?</v>
      </c>
      <c r="G37" s="60">
        <f>+E37*C37</f>
        <v>5482080</v>
      </c>
    </row>
    <row r="38" spans="1:7" s="48" customFormat="1" ht="90">
      <c r="A38" s="64">
        <v>2.6</v>
      </c>
      <c r="B38" s="32" t="s">
        <v>38</v>
      </c>
      <c r="C38" s="69"/>
      <c r="D38" s="69"/>
      <c r="E38" s="61"/>
      <c r="F38" s="61"/>
      <c r="G38" s="61"/>
    </row>
    <row r="39" spans="1:7">
      <c r="A39" s="70" t="s">
        <v>8</v>
      </c>
      <c r="B39" s="32" t="s">
        <v>39</v>
      </c>
      <c r="C39" s="69">
        <v>13411</v>
      </c>
      <c r="D39" s="69" t="s">
        <v>21</v>
      </c>
      <c r="E39" s="60">
        <v>729</v>
      </c>
      <c r="F39" s="60" t="e">
        <f ca="1">SpellNumber(E39)</f>
        <v>#NAME?</v>
      </c>
      <c r="G39" s="60">
        <f>+E39*C39</f>
        <v>9776619</v>
      </c>
    </row>
    <row r="40" spans="1:7">
      <c r="A40" s="70" t="s">
        <v>10</v>
      </c>
      <c r="B40" s="32" t="s">
        <v>40</v>
      </c>
      <c r="C40" s="69">
        <v>3375</v>
      </c>
      <c r="D40" s="69" t="s">
        <v>21</v>
      </c>
      <c r="E40" s="60">
        <v>729</v>
      </c>
      <c r="F40" s="60" t="e">
        <f ca="1">SpellNumber(E40)</f>
        <v>#NAME?</v>
      </c>
      <c r="G40" s="60">
        <f>+E40*C40</f>
        <v>2460375</v>
      </c>
    </row>
    <row r="41" spans="1:7">
      <c r="A41" s="70" t="s">
        <v>12</v>
      </c>
      <c r="B41" s="32" t="s">
        <v>41</v>
      </c>
      <c r="C41" s="69">
        <v>3375</v>
      </c>
      <c r="D41" s="69" t="s">
        <v>21</v>
      </c>
      <c r="E41" s="60">
        <v>729</v>
      </c>
      <c r="F41" s="60" t="e">
        <f ca="1">SpellNumber(E41)</f>
        <v>#NAME?</v>
      </c>
      <c r="G41" s="60">
        <f>+E41*C41</f>
        <v>2460375</v>
      </c>
    </row>
    <row r="42" spans="1:7">
      <c r="A42" s="70" t="s">
        <v>14</v>
      </c>
      <c r="B42" s="32" t="s">
        <v>42</v>
      </c>
      <c r="C42" s="69">
        <v>2180</v>
      </c>
      <c r="D42" s="69" t="s">
        <v>21</v>
      </c>
      <c r="E42" s="60">
        <v>729</v>
      </c>
      <c r="F42" s="60" t="e">
        <f ca="1">SpellNumber(E42)</f>
        <v>#NAME?</v>
      </c>
      <c r="G42" s="60">
        <f>+E42*C42</f>
        <v>1589220</v>
      </c>
    </row>
    <row r="43" spans="1:7" s="48" customFormat="1" ht="75">
      <c r="A43" s="64">
        <v>2.7</v>
      </c>
      <c r="B43" s="32" t="s">
        <v>45</v>
      </c>
      <c r="C43" s="69"/>
      <c r="D43" s="69"/>
      <c r="E43" s="61"/>
      <c r="F43" s="61"/>
      <c r="G43" s="61"/>
    </row>
    <row r="44" spans="1:7">
      <c r="A44" s="70" t="s">
        <v>8</v>
      </c>
      <c r="B44" s="32" t="s">
        <v>39</v>
      </c>
      <c r="C44" s="69">
        <v>8190</v>
      </c>
      <c r="D44" s="69" t="s">
        <v>21</v>
      </c>
      <c r="E44" s="60">
        <v>729</v>
      </c>
      <c r="F44" s="60" t="e">
        <f ca="1">SpellNumber(E44)</f>
        <v>#NAME?</v>
      </c>
      <c r="G44" s="60">
        <f>+E44*C44</f>
        <v>5970510</v>
      </c>
    </row>
    <row r="45" spans="1:7">
      <c r="A45" s="70" t="s">
        <v>10</v>
      </c>
      <c r="B45" s="32" t="s">
        <v>40</v>
      </c>
      <c r="C45" s="69">
        <v>2328</v>
      </c>
      <c r="D45" s="69" t="s">
        <v>21</v>
      </c>
      <c r="E45" s="60">
        <v>729</v>
      </c>
      <c r="F45" s="60" t="e">
        <f ca="1">SpellNumber(E45)</f>
        <v>#NAME?</v>
      </c>
      <c r="G45" s="60">
        <f>+E45*C45</f>
        <v>1697112</v>
      </c>
    </row>
    <row r="46" spans="1:7">
      <c r="A46" s="70" t="s">
        <v>12</v>
      </c>
      <c r="B46" s="32" t="s">
        <v>41</v>
      </c>
      <c r="C46" s="69">
        <v>2304</v>
      </c>
      <c r="D46" s="69" t="s">
        <v>21</v>
      </c>
      <c r="E46" s="60">
        <v>729</v>
      </c>
      <c r="F46" s="60" t="e">
        <f ca="1">SpellNumber(E46)</f>
        <v>#NAME?</v>
      </c>
      <c r="G46" s="60">
        <f>+E46*C46</f>
        <v>1679616</v>
      </c>
    </row>
    <row r="47" spans="1:7">
      <c r="A47" s="70" t="s">
        <v>14</v>
      </c>
      <c r="B47" s="32" t="s">
        <v>42</v>
      </c>
      <c r="C47" s="69">
        <v>1131</v>
      </c>
      <c r="D47" s="69" t="s">
        <v>21</v>
      </c>
      <c r="E47" s="60">
        <v>729</v>
      </c>
      <c r="F47" s="60" t="e">
        <f ca="1">SpellNumber(E47)</f>
        <v>#NAME?</v>
      </c>
      <c r="G47" s="60">
        <f>+E47*C47</f>
        <v>824499</v>
      </c>
    </row>
    <row r="48" spans="1:7">
      <c r="A48" s="64" t="s">
        <v>43</v>
      </c>
      <c r="B48" s="32" t="s">
        <v>44</v>
      </c>
      <c r="C48" s="69">
        <v>43</v>
      </c>
      <c r="D48" s="69" t="s">
        <v>21</v>
      </c>
      <c r="E48" s="60">
        <v>729</v>
      </c>
      <c r="F48" s="60" t="e">
        <f ca="1">SpellNumber(E48)</f>
        <v>#NAME?</v>
      </c>
      <c r="G48" s="60">
        <f>+E48*C48</f>
        <v>31347</v>
      </c>
    </row>
    <row r="49" spans="1:7" s="48" customFormat="1" ht="75">
      <c r="A49" s="64">
        <v>2.8</v>
      </c>
      <c r="B49" s="32" t="s">
        <v>46</v>
      </c>
      <c r="C49" s="69"/>
      <c r="D49" s="69"/>
      <c r="E49" s="61"/>
      <c r="F49" s="61"/>
      <c r="G49" s="61"/>
    </row>
    <row r="50" spans="1:7">
      <c r="A50" s="64" t="s">
        <v>8</v>
      </c>
      <c r="B50" s="32" t="s">
        <v>47</v>
      </c>
      <c r="C50" s="69">
        <v>386</v>
      </c>
      <c r="D50" s="69" t="s">
        <v>21</v>
      </c>
      <c r="E50" s="60">
        <v>729</v>
      </c>
      <c r="F50" s="60" t="e">
        <f ca="1">SpellNumber(E50)</f>
        <v>#NAME?</v>
      </c>
      <c r="G50" s="60">
        <f>+E50*C50</f>
        <v>281394</v>
      </c>
    </row>
    <row r="51" spans="1:7">
      <c r="A51" s="70" t="s">
        <v>10</v>
      </c>
      <c r="B51" s="32" t="s">
        <v>48</v>
      </c>
      <c r="C51" s="69">
        <v>360</v>
      </c>
      <c r="D51" s="69" t="s">
        <v>21</v>
      </c>
      <c r="E51" s="60">
        <v>729</v>
      </c>
      <c r="F51" s="60" t="e">
        <f ca="1">SpellNumber(E51)</f>
        <v>#NAME?</v>
      </c>
      <c r="G51" s="60">
        <f>+E51*C51</f>
        <v>262440</v>
      </c>
    </row>
    <row r="52" spans="1:7">
      <c r="A52" s="70" t="s">
        <v>12</v>
      </c>
      <c r="B52" s="32" t="s">
        <v>49</v>
      </c>
      <c r="C52" s="69">
        <v>435</v>
      </c>
      <c r="D52" s="69" t="s">
        <v>21</v>
      </c>
      <c r="E52" s="60">
        <v>729</v>
      </c>
      <c r="F52" s="60" t="e">
        <f ca="1">SpellNumber(E52)</f>
        <v>#NAME?</v>
      </c>
      <c r="G52" s="60">
        <f>+E52*C52</f>
        <v>317115</v>
      </c>
    </row>
    <row r="53" spans="1:7" s="48" customFormat="1" ht="75">
      <c r="A53" s="64">
        <v>2.9</v>
      </c>
      <c r="B53" s="32" t="s">
        <v>50</v>
      </c>
      <c r="C53" s="69"/>
      <c r="D53" s="69"/>
      <c r="E53" s="61"/>
      <c r="F53" s="61"/>
      <c r="G53" s="61"/>
    </row>
    <row r="54" spans="1:7">
      <c r="A54" s="77" t="s">
        <v>8</v>
      </c>
      <c r="B54" s="34" t="s">
        <v>51</v>
      </c>
      <c r="C54" s="69">
        <v>12295</v>
      </c>
      <c r="D54" s="69" t="s">
        <v>21</v>
      </c>
      <c r="E54" s="60">
        <v>729</v>
      </c>
      <c r="F54" s="60" t="e">
        <f ca="1">SpellNumber(E54)</f>
        <v>#NAME?</v>
      </c>
      <c r="G54" s="60">
        <f>+E54*C54</f>
        <v>8963055</v>
      </c>
    </row>
    <row r="55" spans="1:7" ht="105">
      <c r="A55" s="70">
        <v>2.1</v>
      </c>
      <c r="B55" s="32" t="s">
        <v>52</v>
      </c>
      <c r="C55" s="69">
        <v>1741</v>
      </c>
      <c r="D55" s="69" t="s">
        <v>53</v>
      </c>
      <c r="E55" s="60">
        <v>71308</v>
      </c>
      <c r="F55" s="60" t="e">
        <f ca="1">SpellNumber(E55)</f>
        <v>#NAME?</v>
      </c>
      <c r="G55" s="60">
        <f>+E55*C55</f>
        <v>124147228</v>
      </c>
    </row>
    <row r="56" spans="1:7" ht="120">
      <c r="A56" s="70">
        <v>2.11</v>
      </c>
      <c r="B56" s="32" t="s">
        <v>54</v>
      </c>
      <c r="C56" s="69">
        <v>34</v>
      </c>
      <c r="D56" s="69" t="str">
        <f>D55</f>
        <v>MT</v>
      </c>
      <c r="E56" s="60">
        <v>67665</v>
      </c>
      <c r="F56" s="60" t="e">
        <f ca="1">SpellNumber(E56)</f>
        <v>#NAME?</v>
      </c>
      <c r="G56" s="60">
        <f>+E56*C56</f>
        <v>2300610</v>
      </c>
    </row>
    <row r="57" spans="1:7" ht="75">
      <c r="A57" s="70">
        <v>2.12</v>
      </c>
      <c r="B57" s="76" t="s">
        <v>55</v>
      </c>
      <c r="C57" s="69">
        <v>850</v>
      </c>
      <c r="D57" s="69" t="s">
        <v>117</v>
      </c>
      <c r="E57" s="60">
        <v>108</v>
      </c>
      <c r="F57" s="60" t="e">
        <f ca="1">SpellNumber(E57)</f>
        <v>#NAME?</v>
      </c>
      <c r="G57" s="60">
        <f>+E57*C57</f>
        <v>91800</v>
      </c>
    </row>
    <row r="58" spans="1:7" s="48" customFormat="1" ht="90">
      <c r="A58" s="70">
        <v>2.13</v>
      </c>
      <c r="B58" s="76" t="s">
        <v>57</v>
      </c>
      <c r="C58" s="69"/>
      <c r="D58" s="69"/>
      <c r="E58" s="78"/>
      <c r="F58" s="78"/>
      <c r="G58" s="78"/>
    </row>
    <row r="59" spans="1:7">
      <c r="A59" s="58" t="s">
        <v>8</v>
      </c>
      <c r="B59" s="177" t="s">
        <v>58</v>
      </c>
      <c r="C59" s="69">
        <v>315</v>
      </c>
      <c r="D59" s="69" t="s">
        <v>29</v>
      </c>
      <c r="E59" s="60">
        <v>9511</v>
      </c>
      <c r="F59" s="60" t="e">
        <f ca="1">SpellNumber(E59)</f>
        <v>#NAME?</v>
      </c>
      <c r="G59" s="60">
        <f>+E59*C59</f>
        <v>2995965</v>
      </c>
    </row>
    <row r="60" spans="1:7" s="48" customFormat="1">
      <c r="A60" s="71"/>
      <c r="B60" s="267" t="s">
        <v>379</v>
      </c>
      <c r="C60" s="267"/>
      <c r="D60" s="267"/>
      <c r="E60" s="72"/>
      <c r="F60" s="73"/>
      <c r="G60" s="200">
        <f>SUM(G31:G59)</f>
        <v>319569273</v>
      </c>
    </row>
    <row r="61" spans="1:7" s="48" customFormat="1">
      <c r="A61" s="276" t="s">
        <v>374</v>
      </c>
      <c r="B61" s="276"/>
      <c r="C61" s="276"/>
      <c r="D61" s="276"/>
      <c r="E61" s="276"/>
      <c r="F61" s="276"/>
      <c r="G61" s="276"/>
    </row>
    <row r="62" spans="1:7" s="48" customFormat="1">
      <c r="A62" s="268" t="s">
        <v>380</v>
      </c>
      <c r="B62" s="268"/>
      <c r="C62" s="268"/>
      <c r="D62" s="268"/>
      <c r="E62" s="268"/>
      <c r="F62" s="268"/>
      <c r="G62" s="268"/>
    </row>
    <row r="63" spans="1:7" ht="90">
      <c r="A63" s="64">
        <v>3.1</v>
      </c>
      <c r="B63" s="79" t="s">
        <v>59</v>
      </c>
      <c r="C63" s="69">
        <v>68</v>
      </c>
      <c r="D63" s="69" t="s">
        <v>21</v>
      </c>
      <c r="E63" s="60">
        <v>713</v>
      </c>
      <c r="F63" s="60" t="e">
        <f ca="1">SpellNumber(E63)</f>
        <v>#NAME?</v>
      </c>
      <c r="G63" s="60">
        <f>+E63*C63</f>
        <v>48484</v>
      </c>
    </row>
    <row r="64" spans="1:7" ht="90">
      <c r="A64" s="64">
        <v>3.2</v>
      </c>
      <c r="B64" s="76" t="s">
        <v>60</v>
      </c>
      <c r="C64" s="69">
        <v>965</v>
      </c>
      <c r="D64" s="69" t="s">
        <v>21</v>
      </c>
      <c r="E64" s="60">
        <v>1454</v>
      </c>
      <c r="F64" s="60" t="e">
        <f ca="1">SpellNumber(E64)</f>
        <v>#NAME?</v>
      </c>
      <c r="G64" s="60">
        <f>+E64*C64</f>
        <v>1403110</v>
      </c>
    </row>
    <row r="65" spans="1:7" ht="60">
      <c r="A65" s="64">
        <v>3.3</v>
      </c>
      <c r="B65" s="76" t="s">
        <v>61</v>
      </c>
      <c r="C65" s="69">
        <v>982</v>
      </c>
      <c r="D65" s="69" t="s">
        <v>21</v>
      </c>
      <c r="E65" s="60">
        <v>336</v>
      </c>
      <c r="F65" s="60" t="e">
        <f ca="1">SpellNumber(E65)</f>
        <v>#NAME?</v>
      </c>
      <c r="G65" s="60">
        <f>+E65*C65</f>
        <v>329952</v>
      </c>
    </row>
    <row r="66" spans="1:7" ht="75">
      <c r="A66" s="64">
        <v>3.4</v>
      </c>
      <c r="B66" s="76" t="s">
        <v>62</v>
      </c>
      <c r="C66" s="69">
        <v>1405</v>
      </c>
      <c r="D66" s="69" t="s">
        <v>21</v>
      </c>
      <c r="E66" s="60">
        <v>283</v>
      </c>
      <c r="F66" s="60" t="e">
        <f ca="1">SpellNumber(E66)</f>
        <v>#NAME?</v>
      </c>
      <c r="G66" s="60">
        <f>+E66*C66</f>
        <v>397615</v>
      </c>
    </row>
    <row r="67" spans="1:7" s="48" customFormat="1" ht="90">
      <c r="A67" s="64">
        <v>3.5</v>
      </c>
      <c r="B67" s="76" t="s">
        <v>319</v>
      </c>
      <c r="C67" s="69"/>
      <c r="D67" s="69"/>
      <c r="E67" s="61"/>
      <c r="F67" s="61"/>
      <c r="G67" s="61"/>
    </row>
    <row r="68" spans="1:7">
      <c r="A68" s="70" t="s">
        <v>8</v>
      </c>
      <c r="B68" s="32" t="s">
        <v>329</v>
      </c>
      <c r="C68" s="69">
        <v>8469</v>
      </c>
      <c r="D68" s="69" t="s">
        <v>21</v>
      </c>
      <c r="E68" s="60">
        <v>175</v>
      </c>
      <c r="F68" s="60" t="e">
        <f ca="1">SpellNumber(E68)</f>
        <v>#NAME?</v>
      </c>
      <c r="G68" s="60">
        <f>+E68*C68</f>
        <v>1482075</v>
      </c>
    </row>
    <row r="69" spans="1:7" s="48" customFormat="1" ht="90">
      <c r="A69" s="64">
        <v>3.6</v>
      </c>
      <c r="B69" s="76" t="s">
        <v>320</v>
      </c>
      <c r="C69" s="69"/>
      <c r="D69" s="69"/>
      <c r="E69" s="61"/>
      <c r="F69" s="61"/>
      <c r="G69" s="61"/>
    </row>
    <row r="70" spans="1:7">
      <c r="A70" s="80" t="s">
        <v>8</v>
      </c>
      <c r="B70" s="34" t="s">
        <v>330</v>
      </c>
      <c r="C70" s="69">
        <v>1152</v>
      </c>
      <c r="D70" s="69" t="s">
        <v>21</v>
      </c>
      <c r="E70" s="60">
        <v>178</v>
      </c>
      <c r="F70" s="60" t="e">
        <f ca="1">SpellNumber(E70)</f>
        <v>#NAME?</v>
      </c>
      <c r="G70" s="60">
        <f>+E70*C70</f>
        <v>205056</v>
      </c>
    </row>
    <row r="71" spans="1:7" s="48" customFormat="1" ht="75">
      <c r="A71" s="64">
        <v>3.7</v>
      </c>
      <c r="B71" s="76" t="s">
        <v>63</v>
      </c>
      <c r="C71" s="36"/>
      <c r="D71" s="81"/>
      <c r="E71" s="61"/>
      <c r="F71" s="61"/>
      <c r="G71" s="61"/>
    </row>
    <row r="72" spans="1:7">
      <c r="A72" s="77" t="s">
        <v>8</v>
      </c>
      <c r="B72" s="82" t="s">
        <v>321</v>
      </c>
      <c r="C72" s="69">
        <v>65</v>
      </c>
      <c r="D72" s="69" t="s">
        <v>21</v>
      </c>
      <c r="E72" s="60">
        <v>4372</v>
      </c>
      <c r="F72" s="60" t="e">
        <f ca="1">SpellNumber(E72)</f>
        <v>#NAME?</v>
      </c>
      <c r="G72" s="60">
        <f>+E72*C72</f>
        <v>284180</v>
      </c>
    </row>
    <row r="73" spans="1:7" s="48" customFormat="1" ht="75">
      <c r="A73" s="64">
        <v>3.8</v>
      </c>
      <c r="B73" s="76" t="s">
        <v>64</v>
      </c>
      <c r="C73" s="69"/>
      <c r="D73" s="69"/>
      <c r="E73" s="60"/>
      <c r="F73" s="60"/>
      <c r="G73" s="60"/>
    </row>
    <row r="74" spans="1:7">
      <c r="A74" s="70" t="s">
        <v>8</v>
      </c>
      <c r="B74" s="82" t="s">
        <v>321</v>
      </c>
      <c r="C74" s="69">
        <v>51</v>
      </c>
      <c r="D74" s="69" t="s">
        <v>65</v>
      </c>
      <c r="E74" s="60">
        <v>1312</v>
      </c>
      <c r="F74" s="60" t="e">
        <f ca="1">SpellNumber(E74)</f>
        <v>#NAME?</v>
      </c>
      <c r="G74" s="60">
        <f>+E74*C74</f>
        <v>66912</v>
      </c>
    </row>
    <row r="75" spans="1:7" s="48" customFormat="1" ht="90">
      <c r="A75" s="64">
        <v>3.9</v>
      </c>
      <c r="B75" s="76" t="s">
        <v>66</v>
      </c>
      <c r="C75" s="36"/>
      <c r="D75" s="81"/>
      <c r="E75" s="61"/>
      <c r="F75" s="61"/>
      <c r="G75" s="61"/>
    </row>
    <row r="76" spans="1:7">
      <c r="A76" s="80" t="s">
        <v>8</v>
      </c>
      <c r="B76" s="32" t="s">
        <v>67</v>
      </c>
      <c r="C76" s="69">
        <v>25</v>
      </c>
      <c r="D76" s="69" t="s">
        <v>21</v>
      </c>
      <c r="E76" s="60">
        <v>1299</v>
      </c>
      <c r="F76" s="60" t="e">
        <f ca="1">SpellNumber(E76)</f>
        <v>#NAME?</v>
      </c>
      <c r="G76" s="60">
        <f>+E76*C76</f>
        <v>32475</v>
      </c>
    </row>
    <row r="77" spans="1:7" s="48" customFormat="1" ht="60">
      <c r="A77" s="70">
        <v>3.1</v>
      </c>
      <c r="B77" s="76" t="s">
        <v>68</v>
      </c>
      <c r="C77" s="201"/>
      <c r="D77" s="84"/>
      <c r="E77" s="61"/>
      <c r="F77" s="61"/>
      <c r="G77" s="61"/>
    </row>
    <row r="78" spans="1:7">
      <c r="A78" s="70" t="s">
        <v>8</v>
      </c>
      <c r="B78" s="82" t="s">
        <v>69</v>
      </c>
      <c r="C78" s="85">
        <v>110</v>
      </c>
      <c r="D78" s="69" t="s">
        <v>21</v>
      </c>
      <c r="E78" s="60">
        <v>4070</v>
      </c>
      <c r="F78" s="60" t="e">
        <f ca="1">SpellNumber(E78)</f>
        <v>#NAME?</v>
      </c>
      <c r="G78" s="60">
        <f>+E78*C78</f>
        <v>447700</v>
      </c>
    </row>
    <row r="79" spans="1:7" s="48" customFormat="1" ht="105">
      <c r="A79" s="70">
        <v>3.11</v>
      </c>
      <c r="B79" s="76" t="s">
        <v>70</v>
      </c>
      <c r="C79" s="36"/>
      <c r="D79" s="81"/>
      <c r="E79" s="61"/>
      <c r="F79" s="61"/>
      <c r="G79" s="61"/>
    </row>
    <row r="80" spans="1:7">
      <c r="A80" s="70" t="s">
        <v>8</v>
      </c>
      <c r="B80" s="76" t="s">
        <v>71</v>
      </c>
      <c r="C80" s="69">
        <v>200</v>
      </c>
      <c r="D80" s="69" t="s">
        <v>21</v>
      </c>
      <c r="E80" s="60">
        <v>886</v>
      </c>
      <c r="F80" s="60" t="e">
        <f ca="1">SpellNumber(E80)</f>
        <v>#NAME?</v>
      </c>
      <c r="G80" s="60">
        <f>+E80*C80</f>
        <v>177200</v>
      </c>
    </row>
    <row r="81" spans="1:7" s="48" customFormat="1" ht="60">
      <c r="A81" s="70">
        <v>3.12</v>
      </c>
      <c r="B81" s="76" t="s">
        <v>72</v>
      </c>
      <c r="C81" s="36"/>
      <c r="D81" s="81"/>
      <c r="E81" s="61"/>
      <c r="F81" s="61"/>
      <c r="G81" s="61"/>
    </row>
    <row r="82" spans="1:7">
      <c r="A82" s="80" t="s">
        <v>8</v>
      </c>
      <c r="B82" s="76" t="s">
        <v>71</v>
      </c>
      <c r="C82" s="69">
        <v>180</v>
      </c>
      <c r="D82" s="69" t="s">
        <v>21</v>
      </c>
      <c r="E82" s="60">
        <v>4070</v>
      </c>
      <c r="F82" s="60" t="e">
        <f ca="1">SpellNumber(E82)</f>
        <v>#NAME?</v>
      </c>
      <c r="G82" s="60">
        <f>+E82*C82</f>
        <v>732600</v>
      </c>
    </row>
    <row r="83" spans="1:7" s="48" customFormat="1" ht="90">
      <c r="A83" s="70">
        <v>3.13</v>
      </c>
      <c r="B83" s="76" t="s">
        <v>73</v>
      </c>
      <c r="C83" s="69"/>
      <c r="D83" s="69"/>
      <c r="E83" s="78"/>
      <c r="F83" s="78"/>
      <c r="G83" s="78"/>
    </row>
    <row r="84" spans="1:7">
      <c r="A84" s="70" t="s">
        <v>8</v>
      </c>
      <c r="B84" s="82" t="s">
        <v>308</v>
      </c>
      <c r="C84" s="69">
        <v>100</v>
      </c>
      <c r="D84" s="69" t="s">
        <v>21</v>
      </c>
      <c r="E84" s="60">
        <v>1325</v>
      </c>
      <c r="F84" s="60" t="e">
        <f t="shared" ref="F84:F105" ca="1" si="4">SpellNumber(E84)</f>
        <v>#NAME?</v>
      </c>
      <c r="G84" s="60">
        <f t="shared" ref="G84:G105" si="5">+E84*C84</f>
        <v>132500</v>
      </c>
    </row>
    <row r="85" spans="1:7" ht="255">
      <c r="A85" s="86">
        <v>3.14</v>
      </c>
      <c r="B85" s="32" t="s">
        <v>74</v>
      </c>
      <c r="C85" s="59">
        <v>20</v>
      </c>
      <c r="D85" s="69" t="s">
        <v>21</v>
      </c>
      <c r="E85" s="60">
        <v>9472</v>
      </c>
      <c r="F85" s="60" t="e">
        <f t="shared" ca="1" si="4"/>
        <v>#NAME?</v>
      </c>
      <c r="G85" s="60">
        <f t="shared" si="5"/>
        <v>189440</v>
      </c>
    </row>
    <row r="86" spans="1:7" ht="60">
      <c r="A86" s="87">
        <v>3.15</v>
      </c>
      <c r="B86" s="76" t="s">
        <v>75</v>
      </c>
      <c r="C86" s="69">
        <v>4</v>
      </c>
      <c r="D86" s="69" t="s">
        <v>21</v>
      </c>
      <c r="E86" s="60">
        <v>36429</v>
      </c>
      <c r="F86" s="60" t="e">
        <f t="shared" ca="1" si="4"/>
        <v>#NAME?</v>
      </c>
      <c r="G86" s="60">
        <f t="shared" si="5"/>
        <v>145716</v>
      </c>
    </row>
    <row r="87" spans="1:7" ht="165">
      <c r="A87" s="87">
        <v>3.16</v>
      </c>
      <c r="B87" s="76" t="s">
        <v>322</v>
      </c>
      <c r="C87" s="69">
        <v>21</v>
      </c>
      <c r="D87" s="69" t="s">
        <v>21</v>
      </c>
      <c r="E87" s="60">
        <v>7286</v>
      </c>
      <c r="F87" s="60" t="e">
        <f t="shared" ca="1" si="4"/>
        <v>#NAME?</v>
      </c>
      <c r="G87" s="60">
        <f t="shared" si="5"/>
        <v>153006</v>
      </c>
    </row>
    <row r="88" spans="1:7">
      <c r="A88" s="87">
        <v>3.17</v>
      </c>
      <c r="B88" s="76" t="s">
        <v>76</v>
      </c>
      <c r="C88" s="69">
        <v>5</v>
      </c>
      <c r="D88" s="69" t="s">
        <v>77</v>
      </c>
      <c r="E88" s="60">
        <v>2915</v>
      </c>
      <c r="F88" s="60" t="e">
        <f t="shared" ca="1" si="4"/>
        <v>#NAME?</v>
      </c>
      <c r="G88" s="60">
        <f t="shared" si="5"/>
        <v>14575</v>
      </c>
    </row>
    <row r="89" spans="1:7">
      <c r="A89" s="87">
        <v>3.18</v>
      </c>
      <c r="B89" s="76" t="s">
        <v>78</v>
      </c>
      <c r="C89" s="69">
        <v>9</v>
      </c>
      <c r="D89" s="69" t="s">
        <v>77</v>
      </c>
      <c r="E89" s="60">
        <v>2186</v>
      </c>
      <c r="F89" s="60" t="e">
        <f t="shared" ca="1" si="4"/>
        <v>#NAME?</v>
      </c>
      <c r="G89" s="60">
        <f t="shared" si="5"/>
        <v>19674</v>
      </c>
    </row>
    <row r="90" spans="1:7" ht="255">
      <c r="A90" s="86">
        <v>3.19</v>
      </c>
      <c r="B90" s="32" t="s">
        <v>79</v>
      </c>
      <c r="C90" s="59">
        <v>50</v>
      </c>
      <c r="D90" s="69" t="s">
        <v>21</v>
      </c>
      <c r="E90" s="60">
        <v>7286</v>
      </c>
      <c r="F90" s="60" t="e">
        <f t="shared" ca="1" si="4"/>
        <v>#NAME?</v>
      </c>
      <c r="G90" s="60">
        <f t="shared" si="5"/>
        <v>364300</v>
      </c>
    </row>
    <row r="91" spans="1:7" ht="270">
      <c r="A91" s="86">
        <v>3.2</v>
      </c>
      <c r="B91" s="32" t="s">
        <v>323</v>
      </c>
      <c r="C91" s="59">
        <v>17</v>
      </c>
      <c r="D91" s="69" t="s">
        <v>21</v>
      </c>
      <c r="E91" s="60">
        <v>9472</v>
      </c>
      <c r="F91" s="60" t="e">
        <f t="shared" ca="1" si="4"/>
        <v>#NAME?</v>
      </c>
      <c r="G91" s="60">
        <f t="shared" si="5"/>
        <v>161024</v>
      </c>
    </row>
    <row r="92" spans="1:7" ht="60">
      <c r="A92" s="87">
        <v>3.21</v>
      </c>
      <c r="B92" s="76" t="s">
        <v>714</v>
      </c>
      <c r="C92" s="69">
        <v>4997</v>
      </c>
      <c r="D92" s="69" t="s">
        <v>65</v>
      </c>
      <c r="E92" s="60">
        <v>365</v>
      </c>
      <c r="F92" s="60" t="e">
        <f t="shared" ca="1" si="4"/>
        <v>#NAME?</v>
      </c>
      <c r="G92" s="60">
        <f t="shared" si="5"/>
        <v>1823905</v>
      </c>
    </row>
    <row r="93" spans="1:7" ht="45">
      <c r="A93" s="87">
        <v>3.22</v>
      </c>
      <c r="B93" s="76" t="s">
        <v>80</v>
      </c>
      <c r="C93" s="69">
        <v>228</v>
      </c>
      <c r="D93" s="69" t="s">
        <v>117</v>
      </c>
      <c r="E93" s="60">
        <v>108</v>
      </c>
      <c r="F93" s="60" t="e">
        <f t="shared" ca="1" si="4"/>
        <v>#NAME?</v>
      </c>
      <c r="G93" s="60">
        <f t="shared" si="5"/>
        <v>24624</v>
      </c>
    </row>
    <row r="94" spans="1:7" ht="60">
      <c r="A94" s="87">
        <v>3.23</v>
      </c>
      <c r="B94" s="76" t="s">
        <v>81</v>
      </c>
      <c r="C94" s="69">
        <v>120</v>
      </c>
      <c r="D94" s="69" t="s">
        <v>21</v>
      </c>
      <c r="E94" s="60">
        <v>2264</v>
      </c>
      <c r="F94" s="60" t="e">
        <f t="shared" ca="1" si="4"/>
        <v>#NAME?</v>
      </c>
      <c r="G94" s="60">
        <f t="shared" si="5"/>
        <v>271680</v>
      </c>
    </row>
    <row r="95" spans="1:7" ht="60">
      <c r="A95" s="87">
        <v>3.24</v>
      </c>
      <c r="B95" s="76" t="s">
        <v>82</v>
      </c>
      <c r="C95" s="69">
        <v>3100</v>
      </c>
      <c r="D95" s="69" t="s">
        <v>65</v>
      </c>
      <c r="E95" s="60">
        <v>387</v>
      </c>
      <c r="F95" s="60" t="e">
        <f t="shared" ca="1" si="4"/>
        <v>#NAME?</v>
      </c>
      <c r="G95" s="60">
        <f t="shared" si="5"/>
        <v>1199700</v>
      </c>
    </row>
    <row r="96" spans="1:7" ht="60">
      <c r="A96" s="87">
        <v>3.25</v>
      </c>
      <c r="B96" s="76" t="s">
        <v>83</v>
      </c>
      <c r="C96" s="69">
        <v>600</v>
      </c>
      <c r="D96" s="69" t="s">
        <v>65</v>
      </c>
      <c r="E96" s="60">
        <v>401</v>
      </c>
      <c r="F96" s="60" t="e">
        <f t="shared" ca="1" si="4"/>
        <v>#NAME?</v>
      </c>
      <c r="G96" s="60">
        <f t="shared" si="5"/>
        <v>240600</v>
      </c>
    </row>
    <row r="97" spans="1:7" ht="60">
      <c r="A97" s="87">
        <v>3.26</v>
      </c>
      <c r="B97" s="76" t="s">
        <v>84</v>
      </c>
      <c r="C97" s="69">
        <v>250</v>
      </c>
      <c r="D97" s="69" t="s">
        <v>21</v>
      </c>
      <c r="E97" s="60">
        <v>328</v>
      </c>
      <c r="F97" s="60" t="e">
        <f t="shared" ca="1" si="4"/>
        <v>#NAME?</v>
      </c>
      <c r="G97" s="60">
        <f t="shared" si="5"/>
        <v>82000</v>
      </c>
    </row>
    <row r="98" spans="1:7" ht="45">
      <c r="A98" s="87">
        <v>3.27</v>
      </c>
      <c r="B98" s="76" t="s">
        <v>85</v>
      </c>
      <c r="C98" s="69">
        <v>13262</v>
      </c>
      <c r="D98" s="69" t="s">
        <v>21</v>
      </c>
      <c r="E98" s="60">
        <v>62</v>
      </c>
      <c r="F98" s="60" t="e">
        <f t="shared" ca="1" si="4"/>
        <v>#NAME?</v>
      </c>
      <c r="G98" s="60">
        <f t="shared" si="5"/>
        <v>822244</v>
      </c>
    </row>
    <row r="99" spans="1:7" ht="60">
      <c r="A99" s="87">
        <v>3.28</v>
      </c>
      <c r="B99" s="76" t="s">
        <v>86</v>
      </c>
      <c r="C99" s="69">
        <v>163</v>
      </c>
      <c r="D99" s="69" t="s">
        <v>21</v>
      </c>
      <c r="E99" s="60">
        <v>729</v>
      </c>
      <c r="F99" s="60" t="e">
        <f t="shared" ca="1" si="4"/>
        <v>#NAME?</v>
      </c>
      <c r="G99" s="60">
        <f t="shared" si="5"/>
        <v>118827</v>
      </c>
    </row>
    <row r="100" spans="1:7" ht="90">
      <c r="A100" s="87">
        <v>3.29</v>
      </c>
      <c r="B100" s="76" t="s">
        <v>87</v>
      </c>
      <c r="C100" s="69">
        <v>11942</v>
      </c>
      <c r="D100" s="69" t="s">
        <v>21</v>
      </c>
      <c r="E100" s="60">
        <v>1403</v>
      </c>
      <c r="F100" s="60" t="e">
        <f t="shared" ca="1" si="4"/>
        <v>#NAME?</v>
      </c>
      <c r="G100" s="60">
        <f t="shared" si="5"/>
        <v>16754626</v>
      </c>
    </row>
    <row r="101" spans="1:7" ht="45">
      <c r="A101" s="87">
        <v>3.3</v>
      </c>
      <c r="B101" s="32" t="s">
        <v>88</v>
      </c>
      <c r="C101" s="69">
        <v>150</v>
      </c>
      <c r="D101" s="69" t="s">
        <v>77</v>
      </c>
      <c r="E101" s="60">
        <v>6896</v>
      </c>
      <c r="F101" s="60" t="e">
        <f t="shared" ca="1" si="4"/>
        <v>#NAME?</v>
      </c>
      <c r="G101" s="60">
        <f t="shared" si="5"/>
        <v>1034400</v>
      </c>
    </row>
    <row r="102" spans="1:7" ht="105">
      <c r="A102" s="87">
        <v>3.31</v>
      </c>
      <c r="B102" s="76" t="s">
        <v>89</v>
      </c>
      <c r="C102" s="69">
        <v>1</v>
      </c>
      <c r="D102" s="69" t="s">
        <v>77</v>
      </c>
      <c r="E102" s="60">
        <v>145713</v>
      </c>
      <c r="F102" s="60" t="e">
        <f t="shared" ca="1" si="4"/>
        <v>#NAME?</v>
      </c>
      <c r="G102" s="60">
        <f t="shared" si="5"/>
        <v>145713</v>
      </c>
    </row>
    <row r="103" spans="1:7" ht="105">
      <c r="A103" s="88">
        <v>3.32</v>
      </c>
      <c r="B103" s="76" t="s">
        <v>90</v>
      </c>
      <c r="C103" s="36">
        <v>100</v>
      </c>
      <c r="D103" s="69" t="s">
        <v>21</v>
      </c>
      <c r="E103" s="60">
        <v>481</v>
      </c>
      <c r="F103" s="60" t="e">
        <f t="shared" ca="1" si="4"/>
        <v>#NAME?</v>
      </c>
      <c r="G103" s="60">
        <f t="shared" si="5"/>
        <v>48100</v>
      </c>
    </row>
    <row r="104" spans="1:7" ht="75">
      <c r="A104" s="87">
        <v>3.33</v>
      </c>
      <c r="B104" s="76" t="s">
        <v>91</v>
      </c>
      <c r="C104" s="36">
        <v>3307</v>
      </c>
      <c r="D104" s="69" t="s">
        <v>29</v>
      </c>
      <c r="E104" s="60">
        <v>6871</v>
      </c>
      <c r="F104" s="60" t="e">
        <f t="shared" ca="1" si="4"/>
        <v>#NAME?</v>
      </c>
      <c r="G104" s="60">
        <f t="shared" si="5"/>
        <v>22722397</v>
      </c>
    </row>
    <row r="105" spans="1:7" ht="150">
      <c r="A105" s="88">
        <v>3.34</v>
      </c>
      <c r="B105" s="32" t="s">
        <v>92</v>
      </c>
      <c r="C105" s="36">
        <v>90</v>
      </c>
      <c r="D105" s="69" t="s">
        <v>65</v>
      </c>
      <c r="E105" s="60">
        <v>1689</v>
      </c>
      <c r="F105" s="60" t="e">
        <f t="shared" ca="1" si="4"/>
        <v>#NAME?</v>
      </c>
      <c r="G105" s="60">
        <f t="shared" si="5"/>
        <v>152010</v>
      </c>
    </row>
    <row r="106" spans="1:7" s="48" customFormat="1">
      <c r="A106" s="71"/>
      <c r="B106" s="267" t="s">
        <v>381</v>
      </c>
      <c r="C106" s="267"/>
      <c r="D106" s="267"/>
      <c r="E106" s="72"/>
      <c r="F106" s="73"/>
      <c r="G106" s="200">
        <f>SUM(G63:G105)</f>
        <v>52228420</v>
      </c>
    </row>
    <row r="107" spans="1:7" s="48" customFormat="1">
      <c r="A107" s="276" t="s">
        <v>374</v>
      </c>
      <c r="B107" s="276"/>
      <c r="C107" s="276"/>
      <c r="D107" s="276"/>
      <c r="E107" s="276"/>
      <c r="F107" s="276"/>
      <c r="G107" s="276"/>
    </row>
    <row r="108" spans="1:7" s="48" customFormat="1">
      <c r="A108" s="268" t="s">
        <v>382</v>
      </c>
      <c r="B108" s="268"/>
      <c r="C108" s="268"/>
      <c r="D108" s="268"/>
      <c r="E108" s="268"/>
      <c r="F108" s="268"/>
      <c r="G108" s="268"/>
    </row>
    <row r="109" spans="1:7" ht="135">
      <c r="A109" s="64">
        <v>4.0999999999999996</v>
      </c>
      <c r="B109" s="32" t="s">
        <v>93</v>
      </c>
      <c r="C109" s="69">
        <v>2</v>
      </c>
      <c r="D109" s="69" t="s">
        <v>77</v>
      </c>
      <c r="E109" s="60">
        <v>14572</v>
      </c>
      <c r="F109" s="60" t="e">
        <f t="shared" ref="F109:F119" ca="1" si="6">SpellNumber(E109)</f>
        <v>#NAME?</v>
      </c>
      <c r="G109" s="60">
        <f t="shared" ref="G109:G119" si="7">+E109*C109</f>
        <v>29144</v>
      </c>
    </row>
    <row r="110" spans="1:7" ht="90">
      <c r="A110" s="64">
        <v>4.2</v>
      </c>
      <c r="B110" s="32" t="s">
        <v>94</v>
      </c>
      <c r="C110" s="69">
        <v>2</v>
      </c>
      <c r="D110" s="69" t="s">
        <v>77</v>
      </c>
      <c r="E110" s="60">
        <v>8743</v>
      </c>
      <c r="F110" s="60" t="e">
        <f t="shared" ca="1" si="6"/>
        <v>#NAME?</v>
      </c>
      <c r="G110" s="60">
        <f t="shared" si="7"/>
        <v>17486</v>
      </c>
    </row>
    <row r="111" spans="1:7" ht="105">
      <c r="A111" s="64">
        <v>4.3</v>
      </c>
      <c r="B111" s="32" t="s">
        <v>95</v>
      </c>
      <c r="C111" s="69">
        <v>2</v>
      </c>
      <c r="D111" s="69" t="s">
        <v>77</v>
      </c>
      <c r="E111" s="60">
        <v>7286</v>
      </c>
      <c r="F111" s="60" t="e">
        <f t="shared" ca="1" si="6"/>
        <v>#NAME?</v>
      </c>
      <c r="G111" s="60">
        <f t="shared" si="7"/>
        <v>14572</v>
      </c>
    </row>
    <row r="112" spans="1:7" ht="45">
      <c r="A112" s="64">
        <v>4.4000000000000004</v>
      </c>
      <c r="B112" s="32" t="s">
        <v>96</v>
      </c>
      <c r="C112" s="69">
        <v>3</v>
      </c>
      <c r="D112" s="69" t="s">
        <v>77</v>
      </c>
      <c r="E112" s="60">
        <v>1458</v>
      </c>
      <c r="F112" s="60" t="e">
        <f t="shared" ca="1" si="6"/>
        <v>#NAME?</v>
      </c>
      <c r="G112" s="60">
        <f t="shared" si="7"/>
        <v>4374</v>
      </c>
    </row>
    <row r="113" spans="1:7" ht="120">
      <c r="A113" s="64">
        <v>4.5</v>
      </c>
      <c r="B113" s="32" t="s">
        <v>97</v>
      </c>
      <c r="C113" s="69">
        <v>2</v>
      </c>
      <c r="D113" s="69" t="s">
        <v>77</v>
      </c>
      <c r="E113" s="60">
        <v>26223</v>
      </c>
      <c r="F113" s="60" t="e">
        <f t="shared" ca="1" si="6"/>
        <v>#NAME?</v>
      </c>
      <c r="G113" s="60">
        <f t="shared" si="7"/>
        <v>52446</v>
      </c>
    </row>
    <row r="114" spans="1:7" ht="30">
      <c r="A114" s="64">
        <v>4.5999999999999996</v>
      </c>
      <c r="B114" s="32" t="s">
        <v>98</v>
      </c>
      <c r="C114" s="69">
        <v>2</v>
      </c>
      <c r="D114" s="69" t="s">
        <v>77</v>
      </c>
      <c r="E114" s="60">
        <v>38907</v>
      </c>
      <c r="F114" s="60" t="e">
        <f t="shared" ca="1" si="6"/>
        <v>#NAME?</v>
      </c>
      <c r="G114" s="60">
        <f t="shared" si="7"/>
        <v>77814</v>
      </c>
    </row>
    <row r="115" spans="1:7" ht="150">
      <c r="A115" s="64">
        <v>4.7</v>
      </c>
      <c r="B115" s="32" t="s">
        <v>99</v>
      </c>
      <c r="C115" s="69">
        <v>2</v>
      </c>
      <c r="D115" s="69" t="s">
        <v>77</v>
      </c>
      <c r="E115" s="60">
        <v>75964</v>
      </c>
      <c r="F115" s="60" t="e">
        <f t="shared" ca="1" si="6"/>
        <v>#NAME?</v>
      </c>
      <c r="G115" s="60">
        <f t="shared" si="7"/>
        <v>151928</v>
      </c>
    </row>
    <row r="116" spans="1:7" ht="60">
      <c r="A116" s="64">
        <v>4.8</v>
      </c>
      <c r="B116" s="32" t="s">
        <v>100</v>
      </c>
      <c r="C116" s="69">
        <v>3</v>
      </c>
      <c r="D116" s="69" t="s">
        <v>77</v>
      </c>
      <c r="E116" s="60">
        <v>875</v>
      </c>
      <c r="F116" s="60" t="e">
        <f t="shared" ca="1" si="6"/>
        <v>#NAME?</v>
      </c>
      <c r="G116" s="60">
        <f t="shared" si="7"/>
        <v>2625</v>
      </c>
    </row>
    <row r="117" spans="1:7" ht="60">
      <c r="A117" s="64">
        <v>4.9000000000000004</v>
      </c>
      <c r="B117" s="32" t="s">
        <v>101</v>
      </c>
      <c r="C117" s="69">
        <v>2</v>
      </c>
      <c r="D117" s="69" t="s">
        <v>77</v>
      </c>
      <c r="E117" s="60">
        <v>1458</v>
      </c>
      <c r="F117" s="60" t="e">
        <f t="shared" ca="1" si="6"/>
        <v>#NAME?</v>
      </c>
      <c r="G117" s="60">
        <f t="shared" si="7"/>
        <v>2916</v>
      </c>
    </row>
    <row r="118" spans="1:7" ht="30">
      <c r="A118" s="70">
        <v>4.0999999999999996</v>
      </c>
      <c r="B118" s="32" t="s">
        <v>102</v>
      </c>
      <c r="C118" s="69">
        <v>2</v>
      </c>
      <c r="D118" s="69" t="s">
        <v>77</v>
      </c>
      <c r="E118" s="60">
        <v>729</v>
      </c>
      <c r="F118" s="60" t="e">
        <f t="shared" ca="1" si="6"/>
        <v>#NAME?</v>
      </c>
      <c r="G118" s="60">
        <f t="shared" si="7"/>
        <v>1458</v>
      </c>
    </row>
    <row r="119" spans="1:7" ht="30">
      <c r="A119" s="70">
        <v>4.1100000000000003</v>
      </c>
      <c r="B119" s="32" t="s">
        <v>103</v>
      </c>
      <c r="C119" s="69">
        <v>1</v>
      </c>
      <c r="D119" s="69" t="s">
        <v>77</v>
      </c>
      <c r="E119" s="60">
        <v>1458</v>
      </c>
      <c r="F119" s="60" t="e">
        <f t="shared" ca="1" si="6"/>
        <v>#NAME?</v>
      </c>
      <c r="G119" s="60">
        <f t="shared" si="7"/>
        <v>1458</v>
      </c>
    </row>
    <row r="120" spans="1:7" s="48" customFormat="1" ht="30">
      <c r="A120" s="70">
        <v>4.12</v>
      </c>
      <c r="B120" s="32" t="s">
        <v>104</v>
      </c>
      <c r="C120" s="69"/>
      <c r="D120" s="69"/>
      <c r="E120" s="61"/>
      <c r="F120" s="61"/>
      <c r="G120" s="61"/>
    </row>
    <row r="121" spans="1:7">
      <c r="A121" s="89" t="s">
        <v>8</v>
      </c>
      <c r="B121" s="179" t="s">
        <v>105</v>
      </c>
      <c r="C121" s="36">
        <v>1</v>
      </c>
      <c r="D121" s="36" t="s">
        <v>77</v>
      </c>
      <c r="E121" s="60">
        <v>729</v>
      </c>
      <c r="F121" s="60" t="e">
        <f t="shared" ref="F121:F127" ca="1" si="8">SpellNumber(E121)</f>
        <v>#NAME?</v>
      </c>
      <c r="G121" s="60">
        <f t="shared" ref="G121:G127" si="9">+E121*C121</f>
        <v>729</v>
      </c>
    </row>
    <row r="122" spans="1:7">
      <c r="A122" s="89" t="s">
        <v>10</v>
      </c>
      <c r="B122" s="179" t="s">
        <v>106</v>
      </c>
      <c r="C122" s="36">
        <v>2</v>
      </c>
      <c r="D122" s="36" t="s">
        <v>77</v>
      </c>
      <c r="E122" s="60">
        <v>729</v>
      </c>
      <c r="F122" s="60" t="e">
        <f t="shared" ca="1" si="8"/>
        <v>#NAME?</v>
      </c>
      <c r="G122" s="60">
        <f t="shared" si="9"/>
        <v>1458</v>
      </c>
    </row>
    <row r="123" spans="1:7">
      <c r="A123" s="89" t="s">
        <v>12</v>
      </c>
      <c r="B123" s="179" t="s">
        <v>107</v>
      </c>
      <c r="C123" s="36">
        <v>1</v>
      </c>
      <c r="D123" s="36" t="s">
        <v>77</v>
      </c>
      <c r="E123" s="60">
        <v>729</v>
      </c>
      <c r="F123" s="60" t="e">
        <f t="shared" ca="1" si="8"/>
        <v>#NAME?</v>
      </c>
      <c r="G123" s="60">
        <f t="shared" si="9"/>
        <v>729</v>
      </c>
    </row>
    <row r="124" spans="1:7" ht="45">
      <c r="A124" s="70">
        <v>4.13</v>
      </c>
      <c r="B124" s="32" t="s">
        <v>108</v>
      </c>
      <c r="C124" s="69">
        <v>4</v>
      </c>
      <c r="D124" s="69" t="s">
        <v>77</v>
      </c>
      <c r="E124" s="60">
        <v>2186</v>
      </c>
      <c r="F124" s="60" t="e">
        <f t="shared" ca="1" si="8"/>
        <v>#NAME?</v>
      </c>
      <c r="G124" s="60">
        <f t="shared" si="9"/>
        <v>8744</v>
      </c>
    </row>
    <row r="125" spans="1:7" ht="30">
      <c r="A125" s="70">
        <v>4.1399999999999997</v>
      </c>
      <c r="B125" s="32" t="s">
        <v>109</v>
      </c>
      <c r="C125" s="69">
        <v>3</v>
      </c>
      <c r="D125" s="69" t="s">
        <v>77</v>
      </c>
      <c r="E125" s="60">
        <v>1458</v>
      </c>
      <c r="F125" s="60" t="e">
        <f t="shared" ca="1" si="8"/>
        <v>#NAME?</v>
      </c>
      <c r="G125" s="60">
        <f t="shared" si="9"/>
        <v>4374</v>
      </c>
    </row>
    <row r="126" spans="1:7" ht="60">
      <c r="A126" s="70">
        <v>4.1500000000000004</v>
      </c>
      <c r="B126" s="32" t="s">
        <v>110</v>
      </c>
      <c r="C126" s="69">
        <v>4</v>
      </c>
      <c r="D126" s="69" t="s">
        <v>77</v>
      </c>
      <c r="E126" s="60">
        <v>7286</v>
      </c>
      <c r="F126" s="60" t="e">
        <f t="shared" ca="1" si="8"/>
        <v>#NAME?</v>
      </c>
      <c r="G126" s="60">
        <f t="shared" si="9"/>
        <v>29144</v>
      </c>
    </row>
    <row r="127" spans="1:7" ht="45">
      <c r="A127" s="70">
        <v>4.16</v>
      </c>
      <c r="B127" s="32" t="s">
        <v>111</v>
      </c>
      <c r="C127" s="69">
        <v>2</v>
      </c>
      <c r="D127" s="69" t="s">
        <v>77</v>
      </c>
      <c r="E127" s="60">
        <v>2911</v>
      </c>
      <c r="F127" s="60" t="e">
        <f t="shared" ca="1" si="8"/>
        <v>#NAME?</v>
      </c>
      <c r="G127" s="60">
        <f t="shared" si="9"/>
        <v>5822</v>
      </c>
    </row>
    <row r="128" spans="1:7" s="48" customFormat="1" ht="60">
      <c r="A128" s="70">
        <v>4.17</v>
      </c>
      <c r="B128" s="32" t="s">
        <v>324</v>
      </c>
      <c r="C128" s="69"/>
      <c r="D128" s="69"/>
      <c r="E128" s="78"/>
      <c r="F128" s="78"/>
      <c r="G128" s="78"/>
    </row>
    <row r="129" spans="1:7">
      <c r="A129" s="80" t="s">
        <v>8</v>
      </c>
      <c r="B129" s="34" t="s">
        <v>105</v>
      </c>
      <c r="C129" s="69">
        <v>100</v>
      </c>
      <c r="D129" s="69" t="s">
        <v>65</v>
      </c>
      <c r="E129" s="60">
        <v>292</v>
      </c>
      <c r="F129" s="60" t="e">
        <f t="shared" ref="F129:F134" ca="1" si="10">SpellNumber(E129)</f>
        <v>#NAME?</v>
      </c>
      <c r="G129" s="60">
        <f t="shared" ref="G129:G134" si="11">+E129*C129</f>
        <v>29200</v>
      </c>
    </row>
    <row r="130" spans="1:7">
      <c r="A130" s="80" t="s">
        <v>10</v>
      </c>
      <c r="B130" s="34" t="s">
        <v>106</v>
      </c>
      <c r="C130" s="69">
        <v>25</v>
      </c>
      <c r="D130" s="69" t="s">
        <v>65</v>
      </c>
      <c r="E130" s="60">
        <v>219</v>
      </c>
      <c r="F130" s="60" t="e">
        <f t="shared" ca="1" si="10"/>
        <v>#NAME?</v>
      </c>
      <c r="G130" s="60">
        <f t="shared" si="11"/>
        <v>5475</v>
      </c>
    </row>
    <row r="131" spans="1:7">
      <c r="A131" s="80" t="s">
        <v>12</v>
      </c>
      <c r="B131" s="34" t="s">
        <v>107</v>
      </c>
      <c r="C131" s="69">
        <v>10</v>
      </c>
      <c r="D131" s="69" t="s">
        <v>65</v>
      </c>
      <c r="E131" s="60">
        <v>146</v>
      </c>
      <c r="F131" s="60" t="e">
        <f t="shared" ca="1" si="10"/>
        <v>#NAME?</v>
      </c>
      <c r="G131" s="60">
        <f t="shared" si="11"/>
        <v>1460</v>
      </c>
    </row>
    <row r="132" spans="1:7" ht="60">
      <c r="A132" s="70">
        <v>4.18</v>
      </c>
      <c r="B132" s="32" t="s">
        <v>112</v>
      </c>
      <c r="C132" s="69">
        <v>200</v>
      </c>
      <c r="D132" s="69" t="s">
        <v>65</v>
      </c>
      <c r="E132" s="60">
        <v>875</v>
      </c>
      <c r="F132" s="60" t="e">
        <f t="shared" ca="1" si="10"/>
        <v>#NAME?</v>
      </c>
      <c r="G132" s="60">
        <f t="shared" si="11"/>
        <v>175000</v>
      </c>
    </row>
    <row r="133" spans="1:7" ht="60">
      <c r="A133" s="70">
        <v>4.1900000000000004</v>
      </c>
      <c r="B133" s="32" t="s">
        <v>113</v>
      </c>
      <c r="C133" s="69">
        <v>200</v>
      </c>
      <c r="D133" s="69" t="s">
        <v>65</v>
      </c>
      <c r="E133" s="60">
        <v>1284</v>
      </c>
      <c r="F133" s="60" t="e">
        <f t="shared" ca="1" si="10"/>
        <v>#NAME?</v>
      </c>
      <c r="G133" s="60">
        <f t="shared" si="11"/>
        <v>256800</v>
      </c>
    </row>
    <row r="134" spans="1:7" ht="45">
      <c r="A134" s="70">
        <v>4.2</v>
      </c>
      <c r="B134" s="32" t="s">
        <v>114</v>
      </c>
      <c r="C134" s="69">
        <v>765</v>
      </c>
      <c r="D134" s="69" t="s">
        <v>65</v>
      </c>
      <c r="E134" s="60">
        <v>315</v>
      </c>
      <c r="F134" s="60" t="e">
        <f t="shared" ca="1" si="10"/>
        <v>#NAME?</v>
      </c>
      <c r="G134" s="60">
        <f t="shared" si="11"/>
        <v>240975</v>
      </c>
    </row>
    <row r="135" spans="1:7" s="48" customFormat="1" ht="30">
      <c r="A135" s="70">
        <v>4.21</v>
      </c>
      <c r="B135" s="32" t="s">
        <v>115</v>
      </c>
      <c r="C135" s="69"/>
      <c r="D135" s="69"/>
      <c r="E135" s="78"/>
      <c r="F135" s="78"/>
      <c r="G135" s="78"/>
    </row>
    <row r="136" spans="1:7">
      <c r="A136" s="80" t="s">
        <v>8</v>
      </c>
      <c r="B136" s="34" t="s">
        <v>116</v>
      </c>
      <c r="C136" s="69">
        <v>90</v>
      </c>
      <c r="D136" s="69" t="s">
        <v>77</v>
      </c>
      <c r="E136" s="60">
        <v>1458</v>
      </c>
      <c r="F136" s="60" t="e">
        <f ca="1">SpellNumber(E136)</f>
        <v>#NAME?</v>
      </c>
      <c r="G136" s="60">
        <f>+E136*C136</f>
        <v>131220</v>
      </c>
    </row>
    <row r="137" spans="1:7" ht="75">
      <c r="A137" s="70">
        <v>4.22</v>
      </c>
      <c r="B137" s="32" t="s">
        <v>325</v>
      </c>
      <c r="C137" s="69">
        <v>850</v>
      </c>
      <c r="D137" s="59" t="s">
        <v>117</v>
      </c>
      <c r="E137" s="60">
        <v>583</v>
      </c>
      <c r="F137" s="60" t="e">
        <f ca="1">SpellNumber(E137)</f>
        <v>#NAME?</v>
      </c>
      <c r="G137" s="60">
        <f>+E137*C137</f>
        <v>495550</v>
      </c>
    </row>
    <row r="138" spans="1:7" ht="105">
      <c r="A138" s="87">
        <v>4.2300000000000004</v>
      </c>
      <c r="B138" s="32" t="s">
        <v>118</v>
      </c>
      <c r="C138" s="69">
        <v>65</v>
      </c>
      <c r="D138" s="69" t="s">
        <v>65</v>
      </c>
      <c r="E138" s="60">
        <v>729</v>
      </c>
      <c r="F138" s="60" t="e">
        <f ca="1">SpellNumber(E138)</f>
        <v>#NAME?</v>
      </c>
      <c r="G138" s="60">
        <f>+E138*C138</f>
        <v>47385</v>
      </c>
    </row>
    <row r="139" spans="1:7" s="48" customFormat="1">
      <c r="A139" s="71"/>
      <c r="B139" s="267" t="s">
        <v>383</v>
      </c>
      <c r="C139" s="267"/>
      <c r="D139" s="267"/>
      <c r="E139" s="72"/>
      <c r="F139" s="73"/>
      <c r="G139" s="200">
        <f>SUM(G109:G138)</f>
        <v>1790286</v>
      </c>
    </row>
    <row r="140" spans="1:7" s="48" customFormat="1">
      <c r="A140" s="276" t="s">
        <v>374</v>
      </c>
      <c r="B140" s="276"/>
      <c r="C140" s="276"/>
      <c r="D140" s="276"/>
      <c r="E140" s="276"/>
      <c r="F140" s="276"/>
      <c r="G140" s="276"/>
    </row>
    <row r="141" spans="1:7" s="48" customFormat="1">
      <c r="A141" s="268" t="s">
        <v>384</v>
      </c>
      <c r="B141" s="268"/>
      <c r="C141" s="268"/>
      <c r="D141" s="268"/>
      <c r="E141" s="268"/>
      <c r="F141" s="268"/>
      <c r="G141" s="268"/>
    </row>
    <row r="142" spans="1:7" s="48" customFormat="1" ht="90">
      <c r="A142" s="64">
        <v>5.0999999999999996</v>
      </c>
      <c r="B142" s="90" t="s">
        <v>119</v>
      </c>
      <c r="C142" s="85"/>
      <c r="D142" s="85"/>
      <c r="E142" s="60"/>
      <c r="F142" s="60"/>
      <c r="G142" s="60"/>
    </row>
    <row r="143" spans="1:7">
      <c r="A143" s="70" t="s">
        <v>8</v>
      </c>
      <c r="B143" s="32" t="s">
        <v>120</v>
      </c>
      <c r="C143" s="85">
        <v>930</v>
      </c>
      <c r="D143" s="85" t="s">
        <v>117</v>
      </c>
      <c r="E143" s="60">
        <v>108</v>
      </c>
      <c r="F143" s="60" t="e">
        <f ca="1">SpellNumber(E143)</f>
        <v>#NAME?</v>
      </c>
      <c r="G143" s="60">
        <f>+E143*C143</f>
        <v>100440</v>
      </c>
    </row>
    <row r="144" spans="1:7" ht="30">
      <c r="A144" s="64">
        <v>5.2</v>
      </c>
      <c r="B144" s="32" t="s">
        <v>121</v>
      </c>
      <c r="C144" s="85">
        <v>350</v>
      </c>
      <c r="D144" s="85" t="s">
        <v>117</v>
      </c>
      <c r="E144" s="60">
        <v>117</v>
      </c>
      <c r="F144" s="60" t="e">
        <f ca="1">SpellNumber(E144)</f>
        <v>#NAME?</v>
      </c>
      <c r="G144" s="60">
        <f>+E144*C144</f>
        <v>40950</v>
      </c>
    </row>
    <row r="145" spans="1:7" ht="240">
      <c r="A145" s="64">
        <v>5.3</v>
      </c>
      <c r="B145" s="32" t="s">
        <v>122</v>
      </c>
      <c r="C145" s="85">
        <v>630</v>
      </c>
      <c r="D145" s="85" t="s">
        <v>65</v>
      </c>
      <c r="E145" s="60">
        <v>2889</v>
      </c>
      <c r="F145" s="60" t="e">
        <f ca="1">SpellNumber(E145)</f>
        <v>#NAME?</v>
      </c>
      <c r="G145" s="60">
        <f>+E145*C145</f>
        <v>1820070</v>
      </c>
    </row>
    <row r="146" spans="1:7" ht="45">
      <c r="A146" s="64">
        <v>5.4</v>
      </c>
      <c r="B146" s="32" t="s">
        <v>123</v>
      </c>
      <c r="C146" s="85">
        <v>3500</v>
      </c>
      <c r="D146" s="85" t="s">
        <v>117</v>
      </c>
      <c r="E146" s="60">
        <v>108</v>
      </c>
      <c r="F146" s="60" t="e">
        <f ca="1">SpellNumber(E146)</f>
        <v>#NAME?</v>
      </c>
      <c r="G146" s="60">
        <f>+E146*C146</f>
        <v>378000</v>
      </c>
    </row>
    <row r="147" spans="1:7" s="48" customFormat="1">
      <c r="A147" s="71"/>
      <c r="B147" s="267" t="s">
        <v>385</v>
      </c>
      <c r="C147" s="267"/>
      <c r="D147" s="267"/>
      <c r="E147" s="72"/>
      <c r="F147" s="73"/>
      <c r="G147" s="200">
        <f>SUM(G142:G146)</f>
        <v>2339460</v>
      </c>
    </row>
    <row r="148" spans="1:7" s="48" customFormat="1">
      <c r="A148" s="276" t="s">
        <v>374</v>
      </c>
      <c r="B148" s="276"/>
      <c r="C148" s="276"/>
      <c r="D148" s="276"/>
      <c r="E148" s="276"/>
      <c r="F148" s="276"/>
      <c r="G148" s="276"/>
    </row>
    <row r="149" spans="1:7" s="48" customFormat="1">
      <c r="A149" s="268" t="s">
        <v>386</v>
      </c>
      <c r="B149" s="268"/>
      <c r="C149" s="268"/>
      <c r="D149" s="268"/>
      <c r="E149" s="268"/>
      <c r="F149" s="268"/>
      <c r="G149" s="268"/>
    </row>
    <row r="150" spans="1:7" s="48" customFormat="1">
      <c r="A150" s="91"/>
      <c r="B150" s="178" t="s">
        <v>124</v>
      </c>
      <c r="C150" s="93"/>
      <c r="D150" s="93"/>
      <c r="E150" s="61"/>
      <c r="F150" s="61"/>
      <c r="G150" s="61"/>
    </row>
    <row r="151" spans="1:7" ht="75">
      <c r="A151" s="63">
        <v>6.1</v>
      </c>
      <c r="B151" s="180" t="s">
        <v>125</v>
      </c>
      <c r="C151" s="36">
        <v>570</v>
      </c>
      <c r="D151" s="94" t="s">
        <v>29</v>
      </c>
      <c r="E151" s="60">
        <v>2851</v>
      </c>
      <c r="F151" s="60" t="e">
        <f t="shared" ref="F151:F158" ca="1" si="12">SpellNumber(E151)</f>
        <v>#NAME?</v>
      </c>
      <c r="G151" s="60">
        <f t="shared" ref="G151:G158" si="13">+E151*C151</f>
        <v>1625070</v>
      </c>
    </row>
    <row r="152" spans="1:7" ht="105">
      <c r="A152" s="63">
        <v>6.2</v>
      </c>
      <c r="B152" s="180" t="s">
        <v>126</v>
      </c>
      <c r="C152" s="36">
        <v>342</v>
      </c>
      <c r="D152" s="94" t="s">
        <v>29</v>
      </c>
      <c r="E152" s="60">
        <v>3078</v>
      </c>
      <c r="F152" s="60" t="e">
        <f t="shared" ca="1" si="12"/>
        <v>#NAME?</v>
      </c>
      <c r="G152" s="60">
        <f t="shared" si="13"/>
        <v>1052676</v>
      </c>
    </row>
    <row r="153" spans="1:7" ht="75">
      <c r="A153" s="63">
        <v>6.3</v>
      </c>
      <c r="B153" s="180" t="s">
        <v>127</v>
      </c>
      <c r="C153" s="36">
        <v>2280</v>
      </c>
      <c r="D153" s="94" t="s">
        <v>21</v>
      </c>
      <c r="E153" s="60">
        <v>34</v>
      </c>
      <c r="F153" s="60" t="e">
        <f t="shared" ca="1" si="12"/>
        <v>#NAME?</v>
      </c>
      <c r="G153" s="60">
        <f t="shared" si="13"/>
        <v>77520</v>
      </c>
    </row>
    <row r="154" spans="1:7" ht="60">
      <c r="A154" s="63">
        <v>6.4</v>
      </c>
      <c r="B154" s="180" t="s">
        <v>128</v>
      </c>
      <c r="C154" s="36">
        <v>2280</v>
      </c>
      <c r="D154" s="94" t="s">
        <v>21</v>
      </c>
      <c r="E154" s="60">
        <v>57</v>
      </c>
      <c r="F154" s="60" t="e">
        <f t="shared" ca="1" si="12"/>
        <v>#NAME?</v>
      </c>
      <c r="G154" s="60">
        <f t="shared" si="13"/>
        <v>129960</v>
      </c>
    </row>
    <row r="155" spans="1:7" ht="105">
      <c r="A155" s="63">
        <v>6.5</v>
      </c>
      <c r="B155" s="113" t="s">
        <v>129</v>
      </c>
      <c r="C155" s="36">
        <v>143</v>
      </c>
      <c r="D155" s="94" t="s">
        <v>29</v>
      </c>
      <c r="E155" s="60">
        <v>10448</v>
      </c>
      <c r="F155" s="60" t="e">
        <f t="shared" ca="1" si="12"/>
        <v>#NAME?</v>
      </c>
      <c r="G155" s="60">
        <f t="shared" si="13"/>
        <v>1494064</v>
      </c>
    </row>
    <row r="156" spans="1:7" ht="45">
      <c r="A156" s="63">
        <v>6.6</v>
      </c>
      <c r="B156" s="113" t="s">
        <v>130</v>
      </c>
      <c r="C156" s="36">
        <v>2850</v>
      </c>
      <c r="D156" s="94" t="s">
        <v>21</v>
      </c>
      <c r="E156" s="60">
        <v>28</v>
      </c>
      <c r="F156" s="60" t="e">
        <f t="shared" ca="1" si="12"/>
        <v>#NAME?</v>
      </c>
      <c r="G156" s="60">
        <f t="shared" si="13"/>
        <v>79800</v>
      </c>
    </row>
    <row r="157" spans="1:7" ht="135">
      <c r="A157" s="63">
        <v>6.7</v>
      </c>
      <c r="B157" s="113" t="s">
        <v>131</v>
      </c>
      <c r="C157" s="69">
        <v>71</v>
      </c>
      <c r="D157" s="94" t="s">
        <v>29</v>
      </c>
      <c r="E157" s="60">
        <v>11361</v>
      </c>
      <c r="F157" s="60" t="e">
        <f t="shared" ca="1" si="12"/>
        <v>#NAME?</v>
      </c>
      <c r="G157" s="60">
        <f t="shared" si="13"/>
        <v>806631</v>
      </c>
    </row>
    <row r="158" spans="1:7" ht="75">
      <c r="A158" s="63">
        <v>6.8</v>
      </c>
      <c r="B158" s="113" t="s">
        <v>326</v>
      </c>
      <c r="C158" s="36">
        <v>1140</v>
      </c>
      <c r="D158" s="69" t="s">
        <v>65</v>
      </c>
      <c r="E158" s="60">
        <v>5724</v>
      </c>
      <c r="F158" s="60" t="e">
        <f t="shared" ca="1" si="12"/>
        <v>#NAME?</v>
      </c>
      <c r="G158" s="60">
        <f t="shared" si="13"/>
        <v>6525360</v>
      </c>
    </row>
    <row r="159" spans="1:7" s="48" customFormat="1">
      <c r="A159" s="63"/>
      <c r="B159" s="181" t="s">
        <v>132</v>
      </c>
      <c r="C159" s="69"/>
      <c r="D159" s="36"/>
      <c r="E159" s="61"/>
      <c r="F159" s="61"/>
      <c r="G159" s="61"/>
    </row>
    <row r="160" spans="1:7" s="48" customFormat="1" ht="90">
      <c r="A160" s="64">
        <v>6.9</v>
      </c>
      <c r="B160" s="32" t="s">
        <v>133</v>
      </c>
      <c r="C160" s="75"/>
      <c r="D160" s="33"/>
      <c r="E160" s="61"/>
      <c r="F160" s="61"/>
      <c r="G160" s="61"/>
    </row>
    <row r="161" spans="1:7">
      <c r="A161" s="64" t="s">
        <v>8</v>
      </c>
      <c r="B161" s="32" t="s">
        <v>134</v>
      </c>
      <c r="C161" s="219">
        <v>2583</v>
      </c>
      <c r="D161" s="220" t="s">
        <v>29</v>
      </c>
      <c r="E161" s="60">
        <v>152</v>
      </c>
      <c r="F161" s="60" t="e">
        <f t="shared" ref="F161:F174" ca="1" si="14">SpellNumber(E161)</f>
        <v>#NAME?</v>
      </c>
      <c r="G161" s="60">
        <f t="shared" ref="G161:G174" si="15">+E161*C161</f>
        <v>392616</v>
      </c>
    </row>
    <row r="162" spans="1:7" ht="105">
      <c r="A162" s="97" t="s">
        <v>135</v>
      </c>
      <c r="B162" s="32" t="s">
        <v>136</v>
      </c>
      <c r="C162" s="219">
        <v>88</v>
      </c>
      <c r="D162" s="220" t="s">
        <v>29</v>
      </c>
      <c r="E162" s="60">
        <v>6409</v>
      </c>
      <c r="F162" s="60" t="e">
        <f t="shared" ca="1" si="14"/>
        <v>#NAME?</v>
      </c>
      <c r="G162" s="60">
        <f t="shared" si="15"/>
        <v>563992</v>
      </c>
    </row>
    <row r="163" spans="1:7" ht="75">
      <c r="A163" s="63">
        <v>6.11</v>
      </c>
      <c r="B163" s="32" t="s">
        <v>137</v>
      </c>
      <c r="C163" s="219">
        <v>879</v>
      </c>
      <c r="D163" s="220" t="s">
        <v>29</v>
      </c>
      <c r="E163" s="60">
        <v>73</v>
      </c>
      <c r="F163" s="60" t="e">
        <f t="shared" ca="1" si="14"/>
        <v>#NAME?</v>
      </c>
      <c r="G163" s="60">
        <f t="shared" si="15"/>
        <v>64167</v>
      </c>
    </row>
    <row r="164" spans="1:7" ht="105">
      <c r="A164" s="63">
        <v>6.12</v>
      </c>
      <c r="B164" s="32" t="s">
        <v>138</v>
      </c>
      <c r="C164" s="219">
        <v>312</v>
      </c>
      <c r="D164" s="220" t="s">
        <v>29</v>
      </c>
      <c r="E164" s="60">
        <v>7617</v>
      </c>
      <c r="F164" s="60" t="e">
        <f t="shared" ca="1" si="14"/>
        <v>#NAME?</v>
      </c>
      <c r="G164" s="60">
        <f t="shared" si="15"/>
        <v>2376504</v>
      </c>
    </row>
    <row r="165" spans="1:7" ht="60">
      <c r="A165" s="63">
        <v>6.13</v>
      </c>
      <c r="B165" s="32" t="s">
        <v>139</v>
      </c>
      <c r="C165" s="219">
        <v>3500</v>
      </c>
      <c r="D165" s="220" t="s">
        <v>21</v>
      </c>
      <c r="E165" s="60">
        <v>729</v>
      </c>
      <c r="F165" s="60" t="e">
        <f t="shared" ca="1" si="14"/>
        <v>#NAME?</v>
      </c>
      <c r="G165" s="60">
        <f t="shared" si="15"/>
        <v>2551500</v>
      </c>
    </row>
    <row r="166" spans="1:7" ht="60">
      <c r="A166" s="63">
        <v>6.14</v>
      </c>
      <c r="B166" s="32" t="s">
        <v>140</v>
      </c>
      <c r="C166" s="219">
        <v>1550</v>
      </c>
      <c r="D166" s="220" t="s">
        <v>21</v>
      </c>
      <c r="E166" s="60">
        <v>729</v>
      </c>
      <c r="F166" s="60" t="e">
        <f t="shared" ca="1" si="14"/>
        <v>#NAME?</v>
      </c>
      <c r="G166" s="60">
        <f t="shared" si="15"/>
        <v>1129950</v>
      </c>
    </row>
    <row r="167" spans="1:7" ht="75">
      <c r="A167" s="63">
        <v>6.15</v>
      </c>
      <c r="B167" s="32" t="s">
        <v>141</v>
      </c>
      <c r="C167" s="219">
        <v>105</v>
      </c>
      <c r="D167" s="220" t="s">
        <v>21</v>
      </c>
      <c r="E167" s="60">
        <v>729</v>
      </c>
      <c r="F167" s="60" t="e">
        <f t="shared" ca="1" si="14"/>
        <v>#NAME?</v>
      </c>
      <c r="G167" s="60">
        <f t="shared" si="15"/>
        <v>76545</v>
      </c>
    </row>
    <row r="168" spans="1:7" ht="90">
      <c r="A168" s="63">
        <v>6.16</v>
      </c>
      <c r="B168" s="32" t="s">
        <v>142</v>
      </c>
      <c r="C168" s="219">
        <v>42</v>
      </c>
      <c r="D168" s="220" t="s">
        <v>53</v>
      </c>
      <c r="E168" s="60">
        <v>69122</v>
      </c>
      <c r="F168" s="60" t="e">
        <f t="shared" ca="1" si="14"/>
        <v>#NAME?</v>
      </c>
      <c r="G168" s="60">
        <f t="shared" si="15"/>
        <v>2903124</v>
      </c>
    </row>
    <row r="169" spans="1:7" ht="60">
      <c r="A169" s="63">
        <v>6.17</v>
      </c>
      <c r="B169" s="32" t="s">
        <v>143</v>
      </c>
      <c r="C169" s="219">
        <v>746</v>
      </c>
      <c r="D169" s="220" t="s">
        <v>65</v>
      </c>
      <c r="E169" s="60">
        <v>132</v>
      </c>
      <c r="F169" s="60" t="e">
        <f t="shared" ca="1" si="14"/>
        <v>#NAME?</v>
      </c>
      <c r="G169" s="60">
        <f t="shared" si="15"/>
        <v>98472</v>
      </c>
    </row>
    <row r="170" spans="1:7">
      <c r="A170" s="63">
        <v>6.18</v>
      </c>
      <c r="B170" s="76" t="s">
        <v>144</v>
      </c>
      <c r="C170" s="219">
        <v>532</v>
      </c>
      <c r="D170" s="69" t="s">
        <v>117</v>
      </c>
      <c r="E170" s="60">
        <v>108</v>
      </c>
      <c r="F170" s="60" t="e">
        <f t="shared" ca="1" si="14"/>
        <v>#NAME?</v>
      </c>
      <c r="G170" s="60">
        <f t="shared" si="15"/>
        <v>57456</v>
      </c>
    </row>
    <row r="171" spans="1:7" ht="75">
      <c r="A171" s="63">
        <v>6.19</v>
      </c>
      <c r="B171" s="32" t="s">
        <v>145</v>
      </c>
      <c r="C171" s="219">
        <v>3800</v>
      </c>
      <c r="D171" s="220" t="s">
        <v>21</v>
      </c>
      <c r="E171" s="60">
        <v>175</v>
      </c>
      <c r="F171" s="60" t="e">
        <f t="shared" ca="1" si="14"/>
        <v>#NAME?</v>
      </c>
      <c r="G171" s="60">
        <f t="shared" si="15"/>
        <v>665000</v>
      </c>
    </row>
    <row r="172" spans="1:7" ht="105">
      <c r="A172" s="97" t="s">
        <v>146</v>
      </c>
      <c r="B172" s="32" t="s">
        <v>147</v>
      </c>
      <c r="C172" s="219">
        <v>1200</v>
      </c>
      <c r="D172" s="220" t="s">
        <v>65</v>
      </c>
      <c r="E172" s="60">
        <v>1337</v>
      </c>
      <c r="F172" s="60" t="e">
        <f t="shared" ca="1" si="14"/>
        <v>#NAME?</v>
      </c>
      <c r="G172" s="60">
        <f t="shared" si="15"/>
        <v>1604400</v>
      </c>
    </row>
    <row r="173" spans="1:7" ht="105">
      <c r="A173" s="97">
        <v>6.21</v>
      </c>
      <c r="B173" s="32" t="s">
        <v>327</v>
      </c>
      <c r="C173" s="219">
        <v>800</v>
      </c>
      <c r="D173" s="36" t="s">
        <v>21</v>
      </c>
      <c r="E173" s="60">
        <v>365</v>
      </c>
      <c r="F173" s="60" t="e">
        <f t="shared" ca="1" si="14"/>
        <v>#NAME?</v>
      </c>
      <c r="G173" s="60">
        <f t="shared" si="15"/>
        <v>292000</v>
      </c>
    </row>
    <row r="174" spans="1:7" ht="105">
      <c r="A174" s="97">
        <v>6.22</v>
      </c>
      <c r="B174" s="32" t="s">
        <v>148</v>
      </c>
      <c r="C174" s="36">
        <v>500</v>
      </c>
      <c r="D174" s="36" t="s">
        <v>65</v>
      </c>
      <c r="E174" s="60">
        <v>209</v>
      </c>
      <c r="F174" s="60" t="e">
        <f t="shared" ca="1" si="14"/>
        <v>#NAME?</v>
      </c>
      <c r="G174" s="60">
        <f t="shared" si="15"/>
        <v>104500</v>
      </c>
    </row>
    <row r="175" spans="1:7" s="48" customFormat="1" ht="180">
      <c r="A175" s="97">
        <v>6.23</v>
      </c>
      <c r="B175" s="32" t="s">
        <v>149</v>
      </c>
      <c r="C175" s="36"/>
      <c r="D175" s="36"/>
      <c r="E175" s="61"/>
      <c r="F175" s="61"/>
      <c r="G175" s="61"/>
    </row>
    <row r="176" spans="1:7" ht="30">
      <c r="A176" s="63" t="s">
        <v>8</v>
      </c>
      <c r="B176" s="32" t="s">
        <v>150</v>
      </c>
      <c r="C176" s="36">
        <v>304</v>
      </c>
      <c r="D176" s="69" t="s">
        <v>77</v>
      </c>
      <c r="E176" s="60">
        <v>3524</v>
      </c>
      <c r="F176" s="60" t="e">
        <f ca="1">SpellNumber(E176)</f>
        <v>#NAME?</v>
      </c>
      <c r="G176" s="60">
        <f>+E176*C176</f>
        <v>1071296</v>
      </c>
    </row>
    <row r="177" spans="1:7" ht="45">
      <c r="A177" s="63" t="s">
        <v>10</v>
      </c>
      <c r="B177" s="32" t="s">
        <v>151</v>
      </c>
      <c r="C177" s="36">
        <v>304</v>
      </c>
      <c r="D177" s="69" t="s">
        <v>77</v>
      </c>
      <c r="E177" s="60">
        <v>3524</v>
      </c>
      <c r="F177" s="60" t="e">
        <f ca="1">SpellNumber(E177)</f>
        <v>#NAME?</v>
      </c>
      <c r="G177" s="60">
        <f>+E177*C177</f>
        <v>1071296</v>
      </c>
    </row>
    <row r="178" spans="1:7" ht="45">
      <c r="A178" s="63" t="s">
        <v>12</v>
      </c>
      <c r="B178" s="32" t="s">
        <v>152</v>
      </c>
      <c r="C178" s="36">
        <v>304</v>
      </c>
      <c r="D178" s="69" t="s">
        <v>77</v>
      </c>
      <c r="E178" s="60">
        <v>3524</v>
      </c>
      <c r="F178" s="60" t="e">
        <f ca="1">SpellNumber(E178)</f>
        <v>#NAME?</v>
      </c>
      <c r="G178" s="60">
        <f>+E178*C178</f>
        <v>1071296</v>
      </c>
    </row>
    <row r="179" spans="1:7" ht="30">
      <c r="A179" s="63" t="s">
        <v>14</v>
      </c>
      <c r="B179" s="32" t="s">
        <v>153</v>
      </c>
      <c r="C179" s="36">
        <v>304</v>
      </c>
      <c r="D179" s="69" t="s">
        <v>77</v>
      </c>
      <c r="E179" s="60">
        <v>3524</v>
      </c>
      <c r="F179" s="60" t="e">
        <f ca="1">SpellNumber(E179)</f>
        <v>#NAME?</v>
      </c>
      <c r="G179" s="60">
        <f>+E179*C179</f>
        <v>1071296</v>
      </c>
    </row>
    <row r="180" spans="1:7" ht="78" customHeight="1">
      <c r="A180" s="97">
        <v>6.24</v>
      </c>
      <c r="B180" s="32" t="s">
        <v>154</v>
      </c>
      <c r="C180" s="36">
        <v>2</v>
      </c>
      <c r="D180" s="36" t="s">
        <v>53</v>
      </c>
      <c r="E180" s="60">
        <v>107603</v>
      </c>
      <c r="F180" s="60" t="e">
        <f ca="1">SpellNumber(E180)</f>
        <v>#NAME?</v>
      </c>
      <c r="G180" s="60">
        <f>+E180*C180</f>
        <v>215206</v>
      </c>
    </row>
    <row r="181" spans="1:7" s="48" customFormat="1">
      <c r="A181" s="71"/>
      <c r="B181" s="267" t="s">
        <v>387</v>
      </c>
      <c r="C181" s="267"/>
      <c r="D181" s="267"/>
      <c r="E181" s="72"/>
      <c r="F181" s="72"/>
      <c r="G181" s="200">
        <f>SUM(G150:G180)</f>
        <v>29171697</v>
      </c>
    </row>
    <row r="182" spans="1:7" s="48" customFormat="1">
      <c r="A182" s="276" t="s">
        <v>737</v>
      </c>
      <c r="B182" s="276"/>
      <c r="C182" s="276"/>
      <c r="D182" s="276"/>
      <c r="E182" s="276"/>
      <c r="F182" s="276"/>
      <c r="G182" s="276"/>
    </row>
    <row r="183" spans="1:7" s="48" customFormat="1">
      <c r="A183" s="268" t="s">
        <v>388</v>
      </c>
      <c r="B183" s="268"/>
      <c r="C183" s="268"/>
      <c r="D183" s="268"/>
      <c r="E183" s="268"/>
      <c r="F183" s="268"/>
      <c r="G183" s="268"/>
    </row>
    <row r="184" spans="1:7" s="48" customFormat="1">
      <c r="A184" s="58"/>
      <c r="B184" s="32" t="s">
        <v>299</v>
      </c>
      <c r="C184" s="100"/>
      <c r="D184" s="100"/>
      <c r="E184" s="120"/>
      <c r="F184" s="120"/>
      <c r="G184" s="120"/>
    </row>
    <row r="185" spans="1:7" s="48" customFormat="1" ht="150">
      <c r="A185" s="102">
        <v>7.1</v>
      </c>
      <c r="B185" s="32" t="s">
        <v>155</v>
      </c>
      <c r="C185" s="100"/>
      <c r="D185" s="100" t="s">
        <v>156</v>
      </c>
      <c r="E185" s="120"/>
      <c r="F185" s="120"/>
      <c r="G185" s="120"/>
    </row>
    <row r="186" spans="1:7" ht="30">
      <c r="A186" s="221" t="s">
        <v>8</v>
      </c>
      <c r="B186" s="34" t="s">
        <v>389</v>
      </c>
      <c r="C186" s="68">
        <v>5</v>
      </c>
      <c r="D186" s="59" t="s">
        <v>65</v>
      </c>
      <c r="E186" s="60">
        <v>29058</v>
      </c>
      <c r="F186" s="60" t="e">
        <f ca="1">SpellNumber(E186)</f>
        <v>#NAME?</v>
      </c>
      <c r="G186" s="60">
        <f>+E186*C186</f>
        <v>145290</v>
      </c>
    </row>
    <row r="187" spans="1:7" ht="30">
      <c r="A187" s="222" t="s">
        <v>10</v>
      </c>
      <c r="B187" s="34" t="s">
        <v>390</v>
      </c>
      <c r="C187" s="68">
        <v>5</v>
      </c>
      <c r="D187" s="59" t="s">
        <v>65</v>
      </c>
      <c r="E187" s="60">
        <v>24403</v>
      </c>
      <c r="F187" s="60" t="e">
        <f ca="1">SpellNumber(E187)</f>
        <v>#NAME?</v>
      </c>
      <c r="G187" s="60">
        <f>+E187*C187</f>
        <v>122015</v>
      </c>
    </row>
    <row r="188" spans="1:7" ht="135">
      <c r="A188" s="102">
        <v>7.2</v>
      </c>
      <c r="B188" s="32" t="s">
        <v>157</v>
      </c>
      <c r="C188" s="69">
        <v>3500</v>
      </c>
      <c r="D188" s="37" t="s">
        <v>117</v>
      </c>
      <c r="E188" s="60">
        <v>139</v>
      </c>
      <c r="F188" s="60" t="e">
        <f ca="1">SpellNumber(E188)</f>
        <v>#NAME?</v>
      </c>
      <c r="G188" s="60">
        <f>+E188*C188</f>
        <v>486500</v>
      </c>
    </row>
    <row r="189" spans="1:7" s="48" customFormat="1" ht="90">
      <c r="A189" s="102">
        <v>7.3</v>
      </c>
      <c r="B189" s="32" t="s">
        <v>158</v>
      </c>
      <c r="C189" s="99"/>
      <c r="D189" s="99"/>
      <c r="E189" s="120"/>
      <c r="F189" s="120"/>
      <c r="G189" s="120"/>
    </row>
    <row r="190" spans="1:7">
      <c r="A190" s="116" t="s">
        <v>8</v>
      </c>
      <c r="B190" s="32" t="s">
        <v>391</v>
      </c>
      <c r="C190" s="59">
        <v>25</v>
      </c>
      <c r="D190" s="59" t="s">
        <v>37</v>
      </c>
      <c r="E190" s="60">
        <v>729</v>
      </c>
      <c r="F190" s="60" t="e">
        <f ca="1">SpellNumber(E190)</f>
        <v>#NAME?</v>
      </c>
      <c r="G190" s="60">
        <f>+E190*C190</f>
        <v>18225</v>
      </c>
    </row>
    <row r="191" spans="1:7">
      <c r="A191" s="102" t="s">
        <v>10</v>
      </c>
      <c r="B191" s="32" t="s">
        <v>392</v>
      </c>
      <c r="C191" s="99">
        <v>23</v>
      </c>
      <c r="D191" s="59" t="s">
        <v>37</v>
      </c>
      <c r="E191" s="60">
        <v>729</v>
      </c>
      <c r="F191" s="60" t="e">
        <f ca="1">SpellNumber(E191)</f>
        <v>#NAME?</v>
      </c>
      <c r="G191" s="60">
        <f>+E191*C191</f>
        <v>16767</v>
      </c>
    </row>
    <row r="192" spans="1:7" s="48" customFormat="1" ht="60">
      <c r="A192" s="102">
        <v>7.4</v>
      </c>
      <c r="B192" s="32" t="s">
        <v>159</v>
      </c>
      <c r="C192" s="99"/>
      <c r="D192" s="59"/>
      <c r="E192" s="120"/>
      <c r="F192" s="120"/>
      <c r="G192" s="120"/>
    </row>
    <row r="193" spans="1:7" ht="30">
      <c r="A193" s="221" t="s">
        <v>8</v>
      </c>
      <c r="B193" s="34" t="s">
        <v>393</v>
      </c>
      <c r="C193" s="59">
        <v>23</v>
      </c>
      <c r="D193" s="59" t="s">
        <v>37</v>
      </c>
      <c r="E193" s="60">
        <v>583</v>
      </c>
      <c r="F193" s="60" t="e">
        <f ca="1">SpellNumber(E193)</f>
        <v>#NAME?</v>
      </c>
      <c r="G193" s="60">
        <f>+E193*C193</f>
        <v>13409</v>
      </c>
    </row>
    <row r="194" spans="1:7" ht="30">
      <c r="A194" s="221" t="s">
        <v>10</v>
      </c>
      <c r="B194" s="34" t="s">
        <v>394</v>
      </c>
      <c r="C194" s="59">
        <v>21</v>
      </c>
      <c r="D194" s="59" t="s">
        <v>37</v>
      </c>
      <c r="E194" s="60">
        <v>583</v>
      </c>
      <c r="F194" s="60" t="e">
        <f ca="1">SpellNumber(E194)</f>
        <v>#NAME?</v>
      </c>
      <c r="G194" s="60">
        <f>+E194*C194</f>
        <v>12243</v>
      </c>
    </row>
    <row r="195" spans="1:7" s="48" customFormat="1" ht="135">
      <c r="A195" s="102">
        <v>7.5</v>
      </c>
      <c r="B195" s="105" t="s">
        <v>716</v>
      </c>
      <c r="C195" s="99"/>
      <c r="D195" s="99"/>
      <c r="E195" s="120"/>
      <c r="F195" s="120"/>
      <c r="G195" s="120"/>
    </row>
    <row r="196" spans="1:7">
      <c r="A196" s="221" t="s">
        <v>8</v>
      </c>
      <c r="B196" s="34" t="s">
        <v>395</v>
      </c>
      <c r="C196" s="59">
        <v>4</v>
      </c>
      <c r="D196" s="59" t="s">
        <v>27</v>
      </c>
      <c r="E196" s="60">
        <v>2275629</v>
      </c>
      <c r="F196" s="60" t="e">
        <f ca="1">SpellNumber(E196)</f>
        <v>#NAME?</v>
      </c>
      <c r="G196" s="60">
        <f>+E196*C196</f>
        <v>9102516</v>
      </c>
    </row>
    <row r="197" spans="1:7" s="48" customFormat="1" ht="90">
      <c r="A197" s="102">
        <v>7.6</v>
      </c>
      <c r="B197" s="107" t="s">
        <v>160</v>
      </c>
      <c r="C197" s="99"/>
      <c r="D197" s="99"/>
      <c r="E197" s="120"/>
      <c r="F197" s="120"/>
      <c r="G197" s="120"/>
    </row>
    <row r="198" spans="1:7">
      <c r="A198" s="223" t="s">
        <v>8</v>
      </c>
      <c r="B198" s="34" t="s">
        <v>161</v>
      </c>
      <c r="C198" s="59">
        <v>2</v>
      </c>
      <c r="D198" s="59" t="s">
        <v>27</v>
      </c>
      <c r="E198" s="60">
        <v>55047</v>
      </c>
      <c r="F198" s="60" t="e">
        <f ca="1">SpellNumber(E198)</f>
        <v>#NAME?</v>
      </c>
      <c r="G198" s="60">
        <f>+E198*C198</f>
        <v>110094</v>
      </c>
    </row>
    <row r="199" spans="1:7" s="48" customFormat="1" ht="90">
      <c r="A199" s="58">
        <v>7.7</v>
      </c>
      <c r="B199" s="34" t="s">
        <v>162</v>
      </c>
      <c r="C199" s="99"/>
      <c r="D199" s="99"/>
      <c r="E199" s="120"/>
      <c r="F199" s="120"/>
      <c r="G199" s="120"/>
    </row>
    <row r="200" spans="1:7">
      <c r="A200" s="224" t="s">
        <v>8</v>
      </c>
      <c r="B200" s="34" t="s">
        <v>396</v>
      </c>
      <c r="C200" s="59">
        <v>6</v>
      </c>
      <c r="D200" s="59" t="s">
        <v>27</v>
      </c>
      <c r="E200" s="60">
        <v>371785</v>
      </c>
      <c r="F200" s="60" t="e">
        <f ca="1">SpellNumber(E200)</f>
        <v>#NAME?</v>
      </c>
      <c r="G200" s="60">
        <f>+E200*C200</f>
        <v>2230710</v>
      </c>
    </row>
    <row r="201" spans="1:7" s="48" customFormat="1" ht="60">
      <c r="A201" s="58">
        <v>7.8</v>
      </c>
      <c r="B201" s="32" t="s">
        <v>163</v>
      </c>
      <c r="C201" s="99"/>
      <c r="D201" s="99"/>
      <c r="E201" s="120"/>
      <c r="F201" s="120"/>
      <c r="G201" s="120"/>
    </row>
    <row r="202" spans="1:7">
      <c r="A202" s="223" t="s">
        <v>8</v>
      </c>
      <c r="B202" s="34" t="s">
        <v>164</v>
      </c>
      <c r="C202" s="59">
        <v>60</v>
      </c>
      <c r="D202" s="59" t="s">
        <v>65</v>
      </c>
      <c r="E202" s="60">
        <v>3294</v>
      </c>
      <c r="F202" s="60" t="e">
        <f ca="1">SpellNumber(E202)</f>
        <v>#NAME?</v>
      </c>
      <c r="G202" s="60">
        <f>+E202*C202</f>
        <v>197640</v>
      </c>
    </row>
    <row r="203" spans="1:7" s="48" customFormat="1">
      <c r="A203" s="72"/>
      <c r="B203" s="269" t="s">
        <v>397</v>
      </c>
      <c r="C203" s="269"/>
      <c r="D203" s="269"/>
      <c r="E203" s="72"/>
      <c r="F203" s="72"/>
      <c r="G203" s="200">
        <f>SUM(G184:G202)</f>
        <v>12455409</v>
      </c>
    </row>
    <row r="204" spans="1:7" s="48" customFormat="1">
      <c r="A204" s="276" t="s">
        <v>737</v>
      </c>
      <c r="B204" s="276"/>
      <c r="C204" s="276"/>
      <c r="D204" s="276"/>
      <c r="E204" s="276"/>
      <c r="F204" s="276"/>
      <c r="G204" s="276"/>
    </row>
    <row r="205" spans="1:7" s="48" customFormat="1">
      <c r="A205" s="268" t="s">
        <v>398</v>
      </c>
      <c r="B205" s="268"/>
      <c r="C205" s="268"/>
      <c r="D205" s="268"/>
      <c r="E205" s="268"/>
      <c r="F205" s="268"/>
      <c r="G205" s="268"/>
    </row>
    <row r="206" spans="1:7" s="48" customFormat="1">
      <c r="A206" s="109">
        <v>8.1</v>
      </c>
      <c r="B206" s="182" t="s">
        <v>165</v>
      </c>
      <c r="C206" s="110"/>
      <c r="D206" s="110"/>
      <c r="E206" s="172"/>
      <c r="F206" s="172"/>
      <c r="G206" s="172"/>
    </row>
    <row r="207" spans="1:7" s="48" customFormat="1" ht="60">
      <c r="A207" s="111" t="s">
        <v>8</v>
      </c>
      <c r="B207" s="113" t="s">
        <v>399</v>
      </c>
      <c r="C207" s="110"/>
      <c r="D207" s="110"/>
      <c r="E207" s="173"/>
      <c r="F207" s="173"/>
      <c r="G207" s="173"/>
    </row>
    <row r="208" spans="1:7">
      <c r="A208" s="233" t="s">
        <v>166</v>
      </c>
      <c r="B208" s="34" t="s">
        <v>400</v>
      </c>
      <c r="C208" s="118">
        <v>2</v>
      </c>
      <c r="D208" s="118" t="s">
        <v>167</v>
      </c>
      <c r="E208" s="60">
        <v>1635618</v>
      </c>
      <c r="F208" s="60" t="e">
        <f ca="1">SpellNumber(E208)</f>
        <v>#NAME?</v>
      </c>
      <c r="G208" s="60">
        <f>+E208*C208</f>
        <v>3271236</v>
      </c>
    </row>
    <row r="209" spans="1:7" ht="45">
      <c r="A209" s="234" t="s">
        <v>10</v>
      </c>
      <c r="B209" s="113" t="s">
        <v>168</v>
      </c>
      <c r="C209" s="118">
        <v>4</v>
      </c>
      <c r="D209" s="118" t="s">
        <v>77</v>
      </c>
      <c r="E209" s="60">
        <v>189426</v>
      </c>
      <c r="F209" s="60" t="e">
        <f ca="1">SpellNumber(E209)</f>
        <v>#NAME?</v>
      </c>
      <c r="G209" s="60">
        <f>+E209*C209</f>
        <v>757704</v>
      </c>
    </row>
    <row r="210" spans="1:7" ht="75">
      <c r="A210" s="234" t="s">
        <v>12</v>
      </c>
      <c r="B210" s="32" t="s">
        <v>169</v>
      </c>
      <c r="C210" s="118">
        <v>1</v>
      </c>
      <c r="D210" s="118" t="s">
        <v>77</v>
      </c>
      <c r="E210" s="60">
        <v>291461</v>
      </c>
      <c r="F210" s="60" t="e">
        <f ca="1">SpellNumber(E210)</f>
        <v>#NAME?</v>
      </c>
      <c r="G210" s="60">
        <f>+E210*C210</f>
        <v>291461</v>
      </c>
    </row>
    <row r="211" spans="1:7" s="48" customFormat="1">
      <c r="A211" s="114" t="s">
        <v>14</v>
      </c>
      <c r="B211" s="183" t="s">
        <v>170</v>
      </c>
      <c r="C211" s="110"/>
      <c r="D211" s="110"/>
      <c r="E211" s="172"/>
      <c r="F211" s="172"/>
      <c r="G211" s="172"/>
    </row>
    <row r="212" spans="1:7" ht="165">
      <c r="A212" s="116" t="s">
        <v>166</v>
      </c>
      <c r="B212" s="66" t="s">
        <v>313</v>
      </c>
      <c r="C212" s="118">
        <v>2</v>
      </c>
      <c r="D212" s="118" t="s">
        <v>77</v>
      </c>
      <c r="E212" s="60">
        <v>56935</v>
      </c>
      <c r="F212" s="60" t="e">
        <f ca="1">SpellNumber(E212)</f>
        <v>#NAME?</v>
      </c>
      <c r="G212" s="60">
        <f>+E212*C212</f>
        <v>113870</v>
      </c>
    </row>
    <row r="213" spans="1:7" ht="90">
      <c r="A213" s="116" t="s">
        <v>171</v>
      </c>
      <c r="B213" s="66" t="s">
        <v>314</v>
      </c>
      <c r="C213" s="118">
        <v>2</v>
      </c>
      <c r="D213" s="118" t="s">
        <v>77</v>
      </c>
      <c r="E213" s="60">
        <v>1909</v>
      </c>
      <c r="F213" s="60" t="e">
        <f ca="1">SpellNumber(E213)</f>
        <v>#NAME?</v>
      </c>
      <c r="G213" s="60">
        <f>+E213*C213</f>
        <v>3818</v>
      </c>
    </row>
    <row r="214" spans="1:7" ht="60">
      <c r="A214" s="116" t="s">
        <v>172</v>
      </c>
      <c r="B214" s="66" t="s">
        <v>173</v>
      </c>
      <c r="C214" s="118">
        <v>6</v>
      </c>
      <c r="D214" s="118" t="s">
        <v>77</v>
      </c>
      <c r="E214" s="60">
        <v>8109</v>
      </c>
      <c r="F214" s="60" t="e">
        <f ca="1">SpellNumber(E214)</f>
        <v>#NAME?</v>
      </c>
      <c r="G214" s="60">
        <f>+E214*C214</f>
        <v>48654</v>
      </c>
    </row>
    <row r="215" spans="1:7" ht="60">
      <c r="A215" s="116" t="s">
        <v>174</v>
      </c>
      <c r="B215" s="66" t="s">
        <v>175</v>
      </c>
      <c r="C215" s="118">
        <v>2</v>
      </c>
      <c r="D215" s="118" t="s">
        <v>77</v>
      </c>
      <c r="E215" s="60">
        <v>8960</v>
      </c>
      <c r="F215" s="60" t="e">
        <f ca="1">SpellNumber(E215)</f>
        <v>#NAME?</v>
      </c>
      <c r="G215" s="60">
        <f>+E215*C215</f>
        <v>17920</v>
      </c>
    </row>
    <row r="216" spans="1:7" s="48" customFormat="1" ht="90">
      <c r="A216" s="103" t="s">
        <v>176</v>
      </c>
      <c r="B216" s="115" t="s">
        <v>336</v>
      </c>
      <c r="C216" s="110"/>
      <c r="D216" s="110"/>
      <c r="E216" s="173"/>
      <c r="F216" s="173"/>
      <c r="G216" s="173"/>
    </row>
    <row r="217" spans="1:7">
      <c r="A217" s="116" t="s">
        <v>177</v>
      </c>
      <c r="B217" s="184" t="s">
        <v>178</v>
      </c>
      <c r="C217" s="118">
        <v>100</v>
      </c>
      <c r="D217" s="118" t="s">
        <v>65</v>
      </c>
      <c r="E217" s="60">
        <v>219</v>
      </c>
      <c r="F217" s="60" t="e">
        <f ca="1">SpellNumber(E217)</f>
        <v>#NAME?</v>
      </c>
      <c r="G217" s="60">
        <f>+E217*C217</f>
        <v>21900</v>
      </c>
    </row>
    <row r="218" spans="1:7" ht="90">
      <c r="A218" s="116" t="s">
        <v>179</v>
      </c>
      <c r="B218" s="66" t="s">
        <v>180</v>
      </c>
      <c r="C218" s="118">
        <v>1</v>
      </c>
      <c r="D218" s="118" t="s">
        <v>77</v>
      </c>
      <c r="E218" s="60">
        <v>14572</v>
      </c>
      <c r="F218" s="60" t="e">
        <f ca="1">SpellNumber(E218)</f>
        <v>#NAME?</v>
      </c>
      <c r="G218" s="60">
        <f>+E218*C218</f>
        <v>14572</v>
      </c>
    </row>
    <row r="219" spans="1:7" s="48" customFormat="1">
      <c r="A219" s="71"/>
      <c r="B219" s="267" t="s">
        <v>401</v>
      </c>
      <c r="C219" s="267"/>
      <c r="D219" s="267"/>
      <c r="E219" s="72"/>
      <c r="F219" s="72"/>
      <c r="G219" s="200">
        <f>SUM(G206:G218)</f>
        <v>4541135</v>
      </c>
    </row>
    <row r="220" spans="1:7" s="48" customFormat="1">
      <c r="A220" s="276" t="s">
        <v>738</v>
      </c>
      <c r="B220" s="276"/>
      <c r="C220" s="276"/>
      <c r="D220" s="276"/>
      <c r="E220" s="276"/>
      <c r="F220" s="276"/>
      <c r="G220" s="276"/>
    </row>
    <row r="221" spans="1:7" s="48" customFormat="1">
      <c r="A221" s="268" t="s">
        <v>403</v>
      </c>
      <c r="B221" s="268"/>
      <c r="C221" s="268"/>
      <c r="D221" s="268"/>
      <c r="E221" s="268"/>
      <c r="F221" s="268"/>
      <c r="G221" s="268"/>
    </row>
    <row r="222" spans="1:7" s="48" customFormat="1">
      <c r="A222" s="102">
        <v>9.1</v>
      </c>
      <c r="B222" s="34" t="s">
        <v>181</v>
      </c>
      <c r="C222" s="33"/>
      <c r="D222" s="35"/>
      <c r="E222" s="205"/>
      <c r="F222" s="206"/>
      <c r="G222" s="206"/>
    </row>
    <row r="223" spans="1:7" ht="120">
      <c r="A223" s="63" t="s">
        <v>8</v>
      </c>
      <c r="B223" s="121" t="s">
        <v>182</v>
      </c>
      <c r="C223" s="118">
        <v>2</v>
      </c>
      <c r="D223" s="118" t="s">
        <v>77</v>
      </c>
      <c r="E223" s="60">
        <v>62344</v>
      </c>
      <c r="F223" s="60" t="e">
        <f ca="1">SpellNumber(E223)</f>
        <v>#NAME?</v>
      </c>
      <c r="G223" s="60">
        <f>+E223*C223</f>
        <v>124688</v>
      </c>
    </row>
    <row r="224" spans="1:7" ht="90">
      <c r="A224" s="63" t="s">
        <v>10</v>
      </c>
      <c r="B224" s="121" t="s">
        <v>183</v>
      </c>
      <c r="C224" s="118">
        <v>2</v>
      </c>
      <c r="D224" s="118" t="s">
        <v>77</v>
      </c>
      <c r="E224" s="60">
        <v>78049</v>
      </c>
      <c r="F224" s="60" t="e">
        <f ca="1">SpellNumber(E224)</f>
        <v>#NAME?</v>
      </c>
      <c r="G224" s="60">
        <f>+E224*C224</f>
        <v>156098</v>
      </c>
    </row>
    <row r="225" spans="1:7" ht="45">
      <c r="A225" s="63" t="s">
        <v>12</v>
      </c>
      <c r="B225" s="121" t="s">
        <v>184</v>
      </c>
      <c r="C225" s="118">
        <v>1</v>
      </c>
      <c r="D225" s="118" t="s">
        <v>77</v>
      </c>
      <c r="E225" s="60">
        <v>227160</v>
      </c>
      <c r="F225" s="60" t="e">
        <f ca="1">SpellNumber(E225)</f>
        <v>#NAME?</v>
      </c>
      <c r="G225" s="60">
        <f>+E225*C225</f>
        <v>227160</v>
      </c>
    </row>
    <row r="226" spans="1:7" s="48" customFormat="1" ht="30">
      <c r="A226" s="63">
        <v>9.1999999999999993</v>
      </c>
      <c r="B226" s="124" t="s">
        <v>185</v>
      </c>
      <c r="C226" s="118"/>
      <c r="D226" s="118"/>
      <c r="E226" s="120"/>
      <c r="F226" s="120"/>
      <c r="G226" s="120"/>
    </row>
    <row r="227" spans="1:7" ht="90">
      <c r="A227" s="125" t="s">
        <v>8</v>
      </c>
      <c r="B227" s="126" t="s">
        <v>186</v>
      </c>
      <c r="C227" s="209">
        <v>200</v>
      </c>
      <c r="D227" s="118" t="s">
        <v>65</v>
      </c>
      <c r="E227" s="60">
        <v>782</v>
      </c>
      <c r="F227" s="60" t="e">
        <f ca="1">SpellNumber(E227)</f>
        <v>#NAME?</v>
      </c>
      <c r="G227" s="60">
        <f>+E227*C227</f>
        <v>156400</v>
      </c>
    </row>
    <row r="228" spans="1:7" ht="60">
      <c r="A228" s="128" t="s">
        <v>10</v>
      </c>
      <c r="B228" s="126" t="s">
        <v>187</v>
      </c>
      <c r="C228" s="209">
        <v>200</v>
      </c>
      <c r="D228" s="118" t="s">
        <v>65</v>
      </c>
      <c r="E228" s="60">
        <v>1434</v>
      </c>
      <c r="F228" s="60" t="e">
        <f ca="1">SpellNumber(E228)</f>
        <v>#NAME?</v>
      </c>
      <c r="G228" s="60">
        <f>+E228*C228</f>
        <v>286800</v>
      </c>
    </row>
    <row r="229" spans="1:7" ht="60">
      <c r="A229" s="128" t="s">
        <v>12</v>
      </c>
      <c r="B229" s="126" t="s">
        <v>188</v>
      </c>
      <c r="C229" s="209">
        <v>300</v>
      </c>
      <c r="D229" s="118" t="s">
        <v>65</v>
      </c>
      <c r="E229" s="60">
        <v>1141</v>
      </c>
      <c r="F229" s="60" t="e">
        <f ca="1">SpellNumber(E229)</f>
        <v>#NAME?</v>
      </c>
      <c r="G229" s="60">
        <f>+E229*C229</f>
        <v>342300</v>
      </c>
    </row>
    <row r="230" spans="1:7" ht="45">
      <c r="A230" s="128" t="s">
        <v>14</v>
      </c>
      <c r="B230" s="126" t="s">
        <v>189</v>
      </c>
      <c r="C230" s="209">
        <v>1</v>
      </c>
      <c r="D230" s="118" t="s">
        <v>190</v>
      </c>
      <c r="E230" s="60">
        <v>71627</v>
      </c>
      <c r="F230" s="60" t="e">
        <f ca="1">SpellNumber(E230)</f>
        <v>#NAME?</v>
      </c>
      <c r="G230" s="60">
        <f>+E230*C230</f>
        <v>71627</v>
      </c>
    </row>
    <row r="231" spans="1:7" s="48" customFormat="1">
      <c r="A231" s="71"/>
      <c r="B231" s="267" t="s">
        <v>402</v>
      </c>
      <c r="C231" s="267"/>
      <c r="D231" s="267"/>
      <c r="E231" s="72"/>
      <c r="F231" s="72"/>
      <c r="G231" s="200">
        <f>SUM(G222:G230)</f>
        <v>1365073</v>
      </c>
    </row>
    <row r="232" spans="1:7" s="48" customFormat="1">
      <c r="A232" s="276" t="s">
        <v>739</v>
      </c>
      <c r="B232" s="276"/>
      <c r="C232" s="276"/>
      <c r="D232" s="276"/>
      <c r="E232" s="276"/>
      <c r="F232" s="276"/>
      <c r="G232" s="276"/>
    </row>
    <row r="233" spans="1:7" s="48" customFormat="1">
      <c r="A233" s="268" t="s">
        <v>404</v>
      </c>
      <c r="B233" s="268"/>
      <c r="C233" s="268"/>
      <c r="D233" s="268"/>
      <c r="E233" s="268"/>
      <c r="F233" s="268"/>
      <c r="G233" s="268"/>
    </row>
    <row r="234" spans="1:7" s="48" customFormat="1">
      <c r="A234" s="130"/>
      <c r="B234" s="113" t="s">
        <v>191</v>
      </c>
      <c r="C234" s="132"/>
      <c r="D234" s="132"/>
      <c r="E234" s="133"/>
      <c r="F234" s="133"/>
      <c r="G234" s="133"/>
    </row>
    <row r="235" spans="1:7" ht="45">
      <c r="A235" s="134">
        <v>10.1</v>
      </c>
      <c r="B235" s="113" t="s">
        <v>192</v>
      </c>
      <c r="C235" s="135">
        <v>1</v>
      </c>
      <c r="D235" s="135" t="s">
        <v>27</v>
      </c>
      <c r="E235" s="60">
        <v>10257</v>
      </c>
      <c r="F235" s="60" t="e">
        <f ca="1">SpellNumber(E235)</f>
        <v>#NAME?</v>
      </c>
      <c r="G235" s="60">
        <f>+E235*C235</f>
        <v>10257</v>
      </c>
    </row>
    <row r="236" spans="1:7" s="48" customFormat="1" ht="165">
      <c r="A236" s="134">
        <v>10.199999999999999</v>
      </c>
      <c r="B236" s="113" t="s">
        <v>193</v>
      </c>
      <c r="C236" s="135"/>
      <c r="D236" s="135"/>
      <c r="E236" s="136"/>
      <c r="F236" s="136"/>
      <c r="G236" s="136"/>
    </row>
    <row r="237" spans="1:7">
      <c r="A237" s="134" t="s">
        <v>8</v>
      </c>
      <c r="B237" s="113" t="s">
        <v>194</v>
      </c>
      <c r="C237" s="135">
        <v>70</v>
      </c>
      <c r="D237" s="235" t="s">
        <v>195</v>
      </c>
      <c r="E237" s="60">
        <v>263</v>
      </c>
      <c r="F237" s="60" t="e">
        <f ca="1">SpellNumber(E237)</f>
        <v>#NAME?</v>
      </c>
      <c r="G237" s="60">
        <f>+E237*C237</f>
        <v>18410</v>
      </c>
    </row>
    <row r="238" spans="1:7">
      <c r="A238" s="134" t="s">
        <v>10</v>
      </c>
      <c r="B238" s="113" t="s">
        <v>196</v>
      </c>
      <c r="C238" s="135">
        <v>4</v>
      </c>
      <c r="D238" s="135" t="s">
        <v>27</v>
      </c>
      <c r="E238" s="60">
        <v>98</v>
      </c>
      <c r="F238" s="60" t="e">
        <f ca="1">SpellNumber(E238)</f>
        <v>#NAME?</v>
      </c>
      <c r="G238" s="60">
        <f>+E238*C238</f>
        <v>392</v>
      </c>
    </row>
    <row r="239" spans="1:7">
      <c r="A239" s="134" t="s">
        <v>12</v>
      </c>
      <c r="B239" s="113" t="s">
        <v>197</v>
      </c>
      <c r="C239" s="135">
        <v>16</v>
      </c>
      <c r="D239" s="135" t="s">
        <v>27</v>
      </c>
      <c r="E239" s="60">
        <v>50</v>
      </c>
      <c r="F239" s="60" t="e">
        <f ca="1">SpellNumber(E239)</f>
        <v>#NAME?</v>
      </c>
      <c r="G239" s="60">
        <f>+E239*C239</f>
        <v>800</v>
      </c>
    </row>
    <row r="240" spans="1:7" s="48" customFormat="1" ht="90">
      <c r="A240" s="134">
        <v>10.3</v>
      </c>
      <c r="B240" s="113" t="s">
        <v>718</v>
      </c>
      <c r="C240" s="135"/>
      <c r="D240" s="135"/>
      <c r="E240" s="136"/>
      <c r="F240" s="136"/>
      <c r="G240" s="136"/>
    </row>
    <row r="241" spans="1:7">
      <c r="A241" s="134" t="s">
        <v>8</v>
      </c>
      <c r="B241" s="113" t="s">
        <v>198</v>
      </c>
      <c r="C241" s="156">
        <v>1</v>
      </c>
      <c r="D241" s="135" t="s">
        <v>27</v>
      </c>
      <c r="E241" s="60">
        <v>10850</v>
      </c>
      <c r="F241" s="60" t="e">
        <f t="shared" ref="F241:F256" ca="1" si="16">SpellNumber(E241)</f>
        <v>#NAME?</v>
      </c>
      <c r="G241" s="60">
        <f t="shared" ref="G241:G256" si="17">+E241*C241</f>
        <v>10850</v>
      </c>
    </row>
    <row r="242" spans="1:7">
      <c r="A242" s="134" t="s">
        <v>10</v>
      </c>
      <c r="B242" s="113" t="s">
        <v>199</v>
      </c>
      <c r="C242" s="156">
        <v>5</v>
      </c>
      <c r="D242" s="135" t="s">
        <v>27</v>
      </c>
      <c r="E242" s="60">
        <v>4307</v>
      </c>
      <c r="F242" s="60" t="e">
        <f t="shared" ca="1" si="16"/>
        <v>#NAME?</v>
      </c>
      <c r="G242" s="60">
        <f t="shared" si="17"/>
        <v>21535</v>
      </c>
    </row>
    <row r="243" spans="1:7">
      <c r="A243" s="134" t="s">
        <v>12</v>
      </c>
      <c r="B243" s="113" t="s">
        <v>200</v>
      </c>
      <c r="C243" s="156">
        <v>4</v>
      </c>
      <c r="D243" s="135" t="s">
        <v>27</v>
      </c>
      <c r="E243" s="60">
        <v>9074</v>
      </c>
      <c r="F243" s="60" t="e">
        <f t="shared" ca="1" si="16"/>
        <v>#NAME?</v>
      </c>
      <c r="G243" s="60">
        <f t="shared" si="17"/>
        <v>36296</v>
      </c>
    </row>
    <row r="244" spans="1:7">
      <c r="A244" s="134" t="s">
        <v>14</v>
      </c>
      <c r="B244" s="113" t="s">
        <v>201</v>
      </c>
      <c r="C244" s="156">
        <v>3</v>
      </c>
      <c r="D244" s="135" t="s">
        <v>27</v>
      </c>
      <c r="E244" s="60">
        <v>7112</v>
      </c>
      <c r="F244" s="60" t="e">
        <f t="shared" ca="1" si="16"/>
        <v>#NAME?</v>
      </c>
      <c r="G244" s="60">
        <f t="shared" si="17"/>
        <v>21336</v>
      </c>
    </row>
    <row r="245" spans="1:7" ht="45">
      <c r="A245" s="134" t="s">
        <v>43</v>
      </c>
      <c r="B245" s="113" t="s">
        <v>202</v>
      </c>
      <c r="C245" s="156">
        <v>1</v>
      </c>
      <c r="D245" s="135" t="s">
        <v>203</v>
      </c>
      <c r="E245" s="60">
        <v>1697</v>
      </c>
      <c r="F245" s="60" t="e">
        <f t="shared" ca="1" si="16"/>
        <v>#NAME?</v>
      </c>
      <c r="G245" s="60">
        <f t="shared" si="17"/>
        <v>1697</v>
      </c>
    </row>
    <row r="246" spans="1:7" ht="45">
      <c r="A246" s="134" t="s">
        <v>204</v>
      </c>
      <c r="B246" s="113" t="s">
        <v>205</v>
      </c>
      <c r="C246" s="156">
        <v>34</v>
      </c>
      <c r="D246" s="135" t="s">
        <v>27</v>
      </c>
      <c r="E246" s="60">
        <v>566</v>
      </c>
      <c r="F246" s="60" t="e">
        <f t="shared" ca="1" si="16"/>
        <v>#NAME?</v>
      </c>
      <c r="G246" s="60">
        <f t="shared" si="17"/>
        <v>19244</v>
      </c>
    </row>
    <row r="247" spans="1:7" ht="30">
      <c r="A247" s="134" t="s">
        <v>206</v>
      </c>
      <c r="B247" s="113" t="s">
        <v>207</v>
      </c>
      <c r="C247" s="156">
        <v>8</v>
      </c>
      <c r="D247" s="135" t="s">
        <v>27</v>
      </c>
      <c r="E247" s="60">
        <v>1465</v>
      </c>
      <c r="F247" s="60" t="e">
        <f t="shared" ca="1" si="16"/>
        <v>#NAME?</v>
      </c>
      <c r="G247" s="60">
        <f t="shared" si="17"/>
        <v>11720</v>
      </c>
    </row>
    <row r="248" spans="1:7" ht="45">
      <c r="A248" s="134" t="s">
        <v>208</v>
      </c>
      <c r="B248" s="113" t="s">
        <v>209</v>
      </c>
      <c r="C248" s="156">
        <v>3</v>
      </c>
      <c r="D248" s="135" t="s">
        <v>27</v>
      </c>
      <c r="E248" s="60">
        <v>625</v>
      </c>
      <c r="F248" s="60" t="e">
        <f t="shared" ca="1" si="16"/>
        <v>#NAME?</v>
      </c>
      <c r="G248" s="60">
        <f t="shared" si="17"/>
        <v>1875</v>
      </c>
    </row>
    <row r="249" spans="1:7" ht="75">
      <c r="A249" s="134" t="s">
        <v>210</v>
      </c>
      <c r="B249" s="113" t="s">
        <v>211</v>
      </c>
      <c r="C249" s="156">
        <v>1</v>
      </c>
      <c r="D249" s="135" t="s">
        <v>27</v>
      </c>
      <c r="E249" s="60">
        <v>10390</v>
      </c>
      <c r="F249" s="60" t="e">
        <f t="shared" ca="1" si="16"/>
        <v>#NAME?</v>
      </c>
      <c r="G249" s="60">
        <f t="shared" si="17"/>
        <v>10390</v>
      </c>
    </row>
    <row r="250" spans="1:7" ht="30">
      <c r="A250" s="134" t="s">
        <v>212</v>
      </c>
      <c r="B250" s="113" t="s">
        <v>213</v>
      </c>
      <c r="C250" s="156">
        <v>3</v>
      </c>
      <c r="D250" s="135" t="s">
        <v>27</v>
      </c>
      <c r="E250" s="60">
        <v>571</v>
      </c>
      <c r="F250" s="60" t="e">
        <f t="shared" ca="1" si="16"/>
        <v>#NAME?</v>
      </c>
      <c r="G250" s="60">
        <f t="shared" si="17"/>
        <v>1713</v>
      </c>
    </row>
    <row r="251" spans="1:7" ht="195">
      <c r="A251" s="134" t="s">
        <v>214</v>
      </c>
      <c r="B251" s="113" t="s">
        <v>719</v>
      </c>
      <c r="C251" s="156">
        <v>8</v>
      </c>
      <c r="D251" s="135" t="s">
        <v>27</v>
      </c>
      <c r="E251" s="60">
        <v>8943</v>
      </c>
      <c r="F251" s="60" t="e">
        <f t="shared" ca="1" si="16"/>
        <v>#NAME?</v>
      </c>
      <c r="G251" s="60">
        <f t="shared" si="17"/>
        <v>71544</v>
      </c>
    </row>
    <row r="252" spans="1:7" ht="120">
      <c r="A252" s="134" t="s">
        <v>215</v>
      </c>
      <c r="B252" s="113" t="s">
        <v>720</v>
      </c>
      <c r="C252" s="156">
        <v>8</v>
      </c>
      <c r="D252" s="135" t="s">
        <v>27</v>
      </c>
      <c r="E252" s="60">
        <v>3010</v>
      </c>
      <c r="F252" s="60" t="e">
        <f t="shared" ca="1" si="16"/>
        <v>#NAME?</v>
      </c>
      <c r="G252" s="60">
        <f t="shared" si="17"/>
        <v>24080</v>
      </c>
    </row>
    <row r="253" spans="1:7" ht="75">
      <c r="A253" s="134" t="s">
        <v>216</v>
      </c>
      <c r="B253" s="32" t="s">
        <v>217</v>
      </c>
      <c r="C253" s="156">
        <v>28</v>
      </c>
      <c r="D253" s="135" t="s">
        <v>56</v>
      </c>
      <c r="E253" s="60">
        <v>987</v>
      </c>
      <c r="F253" s="60" t="e">
        <f t="shared" ca="1" si="16"/>
        <v>#NAME?</v>
      </c>
      <c r="G253" s="60">
        <f t="shared" si="17"/>
        <v>27636</v>
      </c>
    </row>
    <row r="254" spans="1:7" ht="60">
      <c r="A254" s="134" t="s">
        <v>218</v>
      </c>
      <c r="B254" s="113" t="s">
        <v>219</v>
      </c>
      <c r="C254" s="156">
        <v>1</v>
      </c>
      <c r="D254" s="135" t="s">
        <v>203</v>
      </c>
      <c r="E254" s="60">
        <v>86961</v>
      </c>
      <c r="F254" s="60" t="e">
        <f t="shared" ca="1" si="16"/>
        <v>#NAME?</v>
      </c>
      <c r="G254" s="60">
        <f t="shared" si="17"/>
        <v>86961</v>
      </c>
    </row>
    <row r="255" spans="1:7" ht="315">
      <c r="A255" s="134">
        <v>10.4</v>
      </c>
      <c r="B255" s="236" t="s">
        <v>721</v>
      </c>
      <c r="C255" s="156">
        <v>2</v>
      </c>
      <c r="D255" s="135" t="s">
        <v>27</v>
      </c>
      <c r="E255" s="60">
        <v>41716</v>
      </c>
      <c r="F255" s="60" t="e">
        <f t="shared" ca="1" si="16"/>
        <v>#NAME?</v>
      </c>
      <c r="G255" s="60">
        <f t="shared" si="17"/>
        <v>83432</v>
      </c>
    </row>
    <row r="256" spans="1:7" ht="45">
      <c r="A256" s="134" t="s">
        <v>8</v>
      </c>
      <c r="B256" s="113" t="s">
        <v>315</v>
      </c>
      <c r="C256" s="156">
        <v>2</v>
      </c>
      <c r="D256" s="135" t="s">
        <v>203</v>
      </c>
      <c r="E256" s="60">
        <v>14601</v>
      </c>
      <c r="F256" s="60" t="e">
        <f t="shared" ca="1" si="16"/>
        <v>#NAME?</v>
      </c>
      <c r="G256" s="60">
        <f t="shared" si="17"/>
        <v>29202</v>
      </c>
    </row>
    <row r="257" spans="1:7" s="48" customFormat="1">
      <c r="A257" s="134">
        <v>10.5</v>
      </c>
      <c r="B257" s="113" t="s">
        <v>284</v>
      </c>
      <c r="C257" s="156"/>
      <c r="D257" s="135"/>
      <c r="E257" s="136"/>
      <c r="F257" s="136"/>
      <c r="G257" s="136"/>
    </row>
    <row r="258" spans="1:7" ht="45">
      <c r="A258" s="134" t="s">
        <v>8</v>
      </c>
      <c r="B258" s="113" t="s">
        <v>285</v>
      </c>
      <c r="C258" s="156">
        <v>2</v>
      </c>
      <c r="D258" s="156" t="s">
        <v>27</v>
      </c>
      <c r="E258" s="60">
        <v>1527</v>
      </c>
      <c r="F258" s="60" t="e">
        <f ca="1">SpellNumber(E258)</f>
        <v>#NAME?</v>
      </c>
      <c r="G258" s="60">
        <f>+E258*C258</f>
        <v>3054</v>
      </c>
    </row>
    <row r="259" spans="1:7" ht="30">
      <c r="A259" s="134" t="s">
        <v>10</v>
      </c>
      <c r="B259" s="113" t="s">
        <v>286</v>
      </c>
      <c r="C259" s="156">
        <v>8</v>
      </c>
      <c r="D259" s="156" t="s">
        <v>27</v>
      </c>
      <c r="E259" s="60">
        <v>1068</v>
      </c>
      <c r="F259" s="60" t="e">
        <f ca="1">SpellNumber(E259)</f>
        <v>#NAME?</v>
      </c>
      <c r="G259" s="60">
        <f>+E259*C259</f>
        <v>8544</v>
      </c>
    </row>
    <row r="260" spans="1:7" ht="30">
      <c r="A260" s="134" t="s">
        <v>12</v>
      </c>
      <c r="B260" s="113" t="s">
        <v>287</v>
      </c>
      <c r="C260" s="156">
        <v>2</v>
      </c>
      <c r="D260" s="156" t="s">
        <v>27</v>
      </c>
      <c r="E260" s="60">
        <v>2014</v>
      </c>
      <c r="F260" s="60" t="e">
        <f ca="1">SpellNumber(E260)</f>
        <v>#NAME?</v>
      </c>
      <c r="G260" s="60">
        <f>+E260*C260</f>
        <v>4028</v>
      </c>
    </row>
    <row r="261" spans="1:7" s="48" customFormat="1">
      <c r="A261" s="134">
        <v>10.6</v>
      </c>
      <c r="B261" s="113" t="s">
        <v>224</v>
      </c>
      <c r="C261" s="135"/>
      <c r="D261" s="135"/>
      <c r="E261" s="136"/>
      <c r="F261" s="136"/>
      <c r="G261" s="136"/>
    </row>
    <row r="262" spans="1:7" s="48" customFormat="1">
      <c r="A262" s="134" t="s">
        <v>8</v>
      </c>
      <c r="B262" s="141" t="s">
        <v>225</v>
      </c>
      <c r="C262" s="135"/>
      <c r="D262" s="135"/>
      <c r="E262" s="136"/>
      <c r="F262" s="136"/>
      <c r="G262" s="136"/>
    </row>
    <row r="263" spans="1:7" ht="120">
      <c r="A263" s="134" t="s">
        <v>210</v>
      </c>
      <c r="B263" s="113" t="s">
        <v>337</v>
      </c>
      <c r="C263" s="237">
        <v>30</v>
      </c>
      <c r="D263" s="135" t="s">
        <v>27</v>
      </c>
      <c r="E263" s="60">
        <v>4761</v>
      </c>
      <c r="F263" s="60" t="e">
        <f ca="1">SpellNumber(E263)</f>
        <v>#NAME?</v>
      </c>
      <c r="G263" s="60">
        <f>+E263*C263</f>
        <v>142830</v>
      </c>
    </row>
    <row r="264" spans="1:7" ht="45">
      <c r="A264" s="142" t="s">
        <v>226</v>
      </c>
      <c r="B264" s="143" t="s">
        <v>227</v>
      </c>
      <c r="C264" s="135">
        <v>4</v>
      </c>
      <c r="D264" s="144" t="s">
        <v>27</v>
      </c>
      <c r="E264" s="60">
        <v>2703</v>
      </c>
      <c r="F264" s="60" t="e">
        <f ca="1">SpellNumber(E264)</f>
        <v>#NAME?</v>
      </c>
      <c r="G264" s="60">
        <f>+E264*C264</f>
        <v>10812</v>
      </c>
    </row>
    <row r="265" spans="1:7" ht="45">
      <c r="A265" s="145" t="s">
        <v>10</v>
      </c>
      <c r="B265" s="113" t="s">
        <v>228</v>
      </c>
      <c r="C265" s="36">
        <v>28</v>
      </c>
      <c r="D265" s="146" t="s">
        <v>27</v>
      </c>
      <c r="E265" s="60">
        <v>216</v>
      </c>
      <c r="F265" s="60" t="e">
        <f ca="1">SpellNumber(E265)</f>
        <v>#NAME?</v>
      </c>
      <c r="G265" s="60">
        <f>+E265*C265</f>
        <v>6048</v>
      </c>
    </row>
    <row r="266" spans="1:7" s="48" customFormat="1" ht="135">
      <c r="A266" s="134" t="s">
        <v>12</v>
      </c>
      <c r="B266" s="147" t="s">
        <v>271</v>
      </c>
      <c r="C266" s="149"/>
      <c r="D266" s="149"/>
      <c r="E266" s="136"/>
      <c r="F266" s="136"/>
      <c r="G266" s="136"/>
    </row>
    <row r="267" spans="1:7">
      <c r="A267" s="150" t="s">
        <v>210</v>
      </c>
      <c r="B267" s="151" t="s">
        <v>272</v>
      </c>
      <c r="C267" s="153">
        <v>18</v>
      </c>
      <c r="D267" s="153" t="s">
        <v>27</v>
      </c>
      <c r="E267" s="60">
        <v>11262</v>
      </c>
      <c r="F267" s="60" t="e">
        <f t="shared" ref="F267:F273" ca="1" si="18">SpellNumber(E267)</f>
        <v>#NAME?</v>
      </c>
      <c r="G267" s="60">
        <f t="shared" ref="G267:G273" si="19">+E267*C267</f>
        <v>202716</v>
      </c>
    </row>
    <row r="268" spans="1:7">
      <c r="A268" s="150" t="s">
        <v>226</v>
      </c>
      <c r="B268" s="151" t="s">
        <v>273</v>
      </c>
      <c r="C268" s="153">
        <v>10</v>
      </c>
      <c r="D268" s="153" t="s">
        <v>27</v>
      </c>
      <c r="E268" s="60">
        <v>5018</v>
      </c>
      <c r="F268" s="60" t="e">
        <f t="shared" ca="1" si="18"/>
        <v>#NAME?</v>
      </c>
      <c r="G268" s="60">
        <f t="shared" si="19"/>
        <v>50180</v>
      </c>
    </row>
    <row r="269" spans="1:7" ht="60">
      <c r="A269" s="63" t="s">
        <v>14</v>
      </c>
      <c r="B269" s="113" t="s">
        <v>229</v>
      </c>
      <c r="C269" s="36">
        <v>10</v>
      </c>
      <c r="D269" s="146" t="s">
        <v>27</v>
      </c>
      <c r="E269" s="60">
        <v>765</v>
      </c>
      <c r="F269" s="60" t="e">
        <f t="shared" ca="1" si="18"/>
        <v>#NAME?</v>
      </c>
      <c r="G269" s="60">
        <f t="shared" si="19"/>
        <v>7650</v>
      </c>
    </row>
    <row r="270" spans="1:7" ht="120">
      <c r="A270" s="134" t="s">
        <v>43</v>
      </c>
      <c r="B270" s="32" t="s">
        <v>230</v>
      </c>
      <c r="C270" s="36">
        <v>18</v>
      </c>
      <c r="D270" s="146" t="s">
        <v>27</v>
      </c>
      <c r="E270" s="60">
        <v>11225</v>
      </c>
      <c r="F270" s="60" t="e">
        <f t="shared" ca="1" si="18"/>
        <v>#NAME?</v>
      </c>
      <c r="G270" s="60">
        <f t="shared" si="19"/>
        <v>202050</v>
      </c>
    </row>
    <row r="271" spans="1:7" ht="45">
      <c r="A271" s="134" t="s">
        <v>204</v>
      </c>
      <c r="B271" s="32" t="s">
        <v>231</v>
      </c>
      <c r="C271" s="36">
        <v>18</v>
      </c>
      <c r="D271" s="146" t="s">
        <v>27</v>
      </c>
      <c r="E271" s="60">
        <v>1934</v>
      </c>
      <c r="F271" s="60" t="e">
        <f t="shared" ca="1" si="18"/>
        <v>#NAME?</v>
      </c>
      <c r="G271" s="60">
        <f t="shared" si="19"/>
        <v>34812</v>
      </c>
    </row>
    <row r="272" spans="1:7" ht="120">
      <c r="A272" s="142" t="s">
        <v>206</v>
      </c>
      <c r="B272" s="154" t="s">
        <v>232</v>
      </c>
      <c r="C272" s="155">
        <v>18</v>
      </c>
      <c r="D272" s="155" t="s">
        <v>27</v>
      </c>
      <c r="E272" s="60">
        <v>8302</v>
      </c>
      <c r="F272" s="60" t="e">
        <f t="shared" ca="1" si="18"/>
        <v>#NAME?</v>
      </c>
      <c r="G272" s="60">
        <f t="shared" si="19"/>
        <v>149436</v>
      </c>
    </row>
    <row r="273" spans="1:7" ht="45">
      <c r="A273" s="142" t="s">
        <v>208</v>
      </c>
      <c r="B273" s="154" t="s">
        <v>233</v>
      </c>
      <c r="C273" s="155">
        <v>18</v>
      </c>
      <c r="D273" s="155" t="s">
        <v>27</v>
      </c>
      <c r="E273" s="60">
        <v>1557</v>
      </c>
      <c r="F273" s="60" t="e">
        <f t="shared" ca="1" si="18"/>
        <v>#NAME?</v>
      </c>
      <c r="G273" s="60">
        <f t="shared" si="19"/>
        <v>28026</v>
      </c>
    </row>
    <row r="274" spans="1:7" s="48" customFormat="1">
      <c r="A274" s="134">
        <v>10.7</v>
      </c>
      <c r="B274" s="113" t="s">
        <v>234</v>
      </c>
      <c r="C274" s="110"/>
      <c r="D274" s="135"/>
      <c r="E274" s="136"/>
      <c r="F274" s="136"/>
      <c r="G274" s="136"/>
    </row>
    <row r="275" spans="1:7" ht="195">
      <c r="A275" s="134" t="s">
        <v>8</v>
      </c>
      <c r="B275" s="113" t="s">
        <v>235</v>
      </c>
      <c r="C275" s="135">
        <v>4</v>
      </c>
      <c r="D275" s="156" t="s">
        <v>27</v>
      </c>
      <c r="E275" s="60">
        <v>9489</v>
      </c>
      <c r="F275" s="60" t="e">
        <f ca="1">SpellNumber(E275)</f>
        <v>#NAME?</v>
      </c>
      <c r="G275" s="60">
        <f>+E275*C275</f>
        <v>37956</v>
      </c>
    </row>
    <row r="276" spans="1:7" s="48" customFormat="1" ht="30">
      <c r="A276" s="157" t="s">
        <v>10</v>
      </c>
      <c r="B276" s="113" t="s">
        <v>236</v>
      </c>
      <c r="C276" s="135"/>
      <c r="D276" s="156"/>
      <c r="E276" s="136"/>
      <c r="F276" s="136"/>
      <c r="G276" s="136"/>
    </row>
    <row r="277" spans="1:7">
      <c r="A277" s="157" t="s">
        <v>210</v>
      </c>
      <c r="B277" s="112" t="s">
        <v>237</v>
      </c>
      <c r="C277" s="237">
        <v>600</v>
      </c>
      <c r="D277" s="235" t="s">
        <v>195</v>
      </c>
      <c r="E277" s="60">
        <v>160</v>
      </c>
      <c r="F277" s="60" t="e">
        <f ca="1">SpellNumber(E277)</f>
        <v>#NAME?</v>
      </c>
      <c r="G277" s="60">
        <f>+E277*C277</f>
        <v>96000</v>
      </c>
    </row>
    <row r="278" spans="1:7">
      <c r="A278" s="134" t="s">
        <v>226</v>
      </c>
      <c r="B278" s="113" t="s">
        <v>238</v>
      </c>
      <c r="C278" s="237">
        <v>200</v>
      </c>
      <c r="D278" s="235" t="s">
        <v>195</v>
      </c>
      <c r="E278" s="60">
        <v>116</v>
      </c>
      <c r="F278" s="60" t="e">
        <f ca="1">SpellNumber(E278)</f>
        <v>#NAME?</v>
      </c>
      <c r="G278" s="60">
        <f>+E278*C278</f>
        <v>23200</v>
      </c>
    </row>
    <row r="279" spans="1:7">
      <c r="A279" s="134" t="s">
        <v>239</v>
      </c>
      <c r="B279" s="113" t="s">
        <v>240</v>
      </c>
      <c r="C279" s="135">
        <v>250</v>
      </c>
      <c r="D279" s="235" t="s">
        <v>195</v>
      </c>
      <c r="E279" s="60">
        <v>19</v>
      </c>
      <c r="F279" s="60" t="e">
        <f ca="1">SpellNumber(E279)</f>
        <v>#NAME?</v>
      </c>
      <c r="G279" s="60">
        <f>+E279*C279</f>
        <v>4750</v>
      </c>
    </row>
    <row r="280" spans="1:7" s="48" customFormat="1">
      <c r="A280" s="134">
        <v>10.8</v>
      </c>
      <c r="B280" s="113" t="s">
        <v>241</v>
      </c>
      <c r="C280" s="135"/>
      <c r="D280" s="156"/>
      <c r="E280" s="136"/>
      <c r="F280" s="136"/>
      <c r="G280" s="136"/>
    </row>
    <row r="281" spans="1:7" ht="60">
      <c r="A281" s="134" t="s">
        <v>8</v>
      </c>
      <c r="B281" s="238" t="s">
        <v>242</v>
      </c>
      <c r="C281" s="237">
        <v>1</v>
      </c>
      <c r="D281" s="235" t="s">
        <v>27</v>
      </c>
      <c r="E281" s="60">
        <v>18777</v>
      </c>
      <c r="F281" s="60" t="e">
        <f ca="1">SpellNumber(E281)</f>
        <v>#NAME?</v>
      </c>
      <c r="G281" s="60">
        <f>+E281*C281</f>
        <v>18777</v>
      </c>
    </row>
    <row r="282" spans="1:7" ht="45">
      <c r="A282" s="134" t="s">
        <v>10</v>
      </c>
      <c r="B282" s="238" t="s">
        <v>243</v>
      </c>
      <c r="C282" s="156">
        <v>300</v>
      </c>
      <c r="D282" s="235" t="s">
        <v>195</v>
      </c>
      <c r="E282" s="60">
        <v>116</v>
      </c>
      <c r="F282" s="60" t="e">
        <f ca="1">SpellNumber(E282)</f>
        <v>#NAME?</v>
      </c>
      <c r="G282" s="60">
        <f>+E282*C282</f>
        <v>34800</v>
      </c>
    </row>
    <row r="283" spans="1:7" ht="45">
      <c r="A283" s="134" t="s">
        <v>12</v>
      </c>
      <c r="B283" s="238" t="s">
        <v>244</v>
      </c>
      <c r="C283" s="237">
        <v>1</v>
      </c>
      <c r="D283" s="235" t="s">
        <v>27</v>
      </c>
      <c r="E283" s="60">
        <v>4620</v>
      </c>
      <c r="F283" s="60" t="e">
        <f ca="1">SpellNumber(E283)</f>
        <v>#NAME?</v>
      </c>
      <c r="G283" s="60">
        <f>+E283*C283</f>
        <v>4620</v>
      </c>
    </row>
    <row r="284" spans="1:7" ht="60">
      <c r="A284" s="134" t="s">
        <v>14</v>
      </c>
      <c r="B284" s="238" t="s">
        <v>245</v>
      </c>
      <c r="C284" s="237">
        <v>1</v>
      </c>
      <c r="D284" s="235" t="s">
        <v>27</v>
      </c>
      <c r="E284" s="60">
        <v>8530</v>
      </c>
      <c r="F284" s="60" t="e">
        <f ca="1">SpellNumber(E284)</f>
        <v>#NAME?</v>
      </c>
      <c r="G284" s="60">
        <f>+E284*C284</f>
        <v>8530</v>
      </c>
    </row>
    <row r="285" spans="1:7" s="48" customFormat="1">
      <c r="A285" s="134">
        <v>10.9</v>
      </c>
      <c r="B285" s="158" t="s">
        <v>246</v>
      </c>
      <c r="C285" s="210"/>
      <c r="D285" s="137"/>
      <c r="E285" s="136"/>
      <c r="F285" s="136"/>
      <c r="G285" s="136"/>
    </row>
    <row r="286" spans="1:7" ht="30">
      <c r="A286" s="134" t="s">
        <v>8</v>
      </c>
      <c r="B286" s="238" t="s">
        <v>247</v>
      </c>
      <c r="C286" s="237">
        <v>120</v>
      </c>
      <c r="D286" s="235" t="s">
        <v>195</v>
      </c>
      <c r="E286" s="60">
        <v>88</v>
      </c>
      <c r="F286" s="60" t="e">
        <f ca="1">SpellNumber(E286)</f>
        <v>#NAME?</v>
      </c>
      <c r="G286" s="60">
        <f>+E286*C286</f>
        <v>10560</v>
      </c>
    </row>
    <row r="287" spans="1:7" ht="60">
      <c r="A287" s="134" t="s">
        <v>10</v>
      </c>
      <c r="B287" s="113" t="s">
        <v>248</v>
      </c>
      <c r="C287" s="237">
        <v>12</v>
      </c>
      <c r="D287" s="235" t="s">
        <v>27</v>
      </c>
      <c r="E287" s="60">
        <v>190</v>
      </c>
      <c r="F287" s="60" t="e">
        <f ca="1">SpellNumber(E287)</f>
        <v>#NAME?</v>
      </c>
      <c r="G287" s="60">
        <f>+E287*C287</f>
        <v>2280</v>
      </c>
    </row>
    <row r="288" spans="1:7" s="48" customFormat="1" ht="30">
      <c r="A288" s="159" t="s">
        <v>14</v>
      </c>
      <c r="B288" s="160" t="s">
        <v>249</v>
      </c>
      <c r="C288" s="110"/>
      <c r="D288" s="161"/>
      <c r="E288" s="136"/>
      <c r="F288" s="136"/>
      <c r="G288" s="136"/>
    </row>
    <row r="289" spans="1:7">
      <c r="A289" s="159" t="s">
        <v>210</v>
      </c>
      <c r="B289" s="160" t="s">
        <v>250</v>
      </c>
      <c r="C289" s="161">
        <v>40</v>
      </c>
      <c r="D289" s="235" t="s">
        <v>195</v>
      </c>
      <c r="E289" s="60">
        <v>77</v>
      </c>
      <c r="F289" s="60" t="e">
        <f t="shared" ref="F289:F294" ca="1" si="20">SpellNumber(E289)</f>
        <v>#NAME?</v>
      </c>
      <c r="G289" s="60">
        <f t="shared" ref="G289:G294" si="21">+E289*C289</f>
        <v>3080</v>
      </c>
    </row>
    <row r="290" spans="1:7">
      <c r="A290" s="159" t="s">
        <v>226</v>
      </c>
      <c r="B290" s="160" t="s">
        <v>251</v>
      </c>
      <c r="C290" s="161">
        <v>60</v>
      </c>
      <c r="D290" s="235" t="s">
        <v>195</v>
      </c>
      <c r="E290" s="60">
        <v>77</v>
      </c>
      <c r="F290" s="60" t="e">
        <f t="shared" ca="1" si="20"/>
        <v>#NAME?</v>
      </c>
      <c r="G290" s="60">
        <f t="shared" si="21"/>
        <v>4620</v>
      </c>
    </row>
    <row r="291" spans="1:7">
      <c r="A291" s="159" t="s">
        <v>239</v>
      </c>
      <c r="B291" s="160" t="s">
        <v>252</v>
      </c>
      <c r="C291" s="161">
        <v>40</v>
      </c>
      <c r="D291" s="235" t="s">
        <v>195</v>
      </c>
      <c r="E291" s="60">
        <v>77</v>
      </c>
      <c r="F291" s="60" t="e">
        <f t="shared" ca="1" si="20"/>
        <v>#NAME?</v>
      </c>
      <c r="G291" s="60">
        <f t="shared" si="21"/>
        <v>3080</v>
      </c>
    </row>
    <row r="292" spans="1:7" ht="30">
      <c r="A292" s="159" t="s">
        <v>43</v>
      </c>
      <c r="B292" s="160" t="s">
        <v>288</v>
      </c>
      <c r="C292" s="161">
        <v>80</v>
      </c>
      <c r="D292" s="235" t="s">
        <v>195</v>
      </c>
      <c r="E292" s="60">
        <v>38</v>
      </c>
      <c r="F292" s="60" t="e">
        <f t="shared" ca="1" si="20"/>
        <v>#NAME?</v>
      </c>
      <c r="G292" s="60">
        <f t="shared" si="21"/>
        <v>3040</v>
      </c>
    </row>
    <row r="293" spans="1:7" ht="30">
      <c r="A293" s="163" t="s">
        <v>204</v>
      </c>
      <c r="B293" s="160" t="s">
        <v>289</v>
      </c>
      <c r="C293" s="211">
        <v>380</v>
      </c>
      <c r="D293" s="235" t="s">
        <v>195</v>
      </c>
      <c r="E293" s="60">
        <v>27</v>
      </c>
      <c r="F293" s="60" t="e">
        <f t="shared" ca="1" si="20"/>
        <v>#NAME?</v>
      </c>
      <c r="G293" s="60">
        <f t="shared" si="21"/>
        <v>10260</v>
      </c>
    </row>
    <row r="294" spans="1:7" ht="30">
      <c r="A294" s="163" t="s">
        <v>206</v>
      </c>
      <c r="B294" s="160" t="s">
        <v>290</v>
      </c>
      <c r="C294" s="211">
        <v>170</v>
      </c>
      <c r="D294" s="235" t="s">
        <v>195</v>
      </c>
      <c r="E294" s="60">
        <v>18</v>
      </c>
      <c r="F294" s="60" t="e">
        <f t="shared" ca="1" si="20"/>
        <v>#NAME?</v>
      </c>
      <c r="G294" s="60">
        <f t="shared" si="21"/>
        <v>3060</v>
      </c>
    </row>
    <row r="295" spans="1:7" s="48" customFormat="1" ht="30">
      <c r="A295" s="142" t="s">
        <v>208</v>
      </c>
      <c r="B295" s="113" t="s">
        <v>253</v>
      </c>
      <c r="C295" s="146"/>
      <c r="D295" s="146"/>
      <c r="E295" s="136"/>
      <c r="F295" s="136"/>
      <c r="G295" s="136"/>
    </row>
    <row r="296" spans="1:7">
      <c r="A296" s="134" t="s">
        <v>210</v>
      </c>
      <c r="B296" s="113" t="s">
        <v>254</v>
      </c>
      <c r="C296" s="237">
        <v>2</v>
      </c>
      <c r="D296" s="146" t="s">
        <v>27</v>
      </c>
      <c r="E296" s="60">
        <v>8305</v>
      </c>
      <c r="F296" s="60" t="e">
        <f t="shared" ref="F296:F301" ca="1" si="22">SpellNumber(E296)</f>
        <v>#NAME?</v>
      </c>
      <c r="G296" s="60">
        <f t="shared" ref="G296:G301" si="23">+E296*C296</f>
        <v>16610</v>
      </c>
    </row>
    <row r="297" spans="1:7">
      <c r="A297" s="134" t="s">
        <v>226</v>
      </c>
      <c r="B297" s="113" t="s">
        <v>255</v>
      </c>
      <c r="C297" s="237">
        <v>20</v>
      </c>
      <c r="D297" s="146" t="s">
        <v>27</v>
      </c>
      <c r="E297" s="60">
        <v>92</v>
      </c>
      <c r="F297" s="60" t="e">
        <f t="shared" ca="1" si="22"/>
        <v>#NAME?</v>
      </c>
      <c r="G297" s="60">
        <f t="shared" si="23"/>
        <v>1840</v>
      </c>
    </row>
    <row r="298" spans="1:7">
      <c r="A298" s="134" t="s">
        <v>239</v>
      </c>
      <c r="B298" s="113" t="s">
        <v>256</v>
      </c>
      <c r="C298" s="237">
        <v>15</v>
      </c>
      <c r="D298" s="146" t="s">
        <v>27</v>
      </c>
      <c r="E298" s="60">
        <v>139</v>
      </c>
      <c r="F298" s="60" t="e">
        <f t="shared" ca="1" si="22"/>
        <v>#NAME?</v>
      </c>
      <c r="G298" s="60">
        <f t="shared" si="23"/>
        <v>2085</v>
      </c>
    </row>
    <row r="299" spans="1:7">
      <c r="A299" s="134" t="s">
        <v>257</v>
      </c>
      <c r="B299" s="113" t="s">
        <v>258</v>
      </c>
      <c r="C299" s="237">
        <v>2</v>
      </c>
      <c r="D299" s="146" t="s">
        <v>27</v>
      </c>
      <c r="E299" s="60">
        <v>213</v>
      </c>
      <c r="F299" s="60" t="e">
        <f t="shared" ca="1" si="22"/>
        <v>#NAME?</v>
      </c>
      <c r="G299" s="60">
        <f t="shared" si="23"/>
        <v>426</v>
      </c>
    </row>
    <row r="300" spans="1:7">
      <c r="A300" s="134" t="s">
        <v>259</v>
      </c>
      <c r="B300" s="113" t="s">
        <v>260</v>
      </c>
      <c r="C300" s="237">
        <v>2</v>
      </c>
      <c r="D300" s="146" t="s">
        <v>27</v>
      </c>
      <c r="E300" s="60">
        <v>152</v>
      </c>
      <c r="F300" s="60" t="e">
        <f t="shared" ca="1" si="22"/>
        <v>#NAME?</v>
      </c>
      <c r="G300" s="60">
        <f t="shared" si="23"/>
        <v>304</v>
      </c>
    </row>
    <row r="301" spans="1:7" ht="30">
      <c r="A301" s="134" t="s">
        <v>210</v>
      </c>
      <c r="B301" s="113" t="s">
        <v>261</v>
      </c>
      <c r="C301" s="156">
        <v>2</v>
      </c>
      <c r="D301" s="156" t="s">
        <v>27</v>
      </c>
      <c r="E301" s="60">
        <v>3091</v>
      </c>
      <c r="F301" s="60" t="e">
        <f t="shared" ca="1" si="22"/>
        <v>#NAME?</v>
      </c>
      <c r="G301" s="60">
        <f t="shared" si="23"/>
        <v>6182</v>
      </c>
    </row>
    <row r="302" spans="1:7" s="48" customFormat="1" ht="45">
      <c r="A302" s="142">
        <v>10.1</v>
      </c>
      <c r="B302" s="113" t="s">
        <v>262</v>
      </c>
      <c r="C302" s="135"/>
      <c r="D302" s="135"/>
      <c r="E302" s="136"/>
      <c r="F302" s="136"/>
      <c r="G302" s="136"/>
    </row>
    <row r="303" spans="1:7" ht="45">
      <c r="A303" s="134" t="s">
        <v>8</v>
      </c>
      <c r="B303" s="113" t="s">
        <v>263</v>
      </c>
      <c r="C303" s="237">
        <v>2</v>
      </c>
      <c r="D303" s="131" t="s">
        <v>27</v>
      </c>
      <c r="E303" s="60">
        <v>6086</v>
      </c>
      <c r="F303" s="60" t="e">
        <f t="shared" ref="F303:F308" ca="1" si="24">SpellNumber(E303)</f>
        <v>#NAME?</v>
      </c>
      <c r="G303" s="60">
        <f t="shared" ref="G303:G308" si="25">+E303*C303</f>
        <v>12172</v>
      </c>
    </row>
    <row r="304" spans="1:7" ht="60">
      <c r="A304" s="134" t="s">
        <v>10</v>
      </c>
      <c r="B304" s="113" t="s">
        <v>264</v>
      </c>
      <c r="C304" s="237">
        <v>3</v>
      </c>
      <c r="D304" s="131" t="s">
        <v>27</v>
      </c>
      <c r="E304" s="60">
        <v>11252</v>
      </c>
      <c r="F304" s="60" t="e">
        <f t="shared" ca="1" si="24"/>
        <v>#NAME?</v>
      </c>
      <c r="G304" s="60">
        <f t="shared" si="25"/>
        <v>33756</v>
      </c>
    </row>
    <row r="305" spans="1:7" ht="30">
      <c r="A305" s="134" t="s">
        <v>12</v>
      </c>
      <c r="B305" s="113" t="s">
        <v>265</v>
      </c>
      <c r="C305" s="237">
        <v>2</v>
      </c>
      <c r="D305" s="131" t="s">
        <v>266</v>
      </c>
      <c r="E305" s="60">
        <v>1294</v>
      </c>
      <c r="F305" s="60" t="e">
        <f t="shared" ca="1" si="24"/>
        <v>#NAME?</v>
      </c>
      <c r="G305" s="60">
        <f t="shared" si="25"/>
        <v>2588</v>
      </c>
    </row>
    <row r="306" spans="1:7" ht="75">
      <c r="A306" s="134" t="s">
        <v>14</v>
      </c>
      <c r="B306" s="113" t="s">
        <v>267</v>
      </c>
      <c r="C306" s="237">
        <v>1</v>
      </c>
      <c r="D306" s="131" t="s">
        <v>27</v>
      </c>
      <c r="E306" s="60">
        <v>917</v>
      </c>
      <c r="F306" s="60" t="e">
        <f t="shared" ca="1" si="24"/>
        <v>#NAME?</v>
      </c>
      <c r="G306" s="60">
        <f t="shared" si="25"/>
        <v>917</v>
      </c>
    </row>
    <row r="307" spans="1:7" ht="45">
      <c r="A307" s="134" t="s">
        <v>43</v>
      </c>
      <c r="B307" s="113" t="s">
        <v>268</v>
      </c>
      <c r="C307" s="237">
        <v>2</v>
      </c>
      <c r="D307" s="131" t="s">
        <v>27</v>
      </c>
      <c r="E307" s="60">
        <v>774</v>
      </c>
      <c r="F307" s="60" t="e">
        <f t="shared" ca="1" si="24"/>
        <v>#NAME?</v>
      </c>
      <c r="G307" s="60">
        <f t="shared" si="25"/>
        <v>1548</v>
      </c>
    </row>
    <row r="308" spans="1:7" ht="30">
      <c r="A308" s="134" t="s">
        <v>204</v>
      </c>
      <c r="B308" s="113" t="s">
        <v>269</v>
      </c>
      <c r="C308" s="237">
        <v>2</v>
      </c>
      <c r="D308" s="131" t="s">
        <v>27</v>
      </c>
      <c r="E308" s="60">
        <v>129</v>
      </c>
      <c r="F308" s="60" t="e">
        <f t="shared" ca="1" si="24"/>
        <v>#NAME?</v>
      </c>
      <c r="G308" s="60">
        <f t="shared" si="25"/>
        <v>258</v>
      </c>
    </row>
    <row r="309" spans="1:7" s="48" customFormat="1">
      <c r="A309" s="134" t="s">
        <v>206</v>
      </c>
      <c r="B309" s="139" t="s">
        <v>291</v>
      </c>
      <c r="C309" s="210"/>
      <c r="D309" s="165"/>
      <c r="E309" s="136"/>
      <c r="F309" s="136"/>
      <c r="G309" s="136"/>
    </row>
    <row r="310" spans="1:7">
      <c r="A310" s="134" t="s">
        <v>210</v>
      </c>
      <c r="B310" s="166" t="s">
        <v>292</v>
      </c>
      <c r="C310" s="156">
        <v>5</v>
      </c>
      <c r="D310" s="131" t="s">
        <v>27</v>
      </c>
      <c r="E310" s="60">
        <v>92</v>
      </c>
      <c r="F310" s="60" t="e">
        <f t="shared" ref="F310:F315" ca="1" si="26">SpellNumber(E310)</f>
        <v>#NAME?</v>
      </c>
      <c r="G310" s="60">
        <f t="shared" ref="G310:G315" si="27">+E310*C310</f>
        <v>460</v>
      </c>
    </row>
    <row r="311" spans="1:7">
      <c r="A311" s="134" t="s">
        <v>226</v>
      </c>
      <c r="B311" s="166" t="s">
        <v>293</v>
      </c>
      <c r="C311" s="156">
        <v>1</v>
      </c>
      <c r="D311" s="131" t="s">
        <v>27</v>
      </c>
      <c r="E311" s="60">
        <v>5911</v>
      </c>
      <c r="F311" s="60" t="e">
        <f t="shared" ca="1" si="26"/>
        <v>#NAME?</v>
      </c>
      <c r="G311" s="60">
        <f t="shared" si="27"/>
        <v>5911</v>
      </c>
    </row>
    <row r="312" spans="1:7">
      <c r="A312" s="134" t="s">
        <v>239</v>
      </c>
      <c r="B312" s="166" t="s">
        <v>294</v>
      </c>
      <c r="C312" s="156">
        <v>2</v>
      </c>
      <c r="D312" s="131" t="s">
        <v>27</v>
      </c>
      <c r="E312" s="60">
        <v>1183</v>
      </c>
      <c r="F312" s="60" t="e">
        <f t="shared" ca="1" si="26"/>
        <v>#NAME?</v>
      </c>
      <c r="G312" s="60">
        <f t="shared" si="27"/>
        <v>2366</v>
      </c>
    </row>
    <row r="313" spans="1:7">
      <c r="A313" s="134" t="s">
        <v>257</v>
      </c>
      <c r="B313" s="166" t="s">
        <v>295</v>
      </c>
      <c r="C313" s="156">
        <v>2</v>
      </c>
      <c r="D313" s="131" t="s">
        <v>27</v>
      </c>
      <c r="E313" s="60">
        <v>7092</v>
      </c>
      <c r="F313" s="60" t="e">
        <f t="shared" ca="1" si="26"/>
        <v>#NAME?</v>
      </c>
      <c r="G313" s="60">
        <f t="shared" si="27"/>
        <v>14184</v>
      </c>
    </row>
    <row r="314" spans="1:7">
      <c r="A314" s="134" t="s">
        <v>259</v>
      </c>
      <c r="B314" s="166" t="s">
        <v>296</v>
      </c>
      <c r="C314" s="156">
        <v>3</v>
      </c>
      <c r="D314" s="131" t="s">
        <v>27</v>
      </c>
      <c r="E314" s="60">
        <v>629</v>
      </c>
      <c r="F314" s="60" t="e">
        <f t="shared" ca="1" si="26"/>
        <v>#NAME?</v>
      </c>
      <c r="G314" s="60">
        <f t="shared" si="27"/>
        <v>1887</v>
      </c>
    </row>
    <row r="315" spans="1:7">
      <c r="A315" s="134" t="s">
        <v>297</v>
      </c>
      <c r="B315" s="166" t="s">
        <v>298</v>
      </c>
      <c r="C315" s="156">
        <v>3</v>
      </c>
      <c r="D315" s="131" t="s">
        <v>27</v>
      </c>
      <c r="E315" s="60">
        <v>591</v>
      </c>
      <c r="F315" s="60" t="e">
        <f t="shared" ca="1" si="26"/>
        <v>#NAME?</v>
      </c>
      <c r="G315" s="60">
        <f t="shared" si="27"/>
        <v>1773</v>
      </c>
    </row>
    <row r="316" spans="1:7" s="48" customFormat="1">
      <c r="A316" s="71"/>
      <c r="B316" s="267" t="s">
        <v>405</v>
      </c>
      <c r="C316" s="267"/>
      <c r="D316" s="267"/>
      <c r="E316" s="168"/>
      <c r="F316" s="168"/>
      <c r="G316" s="200">
        <f>SUM(G234:G315)</f>
        <v>1713436</v>
      </c>
    </row>
    <row r="317" spans="1:7" s="48" customFormat="1">
      <c r="A317" s="276" t="s">
        <v>374</v>
      </c>
      <c r="B317" s="276"/>
      <c r="C317" s="276"/>
      <c r="D317" s="276"/>
      <c r="E317" s="276"/>
      <c r="F317" s="276"/>
      <c r="G317" s="276"/>
    </row>
    <row r="318" spans="1:7" s="48" customFormat="1">
      <c r="A318" s="268" t="s">
        <v>406</v>
      </c>
      <c r="B318" s="268"/>
      <c r="C318" s="268"/>
      <c r="D318" s="268"/>
      <c r="E318" s="268"/>
      <c r="F318" s="268"/>
      <c r="G318" s="268"/>
    </row>
    <row r="319" spans="1:7" s="48" customFormat="1">
      <c r="A319" s="58"/>
      <c r="B319" s="32" t="s">
        <v>299</v>
      </c>
      <c r="C319" s="100"/>
      <c r="D319" s="100"/>
      <c r="E319" s="206"/>
      <c r="F319" s="206"/>
      <c r="G319" s="206"/>
    </row>
    <row r="320" spans="1:7" s="48" customFormat="1" ht="150">
      <c r="A320" s="102">
        <v>11.1</v>
      </c>
      <c r="B320" s="32" t="s">
        <v>155</v>
      </c>
      <c r="C320" s="100"/>
      <c r="D320" s="100" t="s">
        <v>156</v>
      </c>
      <c r="E320" s="206"/>
      <c r="F320" s="206"/>
      <c r="G320" s="206"/>
    </row>
    <row r="321" spans="1:7" ht="30">
      <c r="A321" s="102" t="s">
        <v>8</v>
      </c>
      <c r="B321" s="32" t="s">
        <v>389</v>
      </c>
      <c r="C321" s="100">
        <v>25</v>
      </c>
      <c r="D321" s="99" t="s">
        <v>65</v>
      </c>
      <c r="E321" s="60">
        <v>29058</v>
      </c>
      <c r="F321" s="60" t="e">
        <f ca="1">SpellNumber(E321)</f>
        <v>#NAME?</v>
      </c>
      <c r="G321" s="60">
        <f>+E321*C321</f>
        <v>726450</v>
      </c>
    </row>
    <row r="322" spans="1:7" ht="30">
      <c r="A322" s="102" t="s">
        <v>10</v>
      </c>
      <c r="B322" s="32" t="s">
        <v>390</v>
      </c>
      <c r="C322" s="100">
        <v>50</v>
      </c>
      <c r="D322" s="99" t="s">
        <v>65</v>
      </c>
      <c r="E322" s="60">
        <v>24403</v>
      </c>
      <c r="F322" s="60" t="e">
        <f ca="1">SpellNumber(E322)</f>
        <v>#NAME?</v>
      </c>
      <c r="G322" s="60">
        <f>+E322*C322</f>
        <v>1220150</v>
      </c>
    </row>
    <row r="323" spans="1:7" s="48" customFormat="1" ht="90">
      <c r="A323" s="102">
        <v>11.2</v>
      </c>
      <c r="B323" s="32" t="s">
        <v>158</v>
      </c>
      <c r="C323" s="99"/>
      <c r="D323" s="99"/>
      <c r="E323" s="206"/>
      <c r="F323" s="206"/>
      <c r="G323" s="206"/>
    </row>
    <row r="324" spans="1:7">
      <c r="A324" s="102" t="s">
        <v>8</v>
      </c>
      <c r="B324" s="32" t="s">
        <v>391</v>
      </c>
      <c r="C324" s="99">
        <v>120</v>
      </c>
      <c r="D324" s="99" t="s">
        <v>21</v>
      </c>
      <c r="E324" s="60">
        <v>729</v>
      </c>
      <c r="F324" s="60" t="e">
        <f ca="1">SpellNumber(E324)</f>
        <v>#NAME?</v>
      </c>
      <c r="G324" s="60">
        <f>+E324*C324</f>
        <v>87480</v>
      </c>
    </row>
    <row r="325" spans="1:7">
      <c r="A325" s="102" t="s">
        <v>10</v>
      </c>
      <c r="B325" s="32" t="s">
        <v>392</v>
      </c>
      <c r="C325" s="99">
        <v>224</v>
      </c>
      <c r="D325" s="99" t="s">
        <v>21</v>
      </c>
      <c r="E325" s="60">
        <v>729</v>
      </c>
      <c r="F325" s="60" t="e">
        <f ca="1">SpellNumber(E325)</f>
        <v>#NAME?</v>
      </c>
      <c r="G325" s="60">
        <f>+E325*C325</f>
        <v>163296</v>
      </c>
    </row>
    <row r="326" spans="1:7" s="48" customFormat="1" ht="60">
      <c r="A326" s="102">
        <v>11.3</v>
      </c>
      <c r="B326" s="32" t="s">
        <v>159</v>
      </c>
      <c r="C326" s="99"/>
      <c r="D326" s="59"/>
      <c r="E326" s="206"/>
      <c r="F326" s="206"/>
      <c r="G326" s="206"/>
    </row>
    <row r="327" spans="1:7" ht="30">
      <c r="A327" s="37" t="s">
        <v>8</v>
      </c>
      <c r="B327" s="32" t="s">
        <v>393</v>
      </c>
      <c r="C327" s="99">
        <v>118</v>
      </c>
      <c r="D327" s="99" t="s">
        <v>21</v>
      </c>
      <c r="E327" s="60">
        <v>583</v>
      </c>
      <c r="F327" s="60" t="e">
        <f ca="1">SpellNumber(E327)</f>
        <v>#NAME?</v>
      </c>
      <c r="G327" s="60">
        <f>+E327*C327</f>
        <v>68794</v>
      </c>
    </row>
    <row r="328" spans="1:7" ht="30">
      <c r="A328" s="37" t="s">
        <v>10</v>
      </c>
      <c r="B328" s="32" t="s">
        <v>394</v>
      </c>
      <c r="C328" s="99">
        <v>220</v>
      </c>
      <c r="D328" s="99" t="s">
        <v>21</v>
      </c>
      <c r="E328" s="60">
        <v>583</v>
      </c>
      <c r="F328" s="60" t="e">
        <f ca="1">SpellNumber(E328)</f>
        <v>#NAME?</v>
      </c>
      <c r="G328" s="60">
        <f>+E328*C328</f>
        <v>128260</v>
      </c>
    </row>
    <row r="329" spans="1:7" s="48" customFormat="1" ht="135">
      <c r="A329" s="102">
        <v>11.4</v>
      </c>
      <c r="B329" s="105" t="s">
        <v>715</v>
      </c>
      <c r="C329" s="99"/>
      <c r="D329" s="99"/>
      <c r="E329" s="206"/>
      <c r="F329" s="206"/>
      <c r="G329" s="206"/>
    </row>
    <row r="330" spans="1:7">
      <c r="A330" s="102" t="s">
        <v>8</v>
      </c>
      <c r="B330" s="32" t="s">
        <v>395</v>
      </c>
      <c r="C330" s="99">
        <v>2</v>
      </c>
      <c r="D330" s="225" t="s">
        <v>77</v>
      </c>
      <c r="E330" s="60">
        <v>1842014</v>
      </c>
      <c r="F330" s="60" t="e">
        <f ca="1">SpellNumber(E330)</f>
        <v>#NAME?</v>
      </c>
      <c r="G330" s="60">
        <f>+E330*C330</f>
        <v>3684028</v>
      </c>
    </row>
    <row r="331" spans="1:7" s="48" customFormat="1">
      <c r="A331" s="102">
        <v>11.5</v>
      </c>
      <c r="B331" s="32" t="s">
        <v>181</v>
      </c>
      <c r="C331" s="33"/>
      <c r="D331" s="36"/>
      <c r="E331" s="206"/>
      <c r="F331" s="206"/>
      <c r="G331" s="206"/>
    </row>
    <row r="332" spans="1:7" s="48" customFormat="1" ht="60">
      <c r="A332" s="63" t="s">
        <v>8</v>
      </c>
      <c r="B332" s="113" t="s">
        <v>316</v>
      </c>
      <c r="C332" s="36"/>
      <c r="D332" s="36"/>
      <c r="E332" s="206"/>
      <c r="F332" s="206"/>
      <c r="G332" s="206"/>
    </row>
    <row r="333" spans="1:7">
      <c r="A333" s="63" t="s">
        <v>166</v>
      </c>
      <c r="B333" s="113" t="s">
        <v>407</v>
      </c>
      <c r="C333" s="36">
        <v>1</v>
      </c>
      <c r="D333" s="36" t="s">
        <v>77</v>
      </c>
      <c r="E333" s="60">
        <v>1025494</v>
      </c>
      <c r="F333" s="60" t="e">
        <f ca="1">SpellNumber(E333)</f>
        <v>#NAME?</v>
      </c>
      <c r="G333" s="60">
        <f>+E333*C333</f>
        <v>1025494</v>
      </c>
    </row>
    <row r="334" spans="1:7" s="48" customFormat="1">
      <c r="A334" s="125">
        <v>11.6</v>
      </c>
      <c r="B334" s="180" t="s">
        <v>300</v>
      </c>
      <c r="C334" s="36"/>
      <c r="D334" s="36"/>
      <c r="E334" s="206"/>
      <c r="F334" s="206"/>
      <c r="G334" s="206"/>
    </row>
    <row r="335" spans="1:7" ht="30">
      <c r="A335" s="63" t="s">
        <v>8</v>
      </c>
      <c r="B335" s="180" t="s">
        <v>301</v>
      </c>
      <c r="C335" s="36">
        <v>6</v>
      </c>
      <c r="D335" s="36" t="s">
        <v>77</v>
      </c>
      <c r="E335" s="60">
        <v>32558</v>
      </c>
      <c r="F335" s="60" t="e">
        <f ca="1">SpellNumber(E335)</f>
        <v>#NAME?</v>
      </c>
      <c r="G335" s="60">
        <f>+E335*C335</f>
        <v>195348</v>
      </c>
    </row>
    <row r="336" spans="1:7" ht="75">
      <c r="A336" s="63" t="s">
        <v>10</v>
      </c>
      <c r="B336" s="66" t="s">
        <v>302</v>
      </c>
      <c r="C336" s="36">
        <v>1</v>
      </c>
      <c r="D336" s="36" t="s">
        <v>77</v>
      </c>
      <c r="E336" s="60">
        <v>14650</v>
      </c>
      <c r="F336" s="60" t="e">
        <f ca="1">SpellNumber(E336)</f>
        <v>#NAME?</v>
      </c>
      <c r="G336" s="60">
        <f>+E336*C336</f>
        <v>14650</v>
      </c>
    </row>
    <row r="337" spans="1:7">
      <c r="A337" s="63" t="s">
        <v>12</v>
      </c>
      <c r="B337" s="180" t="s">
        <v>303</v>
      </c>
      <c r="C337" s="36">
        <v>4</v>
      </c>
      <c r="D337" s="36" t="s">
        <v>77</v>
      </c>
      <c r="E337" s="60">
        <v>18279</v>
      </c>
      <c r="F337" s="60" t="e">
        <f ca="1">SpellNumber(E337)</f>
        <v>#NAME?</v>
      </c>
      <c r="G337" s="60">
        <f>+E337*C337</f>
        <v>73116</v>
      </c>
    </row>
    <row r="338" spans="1:7" ht="30">
      <c r="A338" s="63" t="s">
        <v>14</v>
      </c>
      <c r="B338" s="66" t="s">
        <v>304</v>
      </c>
      <c r="C338" s="36">
        <v>7</v>
      </c>
      <c r="D338" s="36" t="s">
        <v>77</v>
      </c>
      <c r="E338" s="60">
        <v>8954</v>
      </c>
      <c r="F338" s="60" t="e">
        <f ca="1">SpellNumber(E338)</f>
        <v>#NAME?</v>
      </c>
      <c r="G338" s="60">
        <f>+E338*C338</f>
        <v>62678</v>
      </c>
    </row>
    <row r="339" spans="1:7" s="48" customFormat="1">
      <c r="A339" s="125">
        <v>11.7</v>
      </c>
      <c r="B339" s="180" t="s">
        <v>305</v>
      </c>
      <c r="C339" s="36"/>
      <c r="D339" s="36"/>
      <c r="E339" s="206"/>
      <c r="F339" s="206"/>
      <c r="G339" s="206"/>
    </row>
    <row r="340" spans="1:7" ht="165">
      <c r="A340" s="63" t="s">
        <v>8</v>
      </c>
      <c r="B340" s="66" t="s">
        <v>306</v>
      </c>
      <c r="C340" s="36">
        <v>1</v>
      </c>
      <c r="D340" s="36" t="s">
        <v>77</v>
      </c>
      <c r="E340" s="60">
        <v>1074393</v>
      </c>
      <c r="F340" s="60" t="e">
        <f ca="1">SpellNumber(E340)</f>
        <v>#NAME?</v>
      </c>
      <c r="G340" s="60">
        <f>+E340*C340</f>
        <v>1074393</v>
      </c>
    </row>
    <row r="341" spans="1:7" ht="90">
      <c r="A341" s="63" t="s">
        <v>10</v>
      </c>
      <c r="B341" s="66" t="s">
        <v>307</v>
      </c>
      <c r="C341" s="36">
        <v>4</v>
      </c>
      <c r="D341" s="36" t="s">
        <v>77</v>
      </c>
      <c r="E341" s="60">
        <v>26866</v>
      </c>
      <c r="F341" s="60" t="e">
        <f ca="1">SpellNumber(E341)</f>
        <v>#NAME?</v>
      </c>
      <c r="G341" s="60">
        <f>+E341*C341</f>
        <v>107464</v>
      </c>
    </row>
    <row r="342" spans="1:7" ht="60">
      <c r="A342" s="63" t="s">
        <v>12</v>
      </c>
      <c r="B342" s="66" t="s">
        <v>408</v>
      </c>
      <c r="C342" s="36">
        <v>1</v>
      </c>
      <c r="D342" s="36" t="s">
        <v>77</v>
      </c>
      <c r="E342" s="60">
        <v>1740472</v>
      </c>
      <c r="F342" s="60" t="e">
        <f ca="1">SpellNumber(E342)</f>
        <v>#NAME?</v>
      </c>
      <c r="G342" s="60">
        <f>+E342*C342</f>
        <v>1740472</v>
      </c>
    </row>
    <row r="343" spans="1:7" ht="30">
      <c r="A343" s="63" t="s">
        <v>14</v>
      </c>
      <c r="B343" s="32" t="s">
        <v>409</v>
      </c>
      <c r="C343" s="36">
        <v>30</v>
      </c>
      <c r="D343" s="36" t="s">
        <v>410</v>
      </c>
      <c r="E343" s="60">
        <v>39719</v>
      </c>
      <c r="F343" s="60" t="e">
        <f ca="1">SpellNumber(E343)</f>
        <v>#NAME?</v>
      </c>
      <c r="G343" s="60">
        <f>+E343*C343</f>
        <v>1191570</v>
      </c>
    </row>
    <row r="344" spans="1:7" s="48" customFormat="1">
      <c r="A344" s="129"/>
      <c r="B344" s="113" t="s">
        <v>270</v>
      </c>
      <c r="C344" s="129"/>
      <c r="D344" s="129"/>
      <c r="E344" s="136"/>
      <c r="F344" s="136"/>
      <c r="G344" s="136"/>
    </row>
    <row r="345" spans="1:7" s="48" customFormat="1">
      <c r="A345" s="134">
        <v>11.8</v>
      </c>
      <c r="B345" s="113" t="s">
        <v>220</v>
      </c>
      <c r="C345" s="135"/>
      <c r="D345" s="135"/>
      <c r="E345" s="136"/>
      <c r="F345" s="136"/>
      <c r="G345" s="136"/>
    </row>
    <row r="346" spans="1:7" s="48" customFormat="1" ht="60">
      <c r="A346" s="134" t="s">
        <v>8</v>
      </c>
      <c r="B346" s="113" t="s">
        <v>723</v>
      </c>
      <c r="C346" s="135"/>
      <c r="D346" s="135"/>
      <c r="E346" s="136"/>
      <c r="F346" s="136"/>
      <c r="G346" s="136"/>
    </row>
    <row r="347" spans="1:7">
      <c r="A347" s="134" t="s">
        <v>166</v>
      </c>
      <c r="B347" s="166" t="s">
        <v>221</v>
      </c>
      <c r="C347" s="156">
        <v>280</v>
      </c>
      <c r="D347" s="235" t="s">
        <v>195</v>
      </c>
      <c r="E347" s="60">
        <v>280</v>
      </c>
      <c r="F347" s="60" t="e">
        <f ca="1">SpellNumber(E347)</f>
        <v>#NAME?</v>
      </c>
      <c r="G347" s="60">
        <f>+E347*C347</f>
        <v>78400</v>
      </c>
    </row>
    <row r="348" spans="1:7">
      <c r="A348" s="134" t="s">
        <v>171</v>
      </c>
      <c r="B348" s="166" t="s">
        <v>274</v>
      </c>
      <c r="C348" s="156">
        <v>620</v>
      </c>
      <c r="D348" s="235" t="s">
        <v>195</v>
      </c>
      <c r="E348" s="60">
        <v>209</v>
      </c>
      <c r="F348" s="60" t="e">
        <f ca="1">SpellNumber(E348)</f>
        <v>#NAME?</v>
      </c>
      <c r="G348" s="60">
        <f>+E348*C348</f>
        <v>129580</v>
      </c>
    </row>
    <row r="349" spans="1:7" ht="30">
      <c r="A349" s="134" t="s">
        <v>172</v>
      </c>
      <c r="B349" s="166" t="s">
        <v>222</v>
      </c>
      <c r="C349" s="156">
        <v>1250</v>
      </c>
      <c r="D349" s="235" t="s">
        <v>195</v>
      </c>
      <c r="E349" s="60">
        <v>171</v>
      </c>
      <c r="F349" s="60" t="e">
        <f ca="1">SpellNumber(E349)</f>
        <v>#NAME?</v>
      </c>
      <c r="G349" s="60">
        <f>+E349*C349</f>
        <v>213750</v>
      </c>
    </row>
    <row r="350" spans="1:7">
      <c r="A350" s="134" t="s">
        <v>174</v>
      </c>
      <c r="B350" s="166" t="s">
        <v>223</v>
      </c>
      <c r="C350" s="156">
        <v>500</v>
      </c>
      <c r="D350" s="235" t="s">
        <v>195</v>
      </c>
      <c r="E350" s="60">
        <v>135</v>
      </c>
      <c r="F350" s="60" t="e">
        <f ca="1">SpellNumber(E350)</f>
        <v>#NAME?</v>
      </c>
      <c r="G350" s="60">
        <f>+E350*C350</f>
        <v>67500</v>
      </c>
    </row>
    <row r="351" spans="1:7">
      <c r="A351" s="134" t="s">
        <v>176</v>
      </c>
      <c r="B351" s="239" t="s">
        <v>724</v>
      </c>
      <c r="C351" s="156">
        <v>180</v>
      </c>
      <c r="D351" s="235" t="s">
        <v>195</v>
      </c>
      <c r="E351" s="60">
        <v>7</v>
      </c>
      <c r="F351" s="60" t="e">
        <f ca="1">SpellNumber(E351)</f>
        <v>#NAME?</v>
      </c>
      <c r="G351" s="60">
        <f>+E351*C351</f>
        <v>1260</v>
      </c>
    </row>
    <row r="352" spans="1:7" s="48" customFormat="1">
      <c r="A352" s="170">
        <v>11.9</v>
      </c>
      <c r="B352" s="171" t="s">
        <v>275</v>
      </c>
      <c r="C352" s="140"/>
      <c r="D352" s="140"/>
      <c r="E352" s="136"/>
      <c r="F352" s="136"/>
      <c r="G352" s="136"/>
    </row>
    <row r="353" spans="1:7" ht="45">
      <c r="A353" s="170" t="s">
        <v>8</v>
      </c>
      <c r="B353" s="241" t="s">
        <v>276</v>
      </c>
      <c r="C353" s="156">
        <v>16</v>
      </c>
      <c r="D353" s="156" t="s">
        <v>195</v>
      </c>
      <c r="E353" s="60">
        <v>442</v>
      </c>
      <c r="F353" s="60" t="e">
        <f ca="1">SpellNumber(E353)</f>
        <v>#NAME?</v>
      </c>
      <c r="G353" s="60">
        <f>+E353*C353</f>
        <v>7072</v>
      </c>
    </row>
    <row r="354" spans="1:7" ht="45">
      <c r="A354" s="170" t="s">
        <v>10</v>
      </c>
      <c r="B354" s="241" t="s">
        <v>277</v>
      </c>
      <c r="C354" s="156">
        <v>130</v>
      </c>
      <c r="D354" s="156" t="s">
        <v>195</v>
      </c>
      <c r="E354" s="60">
        <v>354</v>
      </c>
      <c r="F354" s="60" t="e">
        <f ca="1">SpellNumber(E354)</f>
        <v>#NAME?</v>
      </c>
      <c r="G354" s="60">
        <f>+E354*C354</f>
        <v>46020</v>
      </c>
    </row>
    <row r="355" spans="1:7" s="48" customFormat="1">
      <c r="A355" s="226">
        <v>11.1</v>
      </c>
      <c r="B355" s="113" t="s">
        <v>278</v>
      </c>
      <c r="C355" s="135"/>
      <c r="D355" s="135"/>
      <c r="E355" s="136"/>
      <c r="F355" s="136"/>
      <c r="G355" s="136"/>
    </row>
    <row r="356" spans="1:7">
      <c r="A356" s="170" t="s">
        <v>8</v>
      </c>
      <c r="B356" s="113" t="s">
        <v>279</v>
      </c>
      <c r="C356" s="135">
        <v>8</v>
      </c>
      <c r="D356" s="156" t="s">
        <v>27</v>
      </c>
      <c r="E356" s="60">
        <v>223</v>
      </c>
      <c r="F356" s="60" t="e">
        <f ca="1">SpellNumber(E356)</f>
        <v>#NAME?</v>
      </c>
      <c r="G356" s="60">
        <f>+E356*C356</f>
        <v>1784</v>
      </c>
    </row>
    <row r="357" spans="1:7">
      <c r="A357" s="170" t="s">
        <v>10</v>
      </c>
      <c r="B357" s="113" t="s">
        <v>280</v>
      </c>
      <c r="C357" s="135">
        <v>4</v>
      </c>
      <c r="D357" s="156" t="s">
        <v>27</v>
      </c>
      <c r="E357" s="60">
        <v>60</v>
      </c>
      <c r="F357" s="60" t="e">
        <f ca="1">SpellNumber(E357)</f>
        <v>#NAME?</v>
      </c>
      <c r="G357" s="60">
        <f>+E357*C357</f>
        <v>240</v>
      </c>
    </row>
    <row r="358" spans="1:7">
      <c r="A358" s="170" t="s">
        <v>12</v>
      </c>
      <c r="B358" s="113" t="s">
        <v>281</v>
      </c>
      <c r="C358" s="135">
        <v>8</v>
      </c>
      <c r="D358" s="156" t="s">
        <v>27</v>
      </c>
      <c r="E358" s="60">
        <v>33</v>
      </c>
      <c r="F358" s="60" t="e">
        <f ca="1">SpellNumber(E358)</f>
        <v>#NAME?</v>
      </c>
      <c r="G358" s="60">
        <f>+E358*C358</f>
        <v>264</v>
      </c>
    </row>
    <row r="359" spans="1:7">
      <c r="A359" s="226">
        <v>11.11</v>
      </c>
      <c r="B359" s="113" t="s">
        <v>282</v>
      </c>
      <c r="C359" s="135">
        <v>250</v>
      </c>
      <c r="D359" s="156" t="s">
        <v>56</v>
      </c>
      <c r="E359" s="60">
        <v>110</v>
      </c>
      <c r="F359" s="60" t="e">
        <f ca="1">SpellNumber(E359)</f>
        <v>#NAME?</v>
      </c>
      <c r="G359" s="60">
        <f>+E359*C359</f>
        <v>27500</v>
      </c>
    </row>
    <row r="360" spans="1:7" ht="30">
      <c r="A360" s="226">
        <v>11.12</v>
      </c>
      <c r="B360" s="113" t="s">
        <v>283</v>
      </c>
      <c r="C360" s="156">
        <v>1</v>
      </c>
      <c r="D360" s="156" t="s">
        <v>27</v>
      </c>
      <c r="E360" s="60">
        <v>4098</v>
      </c>
      <c r="F360" s="60" t="e">
        <f ca="1">SpellNumber(E360)</f>
        <v>#NAME?</v>
      </c>
      <c r="G360" s="60">
        <f>+E360*C360</f>
        <v>4098</v>
      </c>
    </row>
    <row r="361" spans="1:7" s="48" customFormat="1">
      <c r="A361" s="71"/>
      <c r="B361" s="267" t="s">
        <v>411</v>
      </c>
      <c r="C361" s="267"/>
      <c r="D361" s="267"/>
      <c r="E361" s="120"/>
      <c r="F361" s="120"/>
      <c r="G361" s="200">
        <f>SUM(G319:G360)</f>
        <v>12141111</v>
      </c>
    </row>
    <row r="362" spans="1:7" s="48" customFormat="1">
      <c r="A362" s="276" t="s">
        <v>374</v>
      </c>
      <c r="B362" s="276"/>
      <c r="C362" s="276"/>
      <c r="D362" s="276"/>
      <c r="E362" s="276"/>
      <c r="F362" s="276"/>
      <c r="G362" s="276"/>
    </row>
    <row r="363" spans="1:7" s="48" customFormat="1">
      <c r="A363" s="268" t="s">
        <v>412</v>
      </c>
      <c r="B363" s="268"/>
      <c r="C363" s="268"/>
      <c r="D363" s="268"/>
      <c r="E363" s="268"/>
      <c r="F363" s="268"/>
      <c r="G363" s="268"/>
    </row>
    <row r="364" spans="1:7" ht="120">
      <c r="A364" s="63">
        <v>12.1</v>
      </c>
      <c r="B364" s="32" t="s">
        <v>740</v>
      </c>
      <c r="C364" s="36">
        <v>251</v>
      </c>
      <c r="D364" s="69" t="s">
        <v>29</v>
      </c>
      <c r="E364" s="60">
        <v>183</v>
      </c>
      <c r="F364" s="60" t="e">
        <f ca="1">SpellNumber(E364)</f>
        <v>#NAME?</v>
      </c>
      <c r="G364" s="60">
        <f>+E364*C364</f>
        <v>45933</v>
      </c>
    </row>
    <row r="365" spans="1:7" s="48" customFormat="1" ht="75">
      <c r="A365" s="63">
        <v>12.2</v>
      </c>
      <c r="B365" s="32" t="s">
        <v>7</v>
      </c>
      <c r="C365" s="36"/>
      <c r="D365" s="69"/>
      <c r="E365" s="206"/>
      <c r="F365" s="206"/>
      <c r="G365" s="206"/>
    </row>
    <row r="366" spans="1:7">
      <c r="A366" s="63" t="s">
        <v>8</v>
      </c>
      <c r="B366" s="76" t="s">
        <v>9</v>
      </c>
      <c r="C366" s="36">
        <v>55.000000000000007</v>
      </c>
      <c r="D366" s="69" t="s">
        <v>29</v>
      </c>
      <c r="E366" s="60">
        <v>438</v>
      </c>
      <c r="F366" s="60" t="e">
        <f ca="1">SpellNumber(E366)</f>
        <v>#NAME?</v>
      </c>
      <c r="G366" s="60">
        <f>+E366*C366</f>
        <v>24090.000000000004</v>
      </c>
    </row>
    <row r="367" spans="1:7">
      <c r="A367" s="63" t="s">
        <v>10</v>
      </c>
      <c r="B367" s="76" t="s">
        <v>11</v>
      </c>
      <c r="C367" s="36">
        <v>55.000000000000007</v>
      </c>
      <c r="D367" s="69" t="s">
        <v>29</v>
      </c>
      <c r="E367" s="60">
        <v>438</v>
      </c>
      <c r="F367" s="60" t="e">
        <f ca="1">SpellNumber(E367)</f>
        <v>#NAME?</v>
      </c>
      <c r="G367" s="60">
        <f>+E367*C367</f>
        <v>24090.000000000004</v>
      </c>
    </row>
    <row r="368" spans="1:7">
      <c r="A368" s="63" t="s">
        <v>12</v>
      </c>
      <c r="B368" s="76" t="s">
        <v>13</v>
      </c>
      <c r="C368" s="36">
        <v>165</v>
      </c>
      <c r="D368" s="69" t="s">
        <v>29</v>
      </c>
      <c r="E368" s="60">
        <v>438</v>
      </c>
      <c r="F368" s="60" t="e">
        <f ca="1">SpellNumber(E368)</f>
        <v>#NAME?</v>
      </c>
      <c r="G368" s="60">
        <f>+E368*C368</f>
        <v>72270</v>
      </c>
    </row>
    <row r="369" spans="1:7" s="48" customFormat="1" ht="90">
      <c r="A369" s="63">
        <v>12.3</v>
      </c>
      <c r="B369" s="32" t="s">
        <v>16</v>
      </c>
      <c r="C369" s="36"/>
      <c r="D369" s="80"/>
      <c r="E369" s="206"/>
      <c r="F369" s="206"/>
      <c r="G369" s="206"/>
    </row>
    <row r="370" spans="1:7">
      <c r="A370" s="63" t="s">
        <v>8</v>
      </c>
      <c r="B370" s="76" t="s">
        <v>9</v>
      </c>
      <c r="C370" s="36">
        <v>55.000000000000007</v>
      </c>
      <c r="D370" s="69" t="s">
        <v>29</v>
      </c>
      <c r="E370" s="60">
        <v>1093</v>
      </c>
      <c r="F370" s="60" t="e">
        <f t="shared" ref="F370:F377" ca="1" si="28">SpellNumber(E370)</f>
        <v>#NAME?</v>
      </c>
      <c r="G370" s="60">
        <f t="shared" ref="G370:G377" si="29">+E370*C370</f>
        <v>60115.000000000007</v>
      </c>
    </row>
    <row r="371" spans="1:7">
      <c r="A371" s="63" t="s">
        <v>10</v>
      </c>
      <c r="B371" s="76" t="s">
        <v>11</v>
      </c>
      <c r="C371" s="36">
        <v>143</v>
      </c>
      <c r="D371" s="69" t="s">
        <v>29</v>
      </c>
      <c r="E371" s="60">
        <v>1093</v>
      </c>
      <c r="F371" s="60" t="e">
        <f t="shared" ca="1" si="28"/>
        <v>#NAME?</v>
      </c>
      <c r="G371" s="60">
        <f t="shared" si="29"/>
        <v>156299</v>
      </c>
    </row>
    <row r="372" spans="1:7">
      <c r="A372" s="63" t="s">
        <v>12</v>
      </c>
      <c r="B372" s="76" t="s">
        <v>413</v>
      </c>
      <c r="C372" s="36">
        <v>55.000000000000007</v>
      </c>
      <c r="D372" s="69" t="s">
        <v>29</v>
      </c>
      <c r="E372" s="60">
        <v>1093</v>
      </c>
      <c r="F372" s="60" t="e">
        <f t="shared" ca="1" si="28"/>
        <v>#NAME?</v>
      </c>
      <c r="G372" s="60">
        <f t="shared" si="29"/>
        <v>60115.000000000007</v>
      </c>
    </row>
    <row r="373" spans="1:7" ht="120">
      <c r="A373" s="63">
        <v>12.4</v>
      </c>
      <c r="B373" s="32" t="s">
        <v>414</v>
      </c>
      <c r="C373" s="69">
        <v>83</v>
      </c>
      <c r="D373" s="69" t="s">
        <v>29</v>
      </c>
      <c r="E373" s="60">
        <v>6755</v>
      </c>
      <c r="F373" s="60" t="e">
        <f t="shared" ca="1" si="28"/>
        <v>#NAME?</v>
      </c>
      <c r="G373" s="60">
        <f t="shared" si="29"/>
        <v>560665</v>
      </c>
    </row>
    <row r="374" spans="1:7" ht="90">
      <c r="A374" s="63">
        <v>12.5</v>
      </c>
      <c r="B374" s="32" t="s">
        <v>17</v>
      </c>
      <c r="C374" s="69">
        <v>348</v>
      </c>
      <c r="D374" s="69" t="s">
        <v>29</v>
      </c>
      <c r="E374" s="60">
        <v>73</v>
      </c>
      <c r="F374" s="60" t="e">
        <f t="shared" ca="1" si="28"/>
        <v>#NAME?</v>
      </c>
      <c r="G374" s="60">
        <f t="shared" si="29"/>
        <v>25404</v>
      </c>
    </row>
    <row r="375" spans="1:7" ht="60">
      <c r="A375" s="63">
        <v>12.6</v>
      </c>
      <c r="B375" s="32" t="s">
        <v>35</v>
      </c>
      <c r="C375" s="69">
        <v>121.00000000000003</v>
      </c>
      <c r="D375" s="94" t="s">
        <v>21</v>
      </c>
      <c r="E375" s="60">
        <v>729</v>
      </c>
      <c r="F375" s="60" t="e">
        <f t="shared" ca="1" si="28"/>
        <v>#NAME?</v>
      </c>
      <c r="G375" s="60">
        <f t="shared" si="29"/>
        <v>88209.000000000015</v>
      </c>
    </row>
    <row r="376" spans="1:7" ht="75">
      <c r="A376" s="63">
        <v>12.7</v>
      </c>
      <c r="B376" s="32" t="s">
        <v>45</v>
      </c>
      <c r="C376" s="69">
        <v>221</v>
      </c>
      <c r="D376" s="94" t="s">
        <v>21</v>
      </c>
      <c r="E376" s="60">
        <v>729</v>
      </c>
      <c r="F376" s="60" t="e">
        <f t="shared" ca="1" si="28"/>
        <v>#NAME?</v>
      </c>
      <c r="G376" s="60">
        <f t="shared" si="29"/>
        <v>161109</v>
      </c>
    </row>
    <row r="377" spans="1:7" ht="75">
      <c r="A377" s="63">
        <v>12.8</v>
      </c>
      <c r="B377" s="32" t="s">
        <v>46</v>
      </c>
      <c r="C377" s="69">
        <v>469</v>
      </c>
      <c r="D377" s="94" t="s">
        <v>21</v>
      </c>
      <c r="E377" s="60">
        <v>729</v>
      </c>
      <c r="F377" s="60" t="e">
        <f t="shared" ca="1" si="28"/>
        <v>#NAME?</v>
      </c>
      <c r="G377" s="60">
        <f t="shared" si="29"/>
        <v>341901</v>
      </c>
    </row>
    <row r="378" spans="1:7" s="48" customFormat="1" ht="75">
      <c r="A378" s="63">
        <v>12.9</v>
      </c>
      <c r="B378" s="32" t="s">
        <v>50</v>
      </c>
      <c r="C378" s="75"/>
      <c r="D378" s="75"/>
      <c r="E378" s="206"/>
      <c r="F378" s="206"/>
      <c r="G378" s="206"/>
    </row>
    <row r="379" spans="1:7">
      <c r="A379" s="63" t="s">
        <v>8</v>
      </c>
      <c r="B379" s="32" t="s">
        <v>415</v>
      </c>
      <c r="C379" s="69">
        <v>310</v>
      </c>
      <c r="D379" s="94" t="s">
        <v>21</v>
      </c>
      <c r="E379" s="60">
        <v>729</v>
      </c>
      <c r="F379" s="60" t="e">
        <f t="shared" ref="F379:F387" ca="1" si="30">SpellNumber(E379)</f>
        <v>#NAME?</v>
      </c>
      <c r="G379" s="60">
        <f t="shared" ref="G379:G387" si="31">+E379*C379</f>
        <v>225990</v>
      </c>
    </row>
    <row r="380" spans="1:7" ht="120">
      <c r="A380" s="97" t="s">
        <v>416</v>
      </c>
      <c r="B380" s="32" t="s">
        <v>417</v>
      </c>
      <c r="C380" s="69">
        <v>175</v>
      </c>
      <c r="D380" s="69" t="s">
        <v>29</v>
      </c>
      <c r="E380" s="60">
        <v>7912</v>
      </c>
      <c r="F380" s="60" t="e">
        <f t="shared" ca="1" si="30"/>
        <v>#NAME?</v>
      </c>
      <c r="G380" s="60">
        <f t="shared" si="31"/>
        <v>1384600</v>
      </c>
    </row>
    <row r="381" spans="1:7" ht="105">
      <c r="A381" s="97" t="s">
        <v>418</v>
      </c>
      <c r="B381" s="32" t="s">
        <v>419</v>
      </c>
      <c r="C381" s="69">
        <v>17</v>
      </c>
      <c r="D381" s="69" t="s">
        <v>53</v>
      </c>
      <c r="E381" s="60">
        <v>67665</v>
      </c>
      <c r="F381" s="60" t="e">
        <f t="shared" ca="1" si="30"/>
        <v>#NAME?</v>
      </c>
      <c r="G381" s="60">
        <f t="shared" si="31"/>
        <v>1150305</v>
      </c>
    </row>
    <row r="382" spans="1:7" ht="90">
      <c r="A382" s="97" t="s">
        <v>420</v>
      </c>
      <c r="B382" s="32" t="s">
        <v>421</v>
      </c>
      <c r="C382" s="69">
        <v>741</v>
      </c>
      <c r="D382" s="94" t="s">
        <v>21</v>
      </c>
      <c r="E382" s="60">
        <v>1454</v>
      </c>
      <c r="F382" s="60" t="e">
        <f t="shared" ca="1" si="30"/>
        <v>#NAME?</v>
      </c>
      <c r="G382" s="60">
        <f t="shared" si="31"/>
        <v>1077414</v>
      </c>
    </row>
    <row r="383" spans="1:7" ht="75">
      <c r="A383" s="97" t="s">
        <v>422</v>
      </c>
      <c r="B383" s="32" t="s">
        <v>62</v>
      </c>
      <c r="C383" s="69">
        <v>1179</v>
      </c>
      <c r="D383" s="94" t="s">
        <v>21</v>
      </c>
      <c r="E383" s="60">
        <v>283</v>
      </c>
      <c r="F383" s="60" t="e">
        <f t="shared" ca="1" si="30"/>
        <v>#NAME?</v>
      </c>
      <c r="G383" s="60">
        <f t="shared" si="31"/>
        <v>333657</v>
      </c>
    </row>
    <row r="384" spans="1:7" ht="60">
      <c r="A384" s="97" t="s">
        <v>423</v>
      </c>
      <c r="B384" s="32" t="s">
        <v>61</v>
      </c>
      <c r="C384" s="69">
        <v>650</v>
      </c>
      <c r="D384" s="94" t="s">
        <v>21</v>
      </c>
      <c r="E384" s="60">
        <v>336</v>
      </c>
      <c r="F384" s="60" t="e">
        <f t="shared" ca="1" si="30"/>
        <v>#NAME?</v>
      </c>
      <c r="G384" s="60">
        <f t="shared" si="31"/>
        <v>218400</v>
      </c>
    </row>
    <row r="385" spans="1:7" ht="90">
      <c r="A385" s="97" t="s">
        <v>424</v>
      </c>
      <c r="B385" s="32" t="s">
        <v>425</v>
      </c>
      <c r="C385" s="69">
        <v>1179</v>
      </c>
      <c r="D385" s="94" t="s">
        <v>21</v>
      </c>
      <c r="E385" s="60">
        <v>178</v>
      </c>
      <c r="F385" s="60" t="e">
        <f t="shared" ca="1" si="30"/>
        <v>#NAME?</v>
      </c>
      <c r="G385" s="60">
        <f t="shared" si="31"/>
        <v>209862</v>
      </c>
    </row>
    <row r="386" spans="1:7" ht="90">
      <c r="A386" s="97" t="s">
        <v>426</v>
      </c>
      <c r="B386" s="32" t="s">
        <v>427</v>
      </c>
      <c r="C386" s="69">
        <v>650</v>
      </c>
      <c r="D386" s="94" t="s">
        <v>21</v>
      </c>
      <c r="E386" s="60">
        <v>175</v>
      </c>
      <c r="F386" s="60" t="e">
        <f t="shared" ca="1" si="30"/>
        <v>#NAME?</v>
      </c>
      <c r="G386" s="60">
        <f t="shared" si="31"/>
        <v>113750</v>
      </c>
    </row>
    <row r="387" spans="1:7" ht="75">
      <c r="A387" s="97" t="s">
        <v>428</v>
      </c>
      <c r="B387" s="32" t="s">
        <v>63</v>
      </c>
      <c r="C387" s="69">
        <v>275</v>
      </c>
      <c r="D387" s="94" t="s">
        <v>21</v>
      </c>
      <c r="E387" s="60">
        <v>4372</v>
      </c>
      <c r="F387" s="60" t="e">
        <f t="shared" ca="1" si="30"/>
        <v>#NAME?</v>
      </c>
      <c r="G387" s="60">
        <f t="shared" si="31"/>
        <v>1202300</v>
      </c>
    </row>
    <row r="388" spans="1:7" s="48" customFormat="1" ht="90">
      <c r="A388" s="97" t="s">
        <v>429</v>
      </c>
      <c r="B388" s="32" t="s">
        <v>73</v>
      </c>
      <c r="C388" s="69"/>
      <c r="D388" s="69"/>
      <c r="E388" s="206"/>
      <c r="F388" s="206"/>
      <c r="G388" s="206"/>
    </row>
    <row r="389" spans="1:7">
      <c r="A389" s="63" t="s">
        <v>8</v>
      </c>
      <c r="B389" s="32" t="s">
        <v>430</v>
      </c>
      <c r="C389" s="69">
        <v>55.000000000000007</v>
      </c>
      <c r="D389" s="94" t="s">
        <v>21</v>
      </c>
      <c r="E389" s="60">
        <v>1325</v>
      </c>
      <c r="F389" s="60" t="e">
        <f ca="1">SpellNumber(E389)</f>
        <v>#NAME?</v>
      </c>
      <c r="G389" s="60">
        <f>+E389*C389</f>
        <v>72875.000000000015</v>
      </c>
    </row>
    <row r="390" spans="1:7" s="48" customFormat="1" ht="90">
      <c r="A390" s="97" t="s">
        <v>431</v>
      </c>
      <c r="B390" s="32" t="s">
        <v>66</v>
      </c>
      <c r="C390" s="69"/>
      <c r="D390" s="69"/>
      <c r="E390" s="206"/>
      <c r="F390" s="206"/>
      <c r="G390" s="206"/>
    </row>
    <row r="391" spans="1:7">
      <c r="A391" s="63" t="s">
        <v>8</v>
      </c>
      <c r="B391" s="32" t="s">
        <v>432</v>
      </c>
      <c r="C391" s="69">
        <v>28</v>
      </c>
      <c r="D391" s="94" t="s">
        <v>21</v>
      </c>
      <c r="E391" s="60">
        <v>1299</v>
      </c>
      <c r="F391" s="60" t="e">
        <f t="shared" ref="F391:F405" ca="1" si="32">SpellNumber(E391)</f>
        <v>#NAME?</v>
      </c>
      <c r="G391" s="60">
        <f t="shared" ref="G391:G405" si="33">+E391*C391</f>
        <v>36372</v>
      </c>
    </row>
    <row r="392" spans="1:7" ht="255">
      <c r="A392" s="97" t="s">
        <v>433</v>
      </c>
      <c r="B392" s="32" t="s">
        <v>74</v>
      </c>
      <c r="C392" s="69">
        <v>9</v>
      </c>
      <c r="D392" s="94" t="s">
        <v>21</v>
      </c>
      <c r="E392" s="60">
        <v>9472</v>
      </c>
      <c r="F392" s="60" t="e">
        <f t="shared" ca="1" si="32"/>
        <v>#NAME?</v>
      </c>
      <c r="G392" s="60">
        <f t="shared" si="33"/>
        <v>85248</v>
      </c>
    </row>
    <row r="393" spans="1:7" ht="255">
      <c r="A393" s="97" t="s">
        <v>434</v>
      </c>
      <c r="B393" s="32" t="s">
        <v>79</v>
      </c>
      <c r="C393" s="69">
        <v>20</v>
      </c>
      <c r="D393" s="94" t="s">
        <v>21</v>
      </c>
      <c r="E393" s="60">
        <v>7286</v>
      </c>
      <c r="F393" s="60" t="e">
        <f t="shared" ca="1" si="32"/>
        <v>#NAME?</v>
      </c>
      <c r="G393" s="60">
        <f t="shared" si="33"/>
        <v>145720</v>
      </c>
    </row>
    <row r="394" spans="1:7" ht="210">
      <c r="A394" s="97" t="s">
        <v>435</v>
      </c>
      <c r="B394" s="32" t="s">
        <v>436</v>
      </c>
      <c r="C394" s="69">
        <v>20</v>
      </c>
      <c r="D394" s="94" t="s">
        <v>21</v>
      </c>
      <c r="E394" s="60">
        <v>7286</v>
      </c>
      <c r="F394" s="60" t="e">
        <f t="shared" ca="1" si="32"/>
        <v>#NAME?</v>
      </c>
      <c r="G394" s="60">
        <f t="shared" si="33"/>
        <v>145720</v>
      </c>
    </row>
    <row r="395" spans="1:7" ht="90">
      <c r="A395" s="97" t="s">
        <v>437</v>
      </c>
      <c r="B395" s="76" t="s">
        <v>87</v>
      </c>
      <c r="C395" s="69">
        <v>318</v>
      </c>
      <c r="D395" s="94" t="s">
        <v>21</v>
      </c>
      <c r="E395" s="60">
        <v>1403</v>
      </c>
      <c r="F395" s="60" t="e">
        <f t="shared" ca="1" si="32"/>
        <v>#NAME?</v>
      </c>
      <c r="G395" s="60">
        <f t="shared" si="33"/>
        <v>446154</v>
      </c>
    </row>
    <row r="396" spans="1:7" ht="75">
      <c r="A396" s="97" t="s">
        <v>438</v>
      </c>
      <c r="B396" s="32" t="s">
        <v>64</v>
      </c>
      <c r="C396" s="69">
        <v>59</v>
      </c>
      <c r="D396" s="94" t="s">
        <v>21</v>
      </c>
      <c r="E396" s="60">
        <v>4372</v>
      </c>
      <c r="F396" s="60" t="e">
        <f t="shared" ca="1" si="32"/>
        <v>#NAME?</v>
      </c>
      <c r="G396" s="60">
        <f t="shared" si="33"/>
        <v>257948</v>
      </c>
    </row>
    <row r="397" spans="1:7" ht="90">
      <c r="A397" s="97" t="s">
        <v>439</v>
      </c>
      <c r="B397" s="32" t="s">
        <v>59</v>
      </c>
      <c r="C397" s="69">
        <v>80</v>
      </c>
      <c r="D397" s="69" t="s">
        <v>29</v>
      </c>
      <c r="E397" s="60">
        <v>3098</v>
      </c>
      <c r="F397" s="60" t="e">
        <f t="shared" ca="1" si="32"/>
        <v>#NAME?</v>
      </c>
      <c r="G397" s="60">
        <f t="shared" si="33"/>
        <v>247840</v>
      </c>
    </row>
    <row r="398" spans="1:7" ht="240">
      <c r="A398" s="97" t="s">
        <v>440</v>
      </c>
      <c r="B398" s="32" t="s">
        <v>122</v>
      </c>
      <c r="C398" s="69">
        <v>10</v>
      </c>
      <c r="D398" s="188" t="s">
        <v>65</v>
      </c>
      <c r="E398" s="60">
        <v>2889</v>
      </c>
      <c r="F398" s="60" t="e">
        <f t="shared" ca="1" si="32"/>
        <v>#NAME?</v>
      </c>
      <c r="G398" s="60">
        <f t="shared" si="33"/>
        <v>28890</v>
      </c>
    </row>
    <row r="399" spans="1:7" ht="135">
      <c r="A399" s="97" t="s">
        <v>441</v>
      </c>
      <c r="B399" s="32" t="s">
        <v>93</v>
      </c>
      <c r="C399" s="69">
        <v>2</v>
      </c>
      <c r="D399" s="69" t="s">
        <v>77</v>
      </c>
      <c r="E399" s="60">
        <v>14572</v>
      </c>
      <c r="F399" s="60" t="e">
        <f t="shared" ca="1" si="32"/>
        <v>#NAME?</v>
      </c>
      <c r="G399" s="60">
        <f t="shared" si="33"/>
        <v>29144</v>
      </c>
    </row>
    <row r="400" spans="1:7" ht="90">
      <c r="A400" s="97" t="s">
        <v>442</v>
      </c>
      <c r="B400" s="32" t="s">
        <v>94</v>
      </c>
      <c r="C400" s="69">
        <v>2</v>
      </c>
      <c r="D400" s="69" t="s">
        <v>77</v>
      </c>
      <c r="E400" s="60">
        <v>8743</v>
      </c>
      <c r="F400" s="60" t="e">
        <f t="shared" ca="1" si="32"/>
        <v>#NAME?</v>
      </c>
      <c r="G400" s="60">
        <f t="shared" si="33"/>
        <v>17486</v>
      </c>
    </row>
    <row r="401" spans="1:7" ht="105">
      <c r="A401" s="97" t="s">
        <v>443</v>
      </c>
      <c r="B401" s="32" t="s">
        <v>95</v>
      </c>
      <c r="C401" s="69">
        <v>2</v>
      </c>
      <c r="D401" s="69" t="s">
        <v>77</v>
      </c>
      <c r="E401" s="60">
        <v>7286</v>
      </c>
      <c r="F401" s="60" t="e">
        <f t="shared" ca="1" si="32"/>
        <v>#NAME?</v>
      </c>
      <c r="G401" s="60">
        <f t="shared" si="33"/>
        <v>14572</v>
      </c>
    </row>
    <row r="402" spans="1:7" ht="45">
      <c r="A402" s="97" t="s">
        <v>444</v>
      </c>
      <c r="B402" s="32" t="s">
        <v>96</v>
      </c>
      <c r="C402" s="69">
        <v>3</v>
      </c>
      <c r="D402" s="69" t="s">
        <v>77</v>
      </c>
      <c r="E402" s="60">
        <v>1458</v>
      </c>
      <c r="F402" s="60" t="e">
        <f t="shared" ca="1" si="32"/>
        <v>#NAME?</v>
      </c>
      <c r="G402" s="60">
        <f t="shared" si="33"/>
        <v>4374</v>
      </c>
    </row>
    <row r="403" spans="1:7" ht="120">
      <c r="A403" s="97" t="s">
        <v>445</v>
      </c>
      <c r="B403" s="32" t="s">
        <v>97</v>
      </c>
      <c r="C403" s="69">
        <v>2</v>
      </c>
      <c r="D403" s="69" t="s">
        <v>77</v>
      </c>
      <c r="E403" s="60">
        <v>26223</v>
      </c>
      <c r="F403" s="60" t="e">
        <f t="shared" ca="1" si="32"/>
        <v>#NAME?</v>
      </c>
      <c r="G403" s="60">
        <f t="shared" si="33"/>
        <v>52446</v>
      </c>
    </row>
    <row r="404" spans="1:7" ht="30">
      <c r="A404" s="97" t="s">
        <v>446</v>
      </c>
      <c r="B404" s="32" t="s">
        <v>447</v>
      </c>
      <c r="C404" s="69">
        <v>2</v>
      </c>
      <c r="D404" s="69" t="s">
        <v>77</v>
      </c>
      <c r="E404" s="60">
        <v>38907</v>
      </c>
      <c r="F404" s="60" t="e">
        <f t="shared" ca="1" si="32"/>
        <v>#NAME?</v>
      </c>
      <c r="G404" s="60">
        <f t="shared" si="33"/>
        <v>77814</v>
      </c>
    </row>
    <row r="405" spans="1:7" ht="150">
      <c r="A405" s="97" t="s">
        <v>448</v>
      </c>
      <c r="B405" s="32" t="s">
        <v>99</v>
      </c>
      <c r="C405" s="69">
        <v>1</v>
      </c>
      <c r="D405" s="69" t="s">
        <v>77</v>
      </c>
      <c r="E405" s="60">
        <v>75965</v>
      </c>
      <c r="F405" s="60" t="e">
        <f t="shared" ca="1" si="32"/>
        <v>#NAME?</v>
      </c>
      <c r="G405" s="60">
        <f t="shared" si="33"/>
        <v>75965</v>
      </c>
    </row>
    <row r="406" spans="1:7" s="48" customFormat="1" ht="60">
      <c r="A406" s="97" t="s">
        <v>449</v>
      </c>
      <c r="B406" s="32" t="s">
        <v>100</v>
      </c>
      <c r="C406" s="69"/>
      <c r="D406" s="69"/>
      <c r="E406" s="206"/>
      <c r="F406" s="206"/>
      <c r="G406" s="206"/>
    </row>
    <row r="407" spans="1:7">
      <c r="A407" s="63" t="s">
        <v>8</v>
      </c>
      <c r="B407" s="227" t="s">
        <v>450</v>
      </c>
      <c r="C407" s="69">
        <v>3</v>
      </c>
      <c r="D407" s="69" t="s">
        <v>77</v>
      </c>
      <c r="E407" s="60">
        <v>875</v>
      </c>
      <c r="F407" s="60" t="e">
        <f ca="1">SpellNumber(E407)</f>
        <v>#NAME?</v>
      </c>
      <c r="G407" s="60">
        <f>+E407*C407</f>
        <v>2625</v>
      </c>
    </row>
    <row r="408" spans="1:7" s="48" customFormat="1" ht="60">
      <c r="A408" s="97" t="s">
        <v>451</v>
      </c>
      <c r="B408" s="32" t="s">
        <v>101</v>
      </c>
      <c r="C408" s="69"/>
      <c r="D408" s="69"/>
      <c r="E408" s="206"/>
      <c r="F408" s="206"/>
      <c r="G408" s="206"/>
    </row>
    <row r="409" spans="1:7">
      <c r="A409" s="63" t="s">
        <v>8</v>
      </c>
      <c r="B409" s="227" t="s">
        <v>452</v>
      </c>
      <c r="C409" s="69">
        <v>2</v>
      </c>
      <c r="D409" s="69" t="s">
        <v>77</v>
      </c>
      <c r="E409" s="60">
        <v>1458</v>
      </c>
      <c r="F409" s="60" t="e">
        <f ca="1">SpellNumber(E409)</f>
        <v>#NAME?</v>
      </c>
      <c r="G409" s="60">
        <f>+E409*C409</f>
        <v>2916</v>
      </c>
    </row>
    <row r="410" spans="1:7" ht="30">
      <c r="A410" s="97" t="s">
        <v>453</v>
      </c>
      <c r="B410" s="32" t="s">
        <v>102</v>
      </c>
      <c r="C410" s="69">
        <v>2</v>
      </c>
      <c r="D410" s="69" t="s">
        <v>77</v>
      </c>
      <c r="E410" s="60">
        <v>729</v>
      </c>
      <c r="F410" s="60" t="e">
        <f ca="1">SpellNumber(E410)</f>
        <v>#NAME?</v>
      </c>
      <c r="G410" s="60">
        <f>+E410*C410</f>
        <v>1458</v>
      </c>
    </row>
    <row r="411" spans="1:7" ht="30">
      <c r="A411" s="97" t="s">
        <v>454</v>
      </c>
      <c r="B411" s="32" t="s">
        <v>103</v>
      </c>
      <c r="C411" s="69">
        <v>2</v>
      </c>
      <c r="D411" s="69" t="s">
        <v>77</v>
      </c>
      <c r="E411" s="60">
        <v>1458</v>
      </c>
      <c r="F411" s="60" t="e">
        <f ca="1">SpellNumber(E411)</f>
        <v>#NAME?</v>
      </c>
      <c r="G411" s="60">
        <f>+E411*C411</f>
        <v>2916</v>
      </c>
    </row>
    <row r="412" spans="1:7" s="48" customFormat="1" ht="30">
      <c r="A412" s="97" t="s">
        <v>455</v>
      </c>
      <c r="B412" s="32" t="s">
        <v>104</v>
      </c>
      <c r="C412" s="69"/>
      <c r="D412" s="69"/>
      <c r="E412" s="206"/>
      <c r="F412" s="206"/>
      <c r="G412" s="206"/>
    </row>
    <row r="413" spans="1:7">
      <c r="A413" s="63" t="s">
        <v>8</v>
      </c>
      <c r="B413" s="227" t="s">
        <v>105</v>
      </c>
      <c r="C413" s="69">
        <v>2</v>
      </c>
      <c r="D413" s="69" t="s">
        <v>77</v>
      </c>
      <c r="E413" s="60">
        <v>729</v>
      </c>
      <c r="F413" s="60" t="e">
        <f t="shared" ref="F413:F418" ca="1" si="34">SpellNumber(E413)</f>
        <v>#NAME?</v>
      </c>
      <c r="G413" s="60">
        <f t="shared" ref="G413:G418" si="35">+E413*C413</f>
        <v>1458</v>
      </c>
    </row>
    <row r="414" spans="1:7">
      <c r="A414" s="63" t="s">
        <v>10</v>
      </c>
      <c r="B414" s="227" t="s">
        <v>106</v>
      </c>
      <c r="C414" s="69">
        <v>2</v>
      </c>
      <c r="D414" s="69" t="s">
        <v>77</v>
      </c>
      <c r="E414" s="60">
        <v>729</v>
      </c>
      <c r="F414" s="60" t="e">
        <f t="shared" ca="1" si="34"/>
        <v>#NAME?</v>
      </c>
      <c r="G414" s="60">
        <f t="shared" si="35"/>
        <v>1458</v>
      </c>
    </row>
    <row r="415" spans="1:7">
      <c r="A415" s="63" t="s">
        <v>12</v>
      </c>
      <c r="B415" s="227" t="s">
        <v>107</v>
      </c>
      <c r="C415" s="69">
        <v>2</v>
      </c>
      <c r="D415" s="69" t="s">
        <v>77</v>
      </c>
      <c r="E415" s="60">
        <v>729</v>
      </c>
      <c r="F415" s="60" t="e">
        <f t="shared" ca="1" si="34"/>
        <v>#NAME?</v>
      </c>
      <c r="G415" s="60">
        <f t="shared" si="35"/>
        <v>1458</v>
      </c>
    </row>
    <row r="416" spans="1:7" ht="45">
      <c r="A416" s="97" t="s">
        <v>456</v>
      </c>
      <c r="B416" s="32" t="s">
        <v>108</v>
      </c>
      <c r="C416" s="69">
        <v>4</v>
      </c>
      <c r="D416" s="69" t="s">
        <v>77</v>
      </c>
      <c r="E416" s="60">
        <v>2186</v>
      </c>
      <c r="F416" s="60" t="e">
        <f t="shared" ca="1" si="34"/>
        <v>#NAME?</v>
      </c>
      <c r="G416" s="60">
        <f t="shared" si="35"/>
        <v>8744</v>
      </c>
    </row>
    <row r="417" spans="1:7" ht="30">
      <c r="A417" s="97" t="s">
        <v>457</v>
      </c>
      <c r="B417" s="32" t="s">
        <v>109</v>
      </c>
      <c r="C417" s="69">
        <v>4</v>
      </c>
      <c r="D417" s="69" t="s">
        <v>77</v>
      </c>
      <c r="E417" s="60">
        <v>1458</v>
      </c>
      <c r="F417" s="60" t="e">
        <f t="shared" ca="1" si="34"/>
        <v>#NAME?</v>
      </c>
      <c r="G417" s="60">
        <f t="shared" si="35"/>
        <v>5832</v>
      </c>
    </row>
    <row r="418" spans="1:7" ht="60">
      <c r="A418" s="97" t="s">
        <v>458</v>
      </c>
      <c r="B418" s="32" t="s">
        <v>110</v>
      </c>
      <c r="C418" s="69">
        <v>4</v>
      </c>
      <c r="D418" s="69" t="s">
        <v>77</v>
      </c>
      <c r="E418" s="60">
        <v>7286</v>
      </c>
      <c r="F418" s="60" t="e">
        <f t="shared" ca="1" si="34"/>
        <v>#NAME?</v>
      </c>
      <c r="G418" s="60">
        <f t="shared" si="35"/>
        <v>29144</v>
      </c>
    </row>
    <row r="419" spans="1:7" s="48" customFormat="1" ht="60">
      <c r="A419" s="97" t="s">
        <v>459</v>
      </c>
      <c r="B419" s="32" t="s">
        <v>324</v>
      </c>
      <c r="C419" s="69"/>
      <c r="D419" s="69"/>
      <c r="E419" s="206"/>
      <c r="F419" s="206"/>
      <c r="G419" s="206"/>
    </row>
    <row r="420" spans="1:7">
      <c r="A420" s="63" t="s">
        <v>8</v>
      </c>
      <c r="B420" s="32" t="s">
        <v>105</v>
      </c>
      <c r="C420" s="69">
        <v>39</v>
      </c>
      <c r="D420" s="85" t="s">
        <v>65</v>
      </c>
      <c r="E420" s="60">
        <v>292</v>
      </c>
      <c r="F420" s="60" t="e">
        <f t="shared" ref="F420:F425" ca="1" si="36">SpellNumber(E420)</f>
        <v>#NAME?</v>
      </c>
      <c r="G420" s="60">
        <f t="shared" ref="G420:G425" si="37">+E420*C420</f>
        <v>11388</v>
      </c>
    </row>
    <row r="421" spans="1:7">
      <c r="A421" s="63" t="s">
        <v>10</v>
      </c>
      <c r="B421" s="32" t="s">
        <v>106</v>
      </c>
      <c r="C421" s="69">
        <v>28</v>
      </c>
      <c r="D421" s="85" t="s">
        <v>65</v>
      </c>
      <c r="E421" s="60">
        <v>219</v>
      </c>
      <c r="F421" s="60" t="e">
        <f t="shared" ca="1" si="36"/>
        <v>#NAME?</v>
      </c>
      <c r="G421" s="60">
        <f t="shared" si="37"/>
        <v>6132</v>
      </c>
    </row>
    <row r="422" spans="1:7">
      <c r="A422" s="63" t="s">
        <v>12</v>
      </c>
      <c r="B422" s="32" t="s">
        <v>107</v>
      </c>
      <c r="C422" s="69">
        <v>28</v>
      </c>
      <c r="D422" s="85" t="s">
        <v>65</v>
      </c>
      <c r="E422" s="60">
        <v>146</v>
      </c>
      <c r="F422" s="60" t="e">
        <f t="shared" ca="1" si="36"/>
        <v>#NAME?</v>
      </c>
      <c r="G422" s="60">
        <f t="shared" si="37"/>
        <v>4088</v>
      </c>
    </row>
    <row r="423" spans="1:7" ht="60">
      <c r="A423" s="97" t="s">
        <v>460</v>
      </c>
      <c r="B423" s="32" t="s">
        <v>112</v>
      </c>
      <c r="C423" s="69">
        <v>33</v>
      </c>
      <c r="D423" s="85" t="s">
        <v>65</v>
      </c>
      <c r="E423" s="60">
        <v>875</v>
      </c>
      <c r="F423" s="60" t="e">
        <f t="shared" ca="1" si="36"/>
        <v>#NAME?</v>
      </c>
      <c r="G423" s="60">
        <f t="shared" si="37"/>
        <v>28875</v>
      </c>
    </row>
    <row r="424" spans="1:7" ht="60">
      <c r="A424" s="97" t="s">
        <v>461</v>
      </c>
      <c r="B424" s="32" t="s">
        <v>113</v>
      </c>
      <c r="C424" s="69">
        <v>33</v>
      </c>
      <c r="D424" s="85" t="s">
        <v>65</v>
      </c>
      <c r="E424" s="60">
        <v>1284</v>
      </c>
      <c r="F424" s="60" t="e">
        <f t="shared" ca="1" si="36"/>
        <v>#NAME?</v>
      </c>
      <c r="G424" s="60">
        <f t="shared" si="37"/>
        <v>42372</v>
      </c>
    </row>
    <row r="425" spans="1:7" ht="45">
      <c r="A425" s="97" t="s">
        <v>462</v>
      </c>
      <c r="B425" s="32" t="s">
        <v>114</v>
      </c>
      <c r="C425" s="69">
        <v>55.000000000000007</v>
      </c>
      <c r="D425" s="85" t="s">
        <v>65</v>
      </c>
      <c r="E425" s="60">
        <v>315</v>
      </c>
      <c r="F425" s="60" t="e">
        <f t="shared" ca="1" si="36"/>
        <v>#NAME?</v>
      </c>
      <c r="G425" s="60">
        <f t="shared" si="37"/>
        <v>17325.000000000004</v>
      </c>
    </row>
    <row r="426" spans="1:7" s="48" customFormat="1" ht="30">
      <c r="A426" s="97" t="s">
        <v>463</v>
      </c>
      <c r="B426" s="32" t="s">
        <v>115</v>
      </c>
      <c r="C426" s="69"/>
      <c r="D426" s="69"/>
      <c r="E426" s="206"/>
      <c r="F426" s="206"/>
      <c r="G426" s="206"/>
    </row>
    <row r="427" spans="1:7">
      <c r="A427" s="63" t="s">
        <v>8</v>
      </c>
      <c r="B427" s="227" t="s">
        <v>116</v>
      </c>
      <c r="C427" s="69">
        <v>4</v>
      </c>
      <c r="D427" s="69" t="s">
        <v>77</v>
      </c>
      <c r="E427" s="60">
        <v>1458</v>
      </c>
      <c r="F427" s="60" t="e">
        <f ca="1">SpellNumber(E427)</f>
        <v>#NAME?</v>
      </c>
      <c r="G427" s="60">
        <f>+E427*C427</f>
        <v>5832</v>
      </c>
    </row>
    <row r="428" spans="1:7" ht="75">
      <c r="A428" s="97" t="s">
        <v>464</v>
      </c>
      <c r="B428" s="227" t="s">
        <v>465</v>
      </c>
      <c r="C428" s="69">
        <v>1</v>
      </c>
      <c r="D428" s="69" t="s">
        <v>77</v>
      </c>
      <c r="E428" s="60">
        <v>10200</v>
      </c>
      <c r="F428" s="60" t="e">
        <f ca="1">SpellNumber(E428)</f>
        <v>#NAME?</v>
      </c>
      <c r="G428" s="60">
        <f>+E428*C428</f>
        <v>10200</v>
      </c>
    </row>
    <row r="429" spans="1:7" ht="315">
      <c r="A429" s="97" t="s">
        <v>466</v>
      </c>
      <c r="B429" s="236" t="s">
        <v>721</v>
      </c>
      <c r="C429" s="69">
        <v>1</v>
      </c>
      <c r="D429" s="69" t="s">
        <v>77</v>
      </c>
      <c r="E429" s="60">
        <v>41716</v>
      </c>
      <c r="F429" s="60" t="e">
        <f ca="1">SpellNumber(E429)</f>
        <v>#NAME?</v>
      </c>
      <c r="G429" s="60">
        <f>+E429*C429</f>
        <v>41716</v>
      </c>
    </row>
    <row r="430" spans="1:7" ht="45">
      <c r="A430" s="97"/>
      <c r="B430" s="113" t="s">
        <v>315</v>
      </c>
      <c r="C430" s="156">
        <v>1</v>
      </c>
      <c r="D430" s="135" t="s">
        <v>203</v>
      </c>
      <c r="E430" s="60">
        <v>14601</v>
      </c>
      <c r="F430" s="60" t="e">
        <f ca="1">SpellNumber(E430)</f>
        <v>#NAME?</v>
      </c>
      <c r="G430" s="60">
        <f>+E430*C430</f>
        <v>14601</v>
      </c>
    </row>
    <row r="431" spans="1:7" s="48" customFormat="1" ht="60">
      <c r="A431" s="97" t="s">
        <v>467</v>
      </c>
      <c r="B431" s="113" t="s">
        <v>468</v>
      </c>
      <c r="C431" s="69"/>
      <c r="D431" s="69"/>
      <c r="E431" s="206"/>
      <c r="F431" s="206"/>
      <c r="G431" s="206"/>
    </row>
    <row r="432" spans="1:7">
      <c r="A432" s="63" t="s">
        <v>8</v>
      </c>
      <c r="B432" s="113" t="s">
        <v>469</v>
      </c>
      <c r="C432" s="69">
        <v>100</v>
      </c>
      <c r="D432" s="131" t="s">
        <v>195</v>
      </c>
      <c r="E432" s="60">
        <v>280</v>
      </c>
      <c r="F432" s="60" t="e">
        <f ca="1">SpellNumber(E432)</f>
        <v>#NAME?</v>
      </c>
      <c r="G432" s="60">
        <f>+E432*C432</f>
        <v>28000</v>
      </c>
    </row>
    <row r="433" spans="1:7" ht="30">
      <c r="A433" s="63" t="s">
        <v>10</v>
      </c>
      <c r="B433" s="113" t="s">
        <v>470</v>
      </c>
      <c r="C433" s="69">
        <v>200</v>
      </c>
      <c r="D433" s="131" t="s">
        <v>195</v>
      </c>
      <c r="E433" s="60">
        <v>138</v>
      </c>
      <c r="F433" s="60" t="e">
        <f ca="1">SpellNumber(E433)</f>
        <v>#NAME?</v>
      </c>
      <c r="G433" s="60">
        <f>+E433*C433</f>
        <v>27600</v>
      </c>
    </row>
    <row r="434" spans="1:7" s="48" customFormat="1">
      <c r="A434" s="97" t="s">
        <v>471</v>
      </c>
      <c r="B434" s="76" t="s">
        <v>472</v>
      </c>
      <c r="C434" s="69"/>
      <c r="D434" s="69"/>
      <c r="E434" s="206"/>
      <c r="F434" s="206"/>
      <c r="G434" s="206"/>
    </row>
    <row r="435" spans="1:7" s="48" customFormat="1" ht="90">
      <c r="A435" s="63" t="s">
        <v>8</v>
      </c>
      <c r="B435" s="32" t="s">
        <v>473</v>
      </c>
      <c r="C435" s="75"/>
      <c r="D435" s="33"/>
      <c r="E435" s="206"/>
      <c r="F435" s="206"/>
      <c r="G435" s="206"/>
    </row>
    <row r="436" spans="1:7" ht="120">
      <c r="A436" s="63" t="s">
        <v>166</v>
      </c>
      <c r="B436" s="32" t="s">
        <v>474</v>
      </c>
      <c r="C436" s="69">
        <v>36</v>
      </c>
      <c r="D436" s="69" t="s">
        <v>77</v>
      </c>
      <c r="E436" s="60">
        <v>4761</v>
      </c>
      <c r="F436" s="60" t="e">
        <f ca="1">SpellNumber(E436)</f>
        <v>#NAME?</v>
      </c>
      <c r="G436" s="60">
        <f>+E436*C436</f>
        <v>171396</v>
      </c>
    </row>
    <row r="437" spans="1:7" ht="120">
      <c r="A437" s="63" t="s">
        <v>171</v>
      </c>
      <c r="B437" s="32" t="s">
        <v>475</v>
      </c>
      <c r="C437" s="69">
        <v>18</v>
      </c>
      <c r="D437" s="69" t="s">
        <v>77</v>
      </c>
      <c r="E437" s="60">
        <v>4761</v>
      </c>
      <c r="F437" s="60" t="e">
        <f ca="1">SpellNumber(E437)</f>
        <v>#NAME?</v>
      </c>
      <c r="G437" s="60">
        <f>+E437*C437</f>
        <v>85698</v>
      </c>
    </row>
    <row r="438" spans="1:7" ht="45">
      <c r="A438" s="63" t="s">
        <v>172</v>
      </c>
      <c r="B438" s="32" t="s">
        <v>227</v>
      </c>
      <c r="C438" s="69">
        <v>9</v>
      </c>
      <c r="D438" s="69" t="s">
        <v>77</v>
      </c>
      <c r="E438" s="60">
        <v>2703</v>
      </c>
      <c r="F438" s="60" t="e">
        <f ca="1">SpellNumber(E438)</f>
        <v>#NAME?</v>
      </c>
      <c r="G438" s="60">
        <f>+E438*C438</f>
        <v>24327</v>
      </c>
    </row>
    <row r="439" spans="1:7" s="48" customFormat="1">
      <c r="A439" s="63" t="s">
        <v>10</v>
      </c>
      <c r="B439" s="32" t="s">
        <v>476</v>
      </c>
      <c r="C439" s="69"/>
      <c r="D439" s="69"/>
      <c r="E439" s="206"/>
      <c r="F439" s="206"/>
      <c r="G439" s="206"/>
    </row>
    <row r="440" spans="1:7" ht="45">
      <c r="A440" s="63" t="s">
        <v>166</v>
      </c>
      <c r="B440" s="32" t="s">
        <v>477</v>
      </c>
      <c r="C440" s="69">
        <v>62</v>
      </c>
      <c r="D440" s="69" t="s">
        <v>77</v>
      </c>
      <c r="E440" s="60">
        <v>216</v>
      </c>
      <c r="F440" s="60" t="e">
        <f ca="1">SpellNumber(E440)</f>
        <v>#NAME?</v>
      </c>
      <c r="G440" s="60">
        <f>+E440*C440</f>
        <v>13392</v>
      </c>
    </row>
    <row r="441" spans="1:7" s="48" customFormat="1" ht="135">
      <c r="A441" s="97" t="s">
        <v>478</v>
      </c>
      <c r="B441" s="32" t="s">
        <v>271</v>
      </c>
      <c r="C441" s="75"/>
      <c r="D441" s="69"/>
      <c r="E441" s="206"/>
      <c r="F441" s="206"/>
      <c r="G441" s="206"/>
    </row>
    <row r="442" spans="1:7">
      <c r="A442" s="63" t="s">
        <v>8</v>
      </c>
      <c r="B442" s="160" t="s">
        <v>479</v>
      </c>
      <c r="C442" s="69">
        <v>8</v>
      </c>
      <c r="D442" s="69" t="s">
        <v>77</v>
      </c>
      <c r="E442" s="60">
        <v>5018</v>
      </c>
      <c r="F442" s="60" t="e">
        <f ca="1">SpellNumber(E442)</f>
        <v>#NAME?</v>
      </c>
      <c r="G442" s="60">
        <f>+E442*C442</f>
        <v>40144</v>
      </c>
    </row>
    <row r="443" spans="1:7" ht="60">
      <c r="A443" s="63" t="s">
        <v>10</v>
      </c>
      <c r="B443" s="113" t="s">
        <v>480</v>
      </c>
      <c r="C443" s="36">
        <v>8</v>
      </c>
      <c r="D443" s="146" t="s">
        <v>27</v>
      </c>
      <c r="E443" s="60">
        <v>765</v>
      </c>
      <c r="F443" s="60" t="e">
        <f ca="1">SpellNumber(E443)</f>
        <v>#NAME?</v>
      </c>
      <c r="G443" s="60">
        <f>+E443*C443</f>
        <v>6120</v>
      </c>
    </row>
    <row r="444" spans="1:7" s="48" customFormat="1" ht="30">
      <c r="A444" s="63" t="s">
        <v>12</v>
      </c>
      <c r="B444" s="113" t="s">
        <v>481</v>
      </c>
      <c r="C444" s="69"/>
      <c r="D444" s="69"/>
      <c r="E444" s="206"/>
      <c r="F444" s="206"/>
      <c r="G444" s="206"/>
    </row>
    <row r="445" spans="1:7">
      <c r="A445" s="63" t="s">
        <v>210</v>
      </c>
      <c r="B445" s="113" t="s">
        <v>255</v>
      </c>
      <c r="C445" s="69">
        <v>30</v>
      </c>
      <c r="D445" s="69" t="s">
        <v>77</v>
      </c>
      <c r="E445" s="60">
        <v>92</v>
      </c>
      <c r="F445" s="60" t="e">
        <f ca="1">SpellNumber(E445)</f>
        <v>#NAME?</v>
      </c>
      <c r="G445" s="60">
        <f>+E445*C445</f>
        <v>2760</v>
      </c>
    </row>
    <row r="446" spans="1:7">
      <c r="A446" s="134" t="s">
        <v>226</v>
      </c>
      <c r="B446" s="113" t="s">
        <v>256</v>
      </c>
      <c r="C446" s="69">
        <v>15</v>
      </c>
      <c r="D446" s="69" t="s">
        <v>77</v>
      </c>
      <c r="E446" s="60">
        <v>139</v>
      </c>
      <c r="F446" s="60" t="e">
        <f ca="1">SpellNumber(E446)</f>
        <v>#NAME?</v>
      </c>
      <c r="G446" s="60">
        <f>+E446*C446</f>
        <v>2085</v>
      </c>
    </row>
    <row r="447" spans="1:7">
      <c r="A447" s="134" t="s">
        <v>239</v>
      </c>
      <c r="B447" s="113" t="s">
        <v>258</v>
      </c>
      <c r="C447" s="156">
        <v>15</v>
      </c>
      <c r="D447" s="146" t="s">
        <v>27</v>
      </c>
      <c r="E447" s="60">
        <v>213</v>
      </c>
      <c r="F447" s="60" t="e">
        <f ca="1">SpellNumber(E447)</f>
        <v>#NAME?</v>
      </c>
      <c r="G447" s="60">
        <f>+E447*C447</f>
        <v>3195</v>
      </c>
    </row>
    <row r="448" spans="1:7">
      <c r="A448" s="134" t="s">
        <v>257</v>
      </c>
      <c r="B448" s="113" t="s">
        <v>260</v>
      </c>
      <c r="C448" s="156">
        <v>14</v>
      </c>
      <c r="D448" s="146" t="s">
        <v>27</v>
      </c>
      <c r="E448" s="60">
        <v>152</v>
      </c>
      <c r="F448" s="60" t="e">
        <f ca="1">SpellNumber(E448)</f>
        <v>#NAME?</v>
      </c>
      <c r="G448" s="60">
        <f>+E448*C448</f>
        <v>2128</v>
      </c>
    </row>
    <row r="449" spans="1:7" ht="60">
      <c r="A449" s="134" t="s">
        <v>14</v>
      </c>
      <c r="B449" s="113" t="s">
        <v>248</v>
      </c>
      <c r="C449" s="69">
        <v>14</v>
      </c>
      <c r="D449" s="69" t="s">
        <v>77</v>
      </c>
      <c r="E449" s="60">
        <v>190</v>
      </c>
      <c r="F449" s="60" t="e">
        <f ca="1">SpellNumber(E449)</f>
        <v>#NAME?</v>
      </c>
      <c r="G449" s="60">
        <f>+E449*C449</f>
        <v>2660</v>
      </c>
    </row>
    <row r="450" spans="1:7" s="48" customFormat="1" ht="30">
      <c r="A450" s="228" t="s">
        <v>482</v>
      </c>
      <c r="B450" s="160" t="s">
        <v>483</v>
      </c>
      <c r="C450" s="69"/>
      <c r="D450" s="69"/>
      <c r="E450" s="206"/>
      <c r="F450" s="206"/>
      <c r="G450" s="206"/>
    </row>
    <row r="451" spans="1:7" ht="30">
      <c r="A451" s="159" t="s">
        <v>8</v>
      </c>
      <c r="B451" s="160" t="s">
        <v>484</v>
      </c>
      <c r="C451" s="69">
        <v>200</v>
      </c>
      <c r="D451" s="131" t="s">
        <v>195</v>
      </c>
      <c r="E451" s="60">
        <v>85</v>
      </c>
      <c r="F451" s="60" t="e">
        <f ca="1">SpellNumber(E451)</f>
        <v>#NAME?</v>
      </c>
      <c r="G451" s="60">
        <f>+E451*C451</f>
        <v>17000</v>
      </c>
    </row>
    <row r="452" spans="1:7" ht="30">
      <c r="A452" s="159" t="s">
        <v>10</v>
      </c>
      <c r="B452" s="160" t="s">
        <v>485</v>
      </c>
      <c r="C452" s="69">
        <v>100</v>
      </c>
      <c r="D452" s="131" t="s">
        <v>195</v>
      </c>
      <c r="E452" s="60">
        <v>77</v>
      </c>
      <c r="F452" s="60" t="e">
        <f ca="1">SpellNumber(E452)</f>
        <v>#NAME?</v>
      </c>
      <c r="G452" s="60">
        <f>+E452*C452</f>
        <v>7700</v>
      </c>
    </row>
    <row r="453" spans="1:7" s="48" customFormat="1">
      <c r="A453" s="159" t="s">
        <v>12</v>
      </c>
      <c r="B453" s="160" t="s">
        <v>486</v>
      </c>
      <c r="C453" s="69"/>
      <c r="D453" s="69"/>
      <c r="E453" s="206"/>
      <c r="F453" s="206"/>
      <c r="G453" s="206"/>
    </row>
    <row r="454" spans="1:7">
      <c r="A454" s="159" t="s">
        <v>210</v>
      </c>
      <c r="B454" s="160" t="s">
        <v>250</v>
      </c>
      <c r="C454" s="69">
        <v>50</v>
      </c>
      <c r="D454" s="131" t="s">
        <v>195</v>
      </c>
      <c r="E454" s="60">
        <v>77</v>
      </c>
      <c r="F454" s="60" t="e">
        <f t="shared" ref="F454:F460" ca="1" si="38">SpellNumber(E454)</f>
        <v>#NAME?</v>
      </c>
      <c r="G454" s="60">
        <f t="shared" ref="G454:G460" si="39">+E454*C454</f>
        <v>3850</v>
      </c>
    </row>
    <row r="455" spans="1:7">
      <c r="A455" s="159" t="s">
        <v>226</v>
      </c>
      <c r="B455" s="160" t="s">
        <v>251</v>
      </c>
      <c r="C455" s="69">
        <v>100</v>
      </c>
      <c r="D455" s="131" t="s">
        <v>195</v>
      </c>
      <c r="E455" s="60">
        <v>77</v>
      </c>
      <c r="F455" s="60" t="e">
        <f t="shared" ca="1" si="38"/>
        <v>#NAME?</v>
      </c>
      <c r="G455" s="60">
        <f t="shared" si="39"/>
        <v>7700</v>
      </c>
    </row>
    <row r="456" spans="1:7">
      <c r="A456" s="159" t="s">
        <v>239</v>
      </c>
      <c r="B456" s="160" t="s">
        <v>252</v>
      </c>
      <c r="C456" s="69">
        <v>100</v>
      </c>
      <c r="D456" s="131" t="s">
        <v>195</v>
      </c>
      <c r="E456" s="60">
        <v>77</v>
      </c>
      <c r="F456" s="60" t="e">
        <f t="shared" ca="1" si="38"/>
        <v>#NAME?</v>
      </c>
      <c r="G456" s="60">
        <f t="shared" si="39"/>
        <v>7700</v>
      </c>
    </row>
    <row r="457" spans="1:7" ht="30">
      <c r="A457" s="159" t="s">
        <v>14</v>
      </c>
      <c r="B457" s="160" t="s">
        <v>289</v>
      </c>
      <c r="C457" s="161">
        <v>100</v>
      </c>
      <c r="D457" s="131" t="s">
        <v>195</v>
      </c>
      <c r="E457" s="60">
        <v>27</v>
      </c>
      <c r="F457" s="60" t="e">
        <f t="shared" ca="1" si="38"/>
        <v>#NAME?</v>
      </c>
      <c r="G457" s="60">
        <f t="shared" si="39"/>
        <v>2700</v>
      </c>
    </row>
    <row r="458" spans="1:7" ht="30">
      <c r="A458" s="159" t="s">
        <v>43</v>
      </c>
      <c r="B458" s="160" t="s">
        <v>290</v>
      </c>
      <c r="C458" s="161">
        <v>200</v>
      </c>
      <c r="D458" s="131" t="s">
        <v>195</v>
      </c>
      <c r="E458" s="60">
        <v>18</v>
      </c>
      <c r="F458" s="60" t="e">
        <f t="shared" ca="1" si="38"/>
        <v>#NAME?</v>
      </c>
      <c r="G458" s="60">
        <f t="shared" si="39"/>
        <v>3600</v>
      </c>
    </row>
    <row r="459" spans="1:7" ht="30">
      <c r="A459" s="159" t="s">
        <v>204</v>
      </c>
      <c r="B459" s="113" t="s">
        <v>261</v>
      </c>
      <c r="C459" s="69">
        <v>12</v>
      </c>
      <c r="D459" s="69" t="s">
        <v>77</v>
      </c>
      <c r="E459" s="60">
        <v>3091</v>
      </c>
      <c r="F459" s="60" t="e">
        <f t="shared" ca="1" si="38"/>
        <v>#NAME?</v>
      </c>
      <c r="G459" s="60">
        <f t="shared" si="39"/>
        <v>37092</v>
      </c>
    </row>
    <row r="460" spans="1:7" ht="30">
      <c r="A460" s="159" t="s">
        <v>206</v>
      </c>
      <c r="B460" s="113" t="s">
        <v>283</v>
      </c>
      <c r="C460" s="69">
        <v>6</v>
      </c>
      <c r="D460" s="69" t="s">
        <v>77</v>
      </c>
      <c r="E460" s="60">
        <v>4098</v>
      </c>
      <c r="F460" s="60" t="e">
        <f t="shared" ca="1" si="38"/>
        <v>#NAME?</v>
      </c>
      <c r="G460" s="60">
        <f t="shared" si="39"/>
        <v>24588</v>
      </c>
    </row>
    <row r="461" spans="1:7" s="48" customFormat="1">
      <c r="A461" s="71"/>
      <c r="B461" s="267" t="s">
        <v>487</v>
      </c>
      <c r="C461" s="267"/>
      <c r="D461" s="267"/>
      <c r="E461" s="206"/>
      <c r="F461" s="206"/>
      <c r="G461" s="200">
        <f>SUM(G364:G460)</f>
        <v>10037019</v>
      </c>
    </row>
  </sheetData>
  <autoFilter ref="A3:G461"/>
  <mergeCells count="37">
    <mergeCell ref="A1:G1"/>
    <mergeCell ref="B28:D28"/>
    <mergeCell ref="B60:D60"/>
    <mergeCell ref="B106:D106"/>
    <mergeCell ref="B139:D139"/>
    <mergeCell ref="A30:G30"/>
    <mergeCell ref="A62:G62"/>
    <mergeCell ref="A108:G108"/>
    <mergeCell ref="B461:D461"/>
    <mergeCell ref="A4:G4"/>
    <mergeCell ref="A29:G29"/>
    <mergeCell ref="A61:G61"/>
    <mergeCell ref="A107:G107"/>
    <mergeCell ref="A140:G140"/>
    <mergeCell ref="A148:G148"/>
    <mergeCell ref="A182:G182"/>
    <mergeCell ref="A204:G204"/>
    <mergeCell ref="A220:G220"/>
    <mergeCell ref="A232:G232"/>
    <mergeCell ref="A317:G317"/>
    <mergeCell ref="A362:G362"/>
    <mergeCell ref="A5:G5"/>
    <mergeCell ref="B147:D147"/>
    <mergeCell ref="B181:D181"/>
    <mergeCell ref="A233:G233"/>
    <mergeCell ref="A318:G318"/>
    <mergeCell ref="A363:G363"/>
    <mergeCell ref="A141:G141"/>
    <mergeCell ref="A149:G149"/>
    <mergeCell ref="A183:G183"/>
    <mergeCell ref="A205:G205"/>
    <mergeCell ref="A221:G221"/>
    <mergeCell ref="B316:D316"/>
    <mergeCell ref="B361:D361"/>
    <mergeCell ref="B203:D203"/>
    <mergeCell ref="B219:D219"/>
    <mergeCell ref="B231:D231"/>
  </mergeCells>
  <printOptions horizontalCentered="1"/>
  <pageMargins left="0.70866141732283472" right="0.70866141732283472" top="0.74803149606299213" bottom="0.74803149606299213" header="0.31496062992125984" footer="0.31496062992125984"/>
  <pageSetup paperSize="9" scale="75" fitToHeight="0" orientation="landscape" r:id="rId1"/>
  <headerFooter>
    <oddHeader>&amp;LBangalore Water Supply and Sewerage Project (III)&amp;RBill of Quantities</oddHeader>
    <oddFooter>&amp;LContract No. CP-13&amp;RBOQ - &amp;PD</oddFooter>
  </headerFooter>
  <rowBreaks count="11" manualBreakCount="11">
    <brk id="28" max="16383" man="1"/>
    <brk id="60" max="16383" man="1"/>
    <brk id="106" max="16383" man="1"/>
    <brk id="139" max="16383" man="1"/>
    <brk id="147" max="16383" man="1"/>
    <brk id="181" max="16383" man="1"/>
    <brk id="203" max="16383" man="1"/>
    <brk id="219" max="16383" man="1"/>
    <brk id="231" max="16383" man="1"/>
    <brk id="316" max="16383" man="1"/>
    <brk id="361" max="16383" man="1"/>
  </rowBreaks>
</worksheet>
</file>

<file path=xl/worksheets/sheet8.xml><?xml version="1.0" encoding="utf-8"?>
<worksheet xmlns="http://schemas.openxmlformats.org/spreadsheetml/2006/main" xmlns:r="http://schemas.openxmlformats.org/officeDocument/2006/relationships">
  <sheetPr codeName="Sheet9"/>
  <dimension ref="A1:C33"/>
  <sheetViews>
    <sheetView view="pageBreakPreview" topLeftCell="A6" zoomScale="60" workbookViewId="0">
      <selection activeCell="A33" sqref="A33:B33"/>
    </sheetView>
  </sheetViews>
  <sheetFormatPr defaultRowHeight="15"/>
  <cols>
    <col min="2" max="2" width="62.85546875" customWidth="1"/>
    <col min="3" max="3" width="25.5703125" customWidth="1"/>
  </cols>
  <sheetData>
    <row r="1" spans="1:3" ht="15.75">
      <c r="A1" s="271" t="s">
        <v>543</v>
      </c>
      <c r="B1" s="271"/>
      <c r="C1" s="271"/>
    </row>
    <row r="2" spans="1:3" ht="15.75">
      <c r="A2" s="38"/>
      <c r="B2" s="38"/>
      <c r="C2" s="38"/>
    </row>
    <row r="3" spans="1:3" ht="47.25" customHeight="1">
      <c r="A3" s="272" t="s">
        <v>588</v>
      </c>
      <c r="B3" s="272"/>
      <c r="C3" s="272"/>
    </row>
    <row r="4" spans="1:3">
      <c r="A4" s="39"/>
      <c r="B4" s="39"/>
      <c r="C4" s="39"/>
    </row>
    <row r="5" spans="1:3" ht="15.75">
      <c r="A5" s="273" t="s">
        <v>563</v>
      </c>
      <c r="B5" s="273"/>
      <c r="C5" s="273"/>
    </row>
    <row r="6" spans="1:3" ht="15.75">
      <c r="A6" s="40"/>
      <c r="B6" s="40"/>
      <c r="C6" s="40"/>
    </row>
    <row r="7" spans="1:3" ht="15.75">
      <c r="A7" s="41" t="s">
        <v>564</v>
      </c>
      <c r="B7" s="42"/>
      <c r="C7" s="43" t="s">
        <v>565</v>
      </c>
    </row>
    <row r="8" spans="1:3" ht="15.75">
      <c r="A8" s="44"/>
      <c r="B8" s="45"/>
      <c r="C8" s="249"/>
    </row>
    <row r="9" spans="1:3" ht="15.75">
      <c r="A9" s="41" t="s">
        <v>589</v>
      </c>
      <c r="B9" s="46" t="s">
        <v>567</v>
      </c>
      <c r="C9" s="250">
        <f>+Chokkanahalli!G28</f>
        <v>20885065</v>
      </c>
    </row>
    <row r="10" spans="1:3" ht="15.75">
      <c r="A10" s="41"/>
      <c r="B10" s="42"/>
      <c r="C10" s="251"/>
    </row>
    <row r="11" spans="1:3" ht="15.75">
      <c r="A11" s="41" t="s">
        <v>590</v>
      </c>
      <c r="B11" s="46" t="s">
        <v>569</v>
      </c>
      <c r="C11" s="250">
        <f>+Chokkanahalli!G60</f>
        <v>319569273</v>
      </c>
    </row>
    <row r="12" spans="1:3" ht="15.75">
      <c r="A12" s="41"/>
      <c r="B12" s="42"/>
      <c r="C12" s="251"/>
    </row>
    <row r="13" spans="1:3" ht="15.75">
      <c r="A13" s="41" t="s">
        <v>591</v>
      </c>
      <c r="B13" s="46" t="s">
        <v>571</v>
      </c>
      <c r="C13" s="250">
        <f>+Chokkanahalli!G106</f>
        <v>52228420</v>
      </c>
    </row>
    <row r="14" spans="1:3" ht="15.75">
      <c r="A14" s="41"/>
      <c r="B14" s="42"/>
      <c r="C14" s="251"/>
    </row>
    <row r="15" spans="1:3" ht="15.75">
      <c r="A15" s="41" t="s">
        <v>592</v>
      </c>
      <c r="B15" s="46" t="s">
        <v>573</v>
      </c>
      <c r="C15" s="250">
        <f>+Chokkanahalli!G139</f>
        <v>1790286</v>
      </c>
    </row>
    <row r="16" spans="1:3" ht="15.75">
      <c r="A16" s="47"/>
      <c r="B16" s="47"/>
      <c r="C16" s="251"/>
    </row>
    <row r="17" spans="1:3" ht="15.75">
      <c r="A17" s="41" t="s">
        <v>593</v>
      </c>
      <c r="B17" s="46" t="s">
        <v>575</v>
      </c>
      <c r="C17" s="250">
        <f>+Chokkanahalli!G147</f>
        <v>2339460</v>
      </c>
    </row>
    <row r="18" spans="1:3" ht="15.75">
      <c r="A18" s="47"/>
      <c r="B18" s="47"/>
      <c r="C18" s="251"/>
    </row>
    <row r="19" spans="1:3" ht="15.75">
      <c r="A19" s="41" t="s">
        <v>594</v>
      </c>
      <c r="B19" s="46" t="s">
        <v>577</v>
      </c>
      <c r="C19" s="250">
        <f>+Chokkanahalli!G181</f>
        <v>29171697</v>
      </c>
    </row>
    <row r="20" spans="1:3" ht="15.75">
      <c r="A20" s="47"/>
      <c r="B20" s="47"/>
      <c r="C20" s="251"/>
    </row>
    <row r="21" spans="1:3" ht="15.75">
      <c r="A21" s="41" t="s">
        <v>595</v>
      </c>
      <c r="B21" s="46" t="s">
        <v>579</v>
      </c>
      <c r="C21" s="250">
        <f>+Chokkanahalli!G203</f>
        <v>12455409</v>
      </c>
    </row>
    <row r="22" spans="1:3" ht="15.75">
      <c r="A22" s="41"/>
      <c r="B22" s="46"/>
      <c r="C22" s="251"/>
    </row>
    <row r="23" spans="1:3" ht="15.75">
      <c r="A23" s="41" t="s">
        <v>596</v>
      </c>
      <c r="B23" s="46" t="s">
        <v>581</v>
      </c>
      <c r="C23" s="250">
        <f>+Chokkanahalli!G219</f>
        <v>4541135</v>
      </c>
    </row>
    <row r="24" spans="1:3" ht="15.75">
      <c r="A24" s="41"/>
      <c r="B24" s="46"/>
      <c r="C24" s="251"/>
    </row>
    <row r="25" spans="1:3" ht="15.75">
      <c r="A25" s="41" t="s">
        <v>597</v>
      </c>
      <c r="B25" s="46" t="s">
        <v>583</v>
      </c>
      <c r="C25" s="250">
        <f>+Chokkanahalli!G231</f>
        <v>1365073</v>
      </c>
    </row>
    <row r="26" spans="1:3" ht="15.75">
      <c r="A26" s="41"/>
      <c r="B26" s="46"/>
      <c r="C26" s="251"/>
    </row>
    <row r="27" spans="1:3" ht="15.75">
      <c r="A27" s="41" t="s">
        <v>598</v>
      </c>
      <c r="B27" s="46" t="s">
        <v>585</v>
      </c>
      <c r="C27" s="250">
        <f>+Chokkanahalli!G316</f>
        <v>1713436</v>
      </c>
    </row>
    <row r="28" spans="1:3" ht="15.75">
      <c r="A28" s="47"/>
      <c r="B28" s="47"/>
      <c r="C28" s="251"/>
    </row>
    <row r="29" spans="1:3" ht="15.75">
      <c r="A29" s="41" t="s">
        <v>599</v>
      </c>
      <c r="B29" s="46" t="s">
        <v>587</v>
      </c>
      <c r="C29" s="250">
        <f>+Chokkanahalli!G361</f>
        <v>12141111</v>
      </c>
    </row>
    <row r="30" spans="1:3" ht="15.75">
      <c r="A30" s="47"/>
      <c r="B30" s="47"/>
      <c r="C30" s="251"/>
    </row>
    <row r="31" spans="1:3" ht="15.75">
      <c r="A31" s="41" t="s">
        <v>600</v>
      </c>
      <c r="B31" s="46" t="s">
        <v>601</v>
      </c>
      <c r="C31" s="250">
        <f>+Chokkanahalli!G461</f>
        <v>10037019</v>
      </c>
    </row>
    <row r="32" spans="1:3" ht="15.75">
      <c r="A32" s="47"/>
      <c r="B32" s="47"/>
      <c r="C32" s="251"/>
    </row>
    <row r="33" spans="1:3" ht="15.75">
      <c r="A33" s="277" t="s">
        <v>542</v>
      </c>
      <c r="B33" s="277"/>
      <c r="C33" s="248">
        <f>SUM(C8:C32)</f>
        <v>468237384</v>
      </c>
    </row>
  </sheetData>
  <mergeCells count="4">
    <mergeCell ref="A1:C1"/>
    <mergeCell ref="A3:C3"/>
    <mergeCell ref="A5:C5"/>
    <mergeCell ref="A33:B33"/>
  </mergeCells>
  <pageMargins left="0.70866141732283472" right="0.70866141732283472" top="0.74803149606299213" bottom="0.74803149606299213" header="0.31496062992125984" footer="0.31496062992125984"/>
  <pageSetup paperSize="9" scale="90" orientation="portrait" horizontalDpi="1200" verticalDpi="1200" r:id="rId1"/>
  <headerFooter>
    <oddHeader>&amp;LBangalore Water Supply and Sewerage Project (III)&amp;RBill of Quantities</oddHeader>
    <oddFooter>&amp;LContract No. CP-13&amp;RBOQ-50D</oddFooter>
  </headerFooter>
</worksheet>
</file>

<file path=xl/worksheets/sheet9.xml><?xml version="1.0" encoding="utf-8"?>
<worksheet xmlns="http://schemas.openxmlformats.org/spreadsheetml/2006/main" xmlns:r="http://schemas.openxmlformats.org/officeDocument/2006/relationships">
  <sheetPr codeName="Sheet10">
    <pageSetUpPr fitToPage="1"/>
  </sheetPr>
  <dimension ref="A1:H42"/>
  <sheetViews>
    <sheetView view="pageBreakPreview" zoomScale="60" workbookViewId="0"/>
  </sheetViews>
  <sheetFormatPr defaultRowHeight="15"/>
  <cols>
    <col min="1" max="1" width="9.140625" style="13"/>
    <col min="2" max="2" width="61" style="13" customWidth="1"/>
    <col min="3" max="3" width="16.28515625" style="13" customWidth="1"/>
    <col min="4" max="4" width="12" style="13" customWidth="1"/>
    <col min="5" max="5" width="13.85546875" style="31" customWidth="1"/>
    <col min="6" max="6" width="59.42578125" style="13" bestFit="1" customWidth="1"/>
    <col min="7" max="7" width="21" style="31" customWidth="1"/>
    <col min="8" max="8" width="16.140625" style="13" bestFit="1" customWidth="1"/>
    <col min="9" max="9" width="9.140625" style="13" customWidth="1"/>
    <col min="10" max="16384" width="9.140625" style="13"/>
  </cols>
  <sheetData>
    <row r="1" spans="1:7">
      <c r="A1" s="11"/>
      <c r="B1" s="11"/>
      <c r="C1" s="11"/>
      <c r="D1" s="11"/>
      <c r="E1" s="265"/>
      <c r="F1" s="11"/>
      <c r="G1" s="12"/>
    </row>
    <row r="2" spans="1:7">
      <c r="A2" s="278" t="s">
        <v>488</v>
      </c>
      <c r="B2" s="278"/>
      <c r="C2" s="278"/>
      <c r="D2" s="278"/>
      <c r="E2" s="278"/>
      <c r="F2" s="278"/>
      <c r="G2" s="278"/>
    </row>
    <row r="3" spans="1:7">
      <c r="A3" s="14"/>
      <c r="B3" s="15"/>
      <c r="C3" s="16"/>
      <c r="D3" s="17"/>
      <c r="E3" s="265"/>
      <c r="F3" s="16"/>
      <c r="G3" s="12"/>
    </row>
    <row r="4" spans="1:7" ht="30">
      <c r="A4" s="18" t="s">
        <v>1</v>
      </c>
      <c r="B4" s="19" t="s">
        <v>2</v>
      </c>
      <c r="C4" s="19" t="s">
        <v>3</v>
      </c>
      <c r="D4" s="19" t="s">
        <v>4</v>
      </c>
      <c r="E4" s="20" t="s">
        <v>707</v>
      </c>
      <c r="F4" s="20" t="s">
        <v>708</v>
      </c>
      <c r="G4" s="21" t="s">
        <v>709</v>
      </c>
    </row>
    <row r="5" spans="1:7" ht="180">
      <c r="A5" s="22"/>
      <c r="B5" s="32" t="s">
        <v>489</v>
      </c>
      <c r="C5" s="33"/>
      <c r="D5" s="33"/>
      <c r="E5" s="24"/>
      <c r="F5" s="23"/>
      <c r="G5" s="247"/>
    </row>
    <row r="6" spans="1:7">
      <c r="A6" s="25">
        <v>1</v>
      </c>
      <c r="B6" s="34" t="s">
        <v>490</v>
      </c>
      <c r="C6" s="35"/>
      <c r="D6" s="35"/>
      <c r="E6" s="24"/>
      <c r="F6" s="26"/>
      <c r="G6" s="247"/>
    </row>
    <row r="7" spans="1:7">
      <c r="A7" s="27" t="s">
        <v>491</v>
      </c>
      <c r="B7" s="34" t="s">
        <v>492</v>
      </c>
      <c r="C7" s="36">
        <v>8000</v>
      </c>
      <c r="D7" s="36" t="s">
        <v>493</v>
      </c>
      <c r="E7" s="266">
        <v>804</v>
      </c>
      <c r="F7" s="24" t="e">
        <f ca="1">SpellNumber(E7)</f>
        <v>#NAME?</v>
      </c>
      <c r="G7" s="247">
        <f>+E7*C7</f>
        <v>6432000</v>
      </c>
    </row>
    <row r="8" spans="1:7">
      <c r="A8" s="27" t="s">
        <v>494</v>
      </c>
      <c r="B8" s="34" t="s">
        <v>495</v>
      </c>
      <c r="C8" s="36">
        <v>1000</v>
      </c>
      <c r="D8" s="36" t="s">
        <v>493</v>
      </c>
      <c r="E8" s="266">
        <v>804</v>
      </c>
      <c r="F8" s="24" t="e">
        <f t="shared" ref="F8:F22" ca="1" si="0">SpellNumber(E8)</f>
        <v>#NAME?</v>
      </c>
      <c r="G8" s="247">
        <f t="shared" ref="G8:G22" si="1">+E8*C8</f>
        <v>804000</v>
      </c>
    </row>
    <row r="9" spans="1:7">
      <c r="A9" s="27" t="s">
        <v>496</v>
      </c>
      <c r="B9" s="34" t="s">
        <v>497</v>
      </c>
      <c r="C9" s="36">
        <v>2000</v>
      </c>
      <c r="D9" s="36" t="s">
        <v>493</v>
      </c>
      <c r="E9" s="266">
        <v>804</v>
      </c>
      <c r="F9" s="24" t="e">
        <f t="shared" ca="1" si="0"/>
        <v>#NAME?</v>
      </c>
      <c r="G9" s="247">
        <f t="shared" si="1"/>
        <v>1608000</v>
      </c>
    </row>
    <row r="10" spans="1:7">
      <c r="A10" s="27" t="s">
        <v>498</v>
      </c>
      <c r="B10" s="34" t="s">
        <v>499</v>
      </c>
      <c r="C10" s="36">
        <v>200</v>
      </c>
      <c r="D10" s="36" t="s">
        <v>493</v>
      </c>
      <c r="E10" s="266">
        <v>963</v>
      </c>
      <c r="F10" s="24" t="e">
        <f t="shared" ca="1" si="0"/>
        <v>#NAME?</v>
      </c>
      <c r="G10" s="247">
        <f t="shared" si="1"/>
        <v>192600</v>
      </c>
    </row>
    <row r="11" spans="1:7">
      <c r="A11" s="27" t="s">
        <v>500</v>
      </c>
      <c r="B11" s="34" t="s">
        <v>501</v>
      </c>
      <c r="C11" s="36">
        <v>1000</v>
      </c>
      <c r="D11" s="36" t="s">
        <v>493</v>
      </c>
      <c r="E11" s="266">
        <v>963</v>
      </c>
      <c r="F11" s="24" t="e">
        <f t="shared" ca="1" si="0"/>
        <v>#NAME?</v>
      </c>
      <c r="G11" s="247">
        <f t="shared" si="1"/>
        <v>963000</v>
      </c>
    </row>
    <row r="12" spans="1:7">
      <c r="A12" s="27" t="s">
        <v>502</v>
      </c>
      <c r="B12" s="34" t="s">
        <v>503</v>
      </c>
      <c r="C12" s="36">
        <v>200</v>
      </c>
      <c r="D12" s="36" t="s">
        <v>493</v>
      </c>
      <c r="E12" s="266">
        <v>963</v>
      </c>
      <c r="F12" s="24" t="e">
        <f t="shared" ca="1" si="0"/>
        <v>#NAME?</v>
      </c>
      <c r="G12" s="247">
        <f t="shared" si="1"/>
        <v>192600</v>
      </c>
    </row>
    <row r="13" spans="1:7">
      <c r="A13" s="27" t="s">
        <v>504</v>
      </c>
      <c r="B13" s="34" t="s">
        <v>505</v>
      </c>
      <c r="C13" s="36">
        <v>1000</v>
      </c>
      <c r="D13" s="36" t="s">
        <v>493</v>
      </c>
      <c r="E13" s="266">
        <v>880</v>
      </c>
      <c r="F13" s="24" t="e">
        <f t="shared" ca="1" si="0"/>
        <v>#NAME?</v>
      </c>
      <c r="G13" s="247">
        <f t="shared" si="1"/>
        <v>880000</v>
      </c>
    </row>
    <row r="14" spans="1:7">
      <c r="A14" s="27" t="s">
        <v>506</v>
      </c>
      <c r="B14" s="34" t="s">
        <v>507</v>
      </c>
      <c r="C14" s="36">
        <v>400</v>
      </c>
      <c r="D14" s="36" t="s">
        <v>493</v>
      </c>
      <c r="E14" s="266">
        <v>963</v>
      </c>
      <c r="F14" s="24" t="e">
        <f t="shared" ca="1" si="0"/>
        <v>#NAME?</v>
      </c>
      <c r="G14" s="247">
        <f t="shared" si="1"/>
        <v>385200</v>
      </c>
    </row>
    <row r="15" spans="1:7">
      <c r="A15" s="27" t="s">
        <v>166</v>
      </c>
      <c r="B15" s="34" t="s">
        <v>508</v>
      </c>
      <c r="C15" s="36">
        <v>1000</v>
      </c>
      <c r="D15" s="36" t="s">
        <v>493</v>
      </c>
      <c r="E15" s="266">
        <v>963</v>
      </c>
      <c r="F15" s="24" t="e">
        <f t="shared" ca="1" si="0"/>
        <v>#NAME?</v>
      </c>
      <c r="G15" s="247">
        <f t="shared" si="1"/>
        <v>963000</v>
      </c>
    </row>
    <row r="16" spans="1:7">
      <c r="A16" s="27" t="s">
        <v>509</v>
      </c>
      <c r="B16" s="34" t="s">
        <v>510</v>
      </c>
      <c r="C16" s="36">
        <v>500</v>
      </c>
      <c r="D16" s="36" t="s">
        <v>493</v>
      </c>
      <c r="E16" s="266">
        <v>963</v>
      </c>
      <c r="F16" s="24" t="e">
        <f t="shared" ca="1" si="0"/>
        <v>#NAME?</v>
      </c>
      <c r="G16" s="247">
        <f t="shared" si="1"/>
        <v>481500</v>
      </c>
    </row>
    <row r="17" spans="1:7">
      <c r="A17" s="27" t="s">
        <v>511</v>
      </c>
      <c r="B17" s="34" t="s">
        <v>512</v>
      </c>
      <c r="C17" s="36">
        <v>1000</v>
      </c>
      <c r="D17" s="36" t="s">
        <v>493</v>
      </c>
      <c r="E17" s="266">
        <v>963</v>
      </c>
      <c r="F17" s="24" t="e">
        <f t="shared" ca="1" si="0"/>
        <v>#NAME?</v>
      </c>
      <c r="G17" s="247">
        <f t="shared" si="1"/>
        <v>963000</v>
      </c>
    </row>
    <row r="18" spans="1:7">
      <c r="A18" s="27" t="s">
        <v>513</v>
      </c>
      <c r="B18" s="34" t="s">
        <v>514</v>
      </c>
      <c r="C18" s="36">
        <v>1000</v>
      </c>
      <c r="D18" s="36" t="s">
        <v>493</v>
      </c>
      <c r="E18" s="266">
        <v>963</v>
      </c>
      <c r="F18" s="24" t="e">
        <f t="shared" ca="1" si="0"/>
        <v>#NAME?</v>
      </c>
      <c r="G18" s="247">
        <f t="shared" si="1"/>
        <v>963000</v>
      </c>
    </row>
    <row r="19" spans="1:7">
      <c r="A19" s="27" t="s">
        <v>515</v>
      </c>
      <c r="B19" s="34" t="s">
        <v>516</v>
      </c>
      <c r="C19" s="36">
        <v>1400</v>
      </c>
      <c r="D19" s="36" t="s">
        <v>493</v>
      </c>
      <c r="E19" s="266">
        <v>880</v>
      </c>
      <c r="F19" s="24" t="e">
        <f t="shared" ca="1" si="0"/>
        <v>#NAME?</v>
      </c>
      <c r="G19" s="247">
        <f t="shared" si="1"/>
        <v>1232000</v>
      </c>
    </row>
    <row r="20" spans="1:7">
      <c r="A20" s="27" t="s">
        <v>517</v>
      </c>
      <c r="B20" s="34" t="s">
        <v>518</v>
      </c>
      <c r="C20" s="36">
        <v>400</v>
      </c>
      <c r="D20" s="36" t="s">
        <v>493</v>
      </c>
      <c r="E20" s="266">
        <v>880</v>
      </c>
      <c r="F20" s="24" t="e">
        <f t="shared" ca="1" si="0"/>
        <v>#NAME?</v>
      </c>
      <c r="G20" s="247">
        <f t="shared" si="1"/>
        <v>352000</v>
      </c>
    </row>
    <row r="21" spans="1:7">
      <c r="A21" s="27" t="s">
        <v>519</v>
      </c>
      <c r="B21" s="34" t="s">
        <v>520</v>
      </c>
      <c r="C21" s="36">
        <v>400</v>
      </c>
      <c r="D21" s="36" t="s">
        <v>493</v>
      </c>
      <c r="E21" s="266">
        <v>880</v>
      </c>
      <c r="F21" s="24" t="e">
        <f t="shared" ca="1" si="0"/>
        <v>#NAME?</v>
      </c>
      <c r="G21" s="247">
        <f t="shared" si="1"/>
        <v>352000</v>
      </c>
    </row>
    <row r="22" spans="1:7">
      <c r="A22" s="27" t="s">
        <v>521</v>
      </c>
      <c r="B22" s="34" t="s">
        <v>522</v>
      </c>
      <c r="C22" s="36">
        <v>1000</v>
      </c>
      <c r="D22" s="36" t="s">
        <v>493</v>
      </c>
      <c r="E22" s="266">
        <v>880</v>
      </c>
      <c r="F22" s="24" t="e">
        <f t="shared" ca="1" si="0"/>
        <v>#NAME?</v>
      </c>
      <c r="G22" s="247">
        <f t="shared" si="1"/>
        <v>880000</v>
      </c>
    </row>
    <row r="23" spans="1:7">
      <c r="A23" s="25">
        <v>2</v>
      </c>
      <c r="B23" s="34" t="s">
        <v>523</v>
      </c>
      <c r="C23" s="36"/>
      <c r="D23" s="36"/>
      <c r="E23" s="266"/>
      <c r="F23" s="26"/>
      <c r="G23" s="247"/>
    </row>
    <row r="24" spans="1:7">
      <c r="A24" s="27" t="s">
        <v>491</v>
      </c>
      <c r="B24" s="34" t="s">
        <v>524</v>
      </c>
      <c r="C24" s="36">
        <v>8000</v>
      </c>
      <c r="D24" s="36" t="s">
        <v>525</v>
      </c>
      <c r="E24" s="266">
        <v>94</v>
      </c>
      <c r="F24" s="24" t="e">
        <f ca="1">SpellNumber(E24)</f>
        <v>#NAME?</v>
      </c>
      <c r="G24" s="247">
        <f>+E24*C24</f>
        <v>752000</v>
      </c>
    </row>
    <row r="25" spans="1:7">
      <c r="A25" s="27" t="s">
        <v>494</v>
      </c>
      <c r="B25" s="34" t="s">
        <v>526</v>
      </c>
      <c r="C25" s="36">
        <v>12000</v>
      </c>
      <c r="D25" s="36" t="s">
        <v>27</v>
      </c>
      <c r="E25" s="266">
        <v>7</v>
      </c>
      <c r="F25" s="24" t="e">
        <f ca="1">SpellNumber(E25)</f>
        <v>#NAME?</v>
      </c>
      <c r="G25" s="247">
        <f>+E25*C25</f>
        <v>84000</v>
      </c>
    </row>
    <row r="26" spans="1:7">
      <c r="A26" s="25">
        <v>3</v>
      </c>
      <c r="B26" s="34" t="s">
        <v>527</v>
      </c>
      <c r="C26" s="35"/>
      <c r="D26" s="35"/>
      <c r="E26" s="266"/>
      <c r="F26" s="26"/>
      <c r="G26" s="247"/>
    </row>
    <row r="27" spans="1:7" ht="32.25">
      <c r="A27" s="27" t="s">
        <v>491</v>
      </c>
      <c r="B27" s="34" t="s">
        <v>710</v>
      </c>
      <c r="C27" s="36">
        <v>1200</v>
      </c>
      <c r="D27" s="36" t="s">
        <v>528</v>
      </c>
      <c r="E27" s="266">
        <v>1479</v>
      </c>
      <c r="F27" s="24" t="e">
        <f t="shared" ref="F27:F33" ca="1" si="2">SpellNumber(E27)</f>
        <v>#NAME?</v>
      </c>
      <c r="G27" s="247">
        <f t="shared" ref="G27:G33" si="3">+E27*C27</f>
        <v>1774800</v>
      </c>
    </row>
    <row r="28" spans="1:7">
      <c r="A28" s="27" t="s">
        <v>494</v>
      </c>
      <c r="B28" s="34" t="s">
        <v>529</v>
      </c>
      <c r="C28" s="36">
        <v>4000</v>
      </c>
      <c r="D28" s="36" t="s">
        <v>528</v>
      </c>
      <c r="E28" s="266">
        <v>1109</v>
      </c>
      <c r="F28" s="24" t="e">
        <f t="shared" ca="1" si="2"/>
        <v>#NAME?</v>
      </c>
      <c r="G28" s="247">
        <f t="shared" si="3"/>
        <v>4436000</v>
      </c>
    </row>
    <row r="29" spans="1:7">
      <c r="A29" s="27" t="s">
        <v>496</v>
      </c>
      <c r="B29" s="34" t="s">
        <v>530</v>
      </c>
      <c r="C29" s="36">
        <v>2800</v>
      </c>
      <c r="D29" s="36" t="s">
        <v>528</v>
      </c>
      <c r="E29" s="266">
        <v>826</v>
      </c>
      <c r="F29" s="24" t="e">
        <f t="shared" ca="1" si="2"/>
        <v>#NAME?</v>
      </c>
      <c r="G29" s="247">
        <f t="shared" si="3"/>
        <v>2312800</v>
      </c>
    </row>
    <row r="30" spans="1:7">
      <c r="A30" s="27" t="s">
        <v>498</v>
      </c>
      <c r="B30" s="34" t="s">
        <v>531</v>
      </c>
      <c r="C30" s="36">
        <v>600</v>
      </c>
      <c r="D30" s="36" t="s">
        <v>528</v>
      </c>
      <c r="E30" s="266">
        <v>345</v>
      </c>
      <c r="F30" s="24" t="e">
        <f t="shared" ca="1" si="2"/>
        <v>#NAME?</v>
      </c>
      <c r="G30" s="247">
        <f t="shared" si="3"/>
        <v>207000</v>
      </c>
    </row>
    <row r="31" spans="1:7" ht="30">
      <c r="A31" s="27" t="s">
        <v>500</v>
      </c>
      <c r="B31" s="34" t="s">
        <v>532</v>
      </c>
      <c r="C31" s="36">
        <v>1000</v>
      </c>
      <c r="D31" s="36" t="s">
        <v>528</v>
      </c>
      <c r="E31" s="266">
        <v>616</v>
      </c>
      <c r="F31" s="24" t="e">
        <f t="shared" ca="1" si="2"/>
        <v>#NAME?</v>
      </c>
      <c r="G31" s="247">
        <f t="shared" si="3"/>
        <v>616000</v>
      </c>
    </row>
    <row r="32" spans="1:7">
      <c r="A32" s="27" t="s">
        <v>502</v>
      </c>
      <c r="B32" s="34" t="s">
        <v>533</v>
      </c>
      <c r="C32" s="36">
        <v>500</v>
      </c>
      <c r="D32" s="36" t="s">
        <v>528</v>
      </c>
      <c r="E32" s="266">
        <v>1109</v>
      </c>
      <c r="F32" s="24" t="e">
        <f t="shared" ca="1" si="2"/>
        <v>#NAME?</v>
      </c>
      <c r="G32" s="247">
        <f t="shared" si="3"/>
        <v>554500</v>
      </c>
    </row>
    <row r="33" spans="1:8" ht="17.25">
      <c r="A33" s="27" t="s">
        <v>504</v>
      </c>
      <c r="B33" s="34" t="s">
        <v>711</v>
      </c>
      <c r="C33" s="36">
        <v>600</v>
      </c>
      <c r="D33" s="36" t="s">
        <v>528</v>
      </c>
      <c r="E33" s="266">
        <v>493</v>
      </c>
      <c r="F33" s="24" t="e">
        <f t="shared" ca="1" si="2"/>
        <v>#NAME?</v>
      </c>
      <c r="G33" s="247">
        <f t="shared" si="3"/>
        <v>295800</v>
      </c>
    </row>
    <row r="34" spans="1:8" ht="30">
      <c r="A34" s="27" t="s">
        <v>506</v>
      </c>
      <c r="B34" s="34" t="s">
        <v>534</v>
      </c>
      <c r="C34" s="36"/>
      <c r="D34" s="36"/>
      <c r="E34" s="266"/>
      <c r="F34" s="26"/>
      <c r="G34" s="247"/>
    </row>
    <row r="35" spans="1:8" ht="30">
      <c r="A35" s="27"/>
      <c r="B35" s="34" t="s">
        <v>535</v>
      </c>
      <c r="C35" s="36">
        <v>4000</v>
      </c>
      <c r="D35" s="37" t="s">
        <v>536</v>
      </c>
      <c r="E35" s="266">
        <v>1848</v>
      </c>
      <c r="F35" s="24" t="e">
        <f ca="1">SpellNumber(E35)</f>
        <v>#NAME?</v>
      </c>
      <c r="G35" s="247">
        <f>+E35*C35</f>
        <v>7392000</v>
      </c>
    </row>
    <row r="36" spans="1:8" ht="30">
      <c r="A36" s="27"/>
      <c r="B36" s="34" t="s">
        <v>537</v>
      </c>
      <c r="C36" s="36">
        <v>4000</v>
      </c>
      <c r="D36" s="37" t="s">
        <v>536</v>
      </c>
      <c r="E36" s="266">
        <v>2218</v>
      </c>
      <c r="F36" s="24" t="e">
        <f ca="1">SpellNumber(E36)</f>
        <v>#NAME?</v>
      </c>
      <c r="G36" s="247">
        <f>+E36*C36</f>
        <v>8872000</v>
      </c>
    </row>
    <row r="37" spans="1:8" ht="30">
      <c r="A37" s="27"/>
      <c r="B37" s="34" t="s">
        <v>538</v>
      </c>
      <c r="C37" s="36">
        <v>4000</v>
      </c>
      <c r="D37" s="37" t="s">
        <v>536</v>
      </c>
      <c r="E37" s="266">
        <v>3080</v>
      </c>
      <c r="F37" s="24" t="e">
        <f ca="1">SpellNumber(E37)</f>
        <v>#NAME?</v>
      </c>
      <c r="G37" s="247">
        <f>+E37*C37</f>
        <v>12320000</v>
      </c>
    </row>
    <row r="38" spans="1:8" ht="30">
      <c r="A38" s="27"/>
      <c r="B38" s="34" t="s">
        <v>539</v>
      </c>
      <c r="C38" s="36">
        <v>4000</v>
      </c>
      <c r="D38" s="37" t="s">
        <v>536</v>
      </c>
      <c r="E38" s="266">
        <v>6160</v>
      </c>
      <c r="F38" s="24" t="e">
        <f ca="1">SpellNumber(E38)</f>
        <v>#NAME?</v>
      </c>
      <c r="G38" s="247">
        <f>+E38*C38</f>
        <v>24640000</v>
      </c>
    </row>
    <row r="39" spans="1:8" ht="17.25">
      <c r="A39" s="27" t="s">
        <v>166</v>
      </c>
      <c r="B39" s="34" t="s">
        <v>712</v>
      </c>
      <c r="C39" s="36">
        <v>1000</v>
      </c>
      <c r="D39" s="36" t="s">
        <v>528</v>
      </c>
      <c r="E39" s="266">
        <v>308</v>
      </c>
      <c r="F39" s="24" t="e">
        <f ca="1">SpellNumber(E39)</f>
        <v>#NAME?</v>
      </c>
      <c r="G39" s="247">
        <f>+E39*C39</f>
        <v>308000</v>
      </c>
    </row>
    <row r="40" spans="1:8">
      <c r="A40" s="27"/>
      <c r="B40" s="29" t="s">
        <v>540</v>
      </c>
      <c r="C40" s="28"/>
      <c r="D40" s="28"/>
      <c r="E40" s="247"/>
      <c r="F40" s="26"/>
      <c r="G40" s="248">
        <f>SUM(G5:G39)</f>
        <v>82208800</v>
      </c>
      <c r="H40" s="258" t="e">
        <f>+#REF!-G40</f>
        <v>#REF!</v>
      </c>
    </row>
    <row r="41" spans="1:8">
      <c r="A41" s="27"/>
      <c r="B41" s="29" t="s">
        <v>541</v>
      </c>
      <c r="C41" s="28"/>
      <c r="D41" s="28"/>
      <c r="E41" s="247"/>
      <c r="F41" s="26"/>
      <c r="G41" s="247"/>
    </row>
    <row r="42" spans="1:8">
      <c r="A42" s="279" t="s">
        <v>542</v>
      </c>
      <c r="B42" s="279"/>
      <c r="C42" s="279"/>
      <c r="D42" s="279"/>
      <c r="E42" s="248"/>
      <c r="F42" s="30"/>
      <c r="G42" s="248">
        <f>+G40</f>
        <v>82208800</v>
      </c>
      <c r="H42" s="258" t="e">
        <f>+#REF!-G42</f>
        <v>#REF!</v>
      </c>
    </row>
  </sheetData>
  <mergeCells count="2">
    <mergeCell ref="A2:G2"/>
    <mergeCell ref="A42:D42"/>
  </mergeCells>
  <printOptions horizontalCentered="1"/>
  <pageMargins left="0.70866141732283472" right="0.70866141732283472" top="0.74803149606299213" bottom="0.74803149606299213" header="0.31496062992125984" footer="0.31496062992125984"/>
  <pageSetup paperSize="9" scale="67" fitToHeight="0" orientation="landscape" horizontalDpi="1200" verticalDpi="1200" r:id="rId1"/>
  <headerFooter>
    <oddHeader>&amp;LBWSSB&amp;RBill of Quantities</oddHeader>
    <oddFooter>&amp;LContract No. CP-13&amp;RSOD -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Lingadernahalli</vt:lpstr>
      <vt:lpstr>Summary - Lingadernahalli</vt:lpstr>
      <vt:lpstr>Singapura</vt:lpstr>
      <vt:lpstr>Summary - Singapura</vt:lpstr>
      <vt:lpstr>Vasudevapura</vt:lpstr>
      <vt:lpstr>Summary - Vasudevapura</vt:lpstr>
      <vt:lpstr>Chokkanahalli</vt:lpstr>
      <vt:lpstr>Summary - Chokkanahalli</vt:lpstr>
      <vt:lpstr>SOD</vt:lpstr>
      <vt:lpstr>GRAND Summary</vt:lpstr>
      <vt:lpstr>'GRAND Summary'!Print_Area</vt:lpstr>
      <vt:lpstr>SOD!Print_Area</vt:lpstr>
      <vt:lpstr>Chokkanahalli!Print_Titles</vt:lpstr>
      <vt:lpstr>Lingadernahalli!Print_Titles</vt:lpstr>
      <vt:lpstr>Singapura!Print_Titles</vt:lpstr>
      <vt:lpstr>SOD!Print_Titles</vt:lpstr>
      <vt:lpstr>Vasudevapura!Print_Titles</vt:lpstr>
    </vt:vector>
  </TitlesOfParts>
  <Company>L&amp;T Construction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Arumuga Karthick S</dc:creator>
  <cp:lastModifiedBy>Itrust16</cp:lastModifiedBy>
  <cp:lastPrinted>2020-06-29T04:18:49Z</cp:lastPrinted>
  <dcterms:created xsi:type="dcterms:W3CDTF">2020-01-28T04:03:23Z</dcterms:created>
  <dcterms:modified xsi:type="dcterms:W3CDTF">2021-08-12T07:58:47Z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c52bb50-aef2-4dc8-bb7f-e0da22648362_Enabled">
    <vt:lpwstr>True</vt:lpwstr>
  </property>
  <property fmtid="{D5CDD505-2E9C-101B-9397-08002B2CF9AE}" pid="3" name="MSIP_Label_ac52bb50-aef2-4dc8-bb7f-e0da22648362_SiteId">
    <vt:lpwstr>264b9899-fe1b-430b-9509-2154878d5774</vt:lpwstr>
  </property>
  <property fmtid="{D5CDD505-2E9C-101B-9397-08002B2CF9AE}" pid="4" name="MSIP_Label_ac52bb50-aef2-4dc8-bb7f-e0da22648362_Owner">
    <vt:lpwstr>AK-S@lntecc.com</vt:lpwstr>
  </property>
  <property fmtid="{D5CDD505-2E9C-101B-9397-08002B2CF9AE}" pid="5" name="MSIP_Label_ac52bb50-aef2-4dc8-bb7f-e0da22648362_SetDate">
    <vt:lpwstr>2020-01-28T05:14:50.6821542Z</vt:lpwstr>
  </property>
  <property fmtid="{D5CDD505-2E9C-101B-9397-08002B2CF9AE}" pid="6" name="MSIP_Label_ac52bb50-aef2-4dc8-bb7f-e0da22648362_Name">
    <vt:lpwstr>LTC Internal Use</vt:lpwstr>
  </property>
  <property fmtid="{D5CDD505-2E9C-101B-9397-08002B2CF9AE}" pid="7" name="MSIP_Label_ac52bb50-aef2-4dc8-bb7f-e0da22648362_Application">
    <vt:lpwstr>Microsoft Azure Information Protection</vt:lpwstr>
  </property>
  <property fmtid="{D5CDD505-2E9C-101B-9397-08002B2CF9AE}" pid="8" name="MSIP_Label_ac52bb50-aef2-4dc8-bb7f-e0da22648362_Extended_MSFT_Method">
    <vt:lpwstr>Automatic</vt:lpwstr>
  </property>
  <property fmtid="{D5CDD505-2E9C-101B-9397-08002B2CF9AE}" pid="9" name="Sensitivity">
    <vt:lpwstr>LTC Internal Use</vt:lpwstr>
  </property>
</Properties>
</file>