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1"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1'!$P$1:$T$29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89"/>
  <c r="K21" s="1"/>
  <c r="K22" s="1"/>
  <c r="K8"/>
  <c r="K9"/>
  <c r="K10"/>
  <c r="K11"/>
  <c r="K12"/>
  <c r="K13"/>
  <c r="K14"/>
  <c r="K15"/>
  <c r="K16"/>
  <c r="K17"/>
  <c r="K18"/>
  <c r="K19"/>
  <c r="K20"/>
  <c r="K6"/>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K24" i="89" l="1"/>
  <c r="K69" i="88"/>
  <c r="K8" i="87"/>
  <c r="K9"/>
  <c r="K10"/>
  <c r="K11"/>
  <c r="K12"/>
  <c r="K13"/>
  <c r="K14"/>
  <c r="K15"/>
  <c r="K16"/>
  <c r="K17"/>
  <c r="K7"/>
  <c r="J17"/>
  <c r="J16"/>
  <c r="J15"/>
  <c r="J14"/>
  <c r="J13"/>
  <c r="J12"/>
  <c r="J11"/>
  <c r="J10"/>
  <c r="J9"/>
  <c r="J8"/>
  <c r="J7"/>
  <c r="K12" i="86"/>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1"/>
  <c r="I164"/>
  <c r="I158"/>
  <c r="I98"/>
  <c r="I44"/>
  <c r="H164"/>
  <c r="J163"/>
  <c r="J162"/>
  <c r="J160"/>
  <c r="J159"/>
  <c r="H158"/>
  <c r="J158" s="1"/>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H98"/>
  <c r="J98" s="1"/>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H44"/>
  <c r="J44" s="1"/>
  <c r="J43"/>
  <c r="J42"/>
  <c r="J41"/>
  <c r="J40"/>
  <c r="J39"/>
  <c r="J38"/>
  <c r="J37"/>
  <c r="J36"/>
  <c r="J35"/>
  <c r="J34"/>
  <c r="J33"/>
  <c r="J32"/>
  <c r="J31"/>
  <c r="J30"/>
  <c r="J29"/>
  <c r="J28"/>
  <c r="J27"/>
  <c r="J26"/>
  <c r="J25"/>
  <c r="J24"/>
  <c r="J23"/>
  <c r="J22"/>
  <c r="J21"/>
  <c r="J20"/>
  <c r="J19"/>
  <c r="J18"/>
  <c r="J17"/>
  <c r="J16"/>
  <c r="J15"/>
  <c r="J14"/>
  <c r="J13"/>
  <c r="J12"/>
  <c r="J11"/>
  <c r="J10"/>
  <c r="J9"/>
  <c r="K18" i="87" l="1"/>
  <c r="I166" i="86"/>
  <c r="J164"/>
  <c r="J166" s="1"/>
  <c r="H166"/>
  <c r="K10" i="84"/>
  <c r="K11"/>
  <c r="K12"/>
  <c r="K13"/>
  <c r="K14"/>
  <c r="K15"/>
  <c r="K16"/>
  <c r="K17"/>
  <c r="K18"/>
  <c r="K19"/>
  <c r="K20"/>
  <c r="K21"/>
  <c r="K22"/>
  <c r="K23"/>
  <c r="K24"/>
  <c r="K25"/>
  <c r="K26"/>
  <c r="K27"/>
  <c r="K28"/>
  <c r="K29"/>
  <c r="K30"/>
  <c r="K31"/>
  <c r="K32"/>
  <c r="K33"/>
  <c r="K34"/>
  <c r="K35"/>
  <c r="K37"/>
  <c r="K38"/>
  <c r="K39"/>
  <c r="K40"/>
  <c r="K41"/>
  <c r="K45"/>
  <c r="K46"/>
  <c r="K47"/>
  <c r="K48"/>
  <c r="K49"/>
  <c r="K50"/>
  <c r="K51"/>
  <c r="K52"/>
  <c r="K54"/>
  <c r="K55"/>
  <c r="K56"/>
  <c r="K57"/>
  <c r="K58"/>
  <c r="K59"/>
  <c r="K60"/>
  <c r="K62"/>
  <c r="K63"/>
  <c r="K64"/>
  <c r="K65"/>
  <c r="K66"/>
  <c r="K67"/>
  <c r="K68"/>
  <c r="K69"/>
  <c r="K70"/>
  <c r="K71"/>
  <c r="K73"/>
  <c r="K74"/>
  <c r="K75"/>
  <c r="K76"/>
  <c r="K77"/>
  <c r="K79"/>
  <c r="K80"/>
  <c r="K81"/>
  <c r="K82"/>
  <c r="K84"/>
  <c r="K85"/>
  <c r="K86"/>
  <c r="K87"/>
  <c r="K88"/>
  <c r="K89"/>
  <c r="K92"/>
  <c r="K93"/>
  <c r="K94"/>
  <c r="K95"/>
  <c r="K99"/>
  <c r="K100"/>
  <c r="K101"/>
  <c r="K102"/>
  <c r="K103"/>
  <c r="K104"/>
  <c r="K105"/>
  <c r="K106"/>
  <c r="K107"/>
  <c r="K108"/>
  <c r="K109"/>
  <c r="K110"/>
  <c r="K111"/>
  <c r="K112"/>
  <c r="K113"/>
  <c r="K114"/>
  <c r="K115"/>
  <c r="K116"/>
  <c r="K117"/>
  <c r="K118"/>
  <c r="K120"/>
  <c r="K121"/>
  <c r="K122"/>
  <c r="K123"/>
  <c r="K124"/>
  <c r="K125"/>
  <c r="K127"/>
  <c r="K128"/>
  <c r="K130"/>
  <c r="K131"/>
  <c r="K132"/>
  <c r="K134"/>
  <c r="K135"/>
  <c r="K136"/>
  <c r="K137"/>
  <c r="K138"/>
  <c r="K139"/>
  <c r="K140"/>
  <c r="K141"/>
  <c r="K142"/>
  <c r="K143"/>
  <c r="K145"/>
  <c r="K146"/>
  <c r="K148"/>
  <c r="K149"/>
  <c r="K150"/>
  <c r="K152"/>
  <c r="K153"/>
  <c r="K154"/>
  <c r="K155"/>
  <c r="K158"/>
  <c r="K159"/>
  <c r="K160"/>
  <c r="K161"/>
  <c r="K163"/>
  <c r="K9"/>
  <c r="K166" i="86" l="1"/>
  <c r="J172" i="83" l="1"/>
  <c r="F172"/>
  <c r="K171"/>
  <c r="K172" s="1"/>
  <c r="K169"/>
  <c r="J169"/>
  <c r="F169"/>
  <c r="K168"/>
  <c r="K167"/>
  <c r="J164"/>
  <c r="F164"/>
  <c r="K163"/>
  <c r="K162"/>
  <c r="K161"/>
  <c r="K160"/>
  <c r="K159"/>
  <c r="K157"/>
  <c r="K156"/>
  <c r="K155"/>
  <c r="K153"/>
  <c r="K152"/>
  <c r="K164" s="1"/>
  <c r="F148"/>
  <c r="J147"/>
  <c r="K147" s="1"/>
  <c r="J146"/>
  <c r="K146" s="1"/>
  <c r="J145"/>
  <c r="K145" s="1"/>
  <c r="J144"/>
  <c r="J143"/>
  <c r="J142"/>
  <c r="K142" s="1"/>
  <c r="J141"/>
  <c r="K141" s="1"/>
  <c r="J140"/>
  <c r="K140" s="1"/>
  <c r="J139"/>
  <c r="K139" s="1"/>
  <c r="J138"/>
  <c r="K138" s="1"/>
  <c r="J137"/>
  <c r="K137" s="1"/>
  <c r="J136"/>
  <c r="K135"/>
  <c r="J135"/>
  <c r="J134"/>
  <c r="K134" s="1"/>
  <c r="J133"/>
  <c r="K133" s="1"/>
  <c r="J132"/>
  <c r="K132" s="1"/>
  <c r="J131"/>
  <c r="J130"/>
  <c r="K130" s="1"/>
  <c r="J129"/>
  <c r="K129" s="1"/>
  <c r="J128"/>
  <c r="K128" s="1"/>
  <c r="J127"/>
  <c r="K127" s="1"/>
  <c r="J126"/>
  <c r="K126" s="1"/>
  <c r="J125"/>
  <c r="J124"/>
  <c r="K124" s="1"/>
  <c r="J123"/>
  <c r="K123" s="1"/>
  <c r="K122"/>
  <c r="J122"/>
  <c r="J121"/>
  <c r="K121" s="1"/>
  <c r="J120"/>
  <c r="K120" s="1"/>
  <c r="J119"/>
  <c r="K119" s="1"/>
  <c r="K118"/>
  <c r="J118"/>
  <c r="J117"/>
  <c r="K117" s="1"/>
  <c r="J116"/>
  <c r="K116" s="1"/>
  <c r="J115"/>
  <c r="K115" s="1"/>
  <c r="J114"/>
  <c r="J113"/>
  <c r="K113" s="1"/>
  <c r="J112"/>
  <c r="K112" s="1"/>
  <c r="J111"/>
  <c r="K111" s="1"/>
  <c r="J110"/>
  <c r="K110" s="1"/>
  <c r="J109"/>
  <c r="K109" s="1"/>
  <c r="J108"/>
  <c r="K108" s="1"/>
  <c r="J107"/>
  <c r="K107" s="1"/>
  <c r="J106"/>
  <c r="K105"/>
  <c r="J105"/>
  <c r="J104"/>
  <c r="K104" s="1"/>
  <c r="J103"/>
  <c r="K103" s="1"/>
  <c r="J102"/>
  <c r="K102" s="1"/>
  <c r="K101"/>
  <c r="J101"/>
  <c r="J100"/>
  <c r="K100" s="1"/>
  <c r="J99"/>
  <c r="K99" s="1"/>
  <c r="J98"/>
  <c r="J148" s="1"/>
  <c r="F93"/>
  <c r="J92"/>
  <c r="K92" s="1"/>
  <c r="J91"/>
  <c r="K91" s="1"/>
  <c r="J90"/>
  <c r="K90" s="1"/>
  <c r="J89"/>
  <c r="K88"/>
  <c r="J88"/>
  <c r="J87"/>
  <c r="K87" s="1"/>
  <c r="J86"/>
  <c r="K86" s="1"/>
  <c r="K85"/>
  <c r="J85"/>
  <c r="K84"/>
  <c r="J84"/>
  <c r="J83"/>
  <c r="K83" s="1"/>
  <c r="J82"/>
  <c r="K82" s="1"/>
  <c r="K81"/>
  <c r="J81"/>
  <c r="K80"/>
  <c r="J80"/>
  <c r="J79"/>
  <c r="K79" s="1"/>
  <c r="J78"/>
  <c r="K78" s="1"/>
  <c r="K77"/>
  <c r="J77"/>
  <c r="K76"/>
  <c r="J76"/>
  <c r="J75"/>
  <c r="K75" s="1"/>
  <c r="J74"/>
  <c r="K74" s="1"/>
  <c r="K73"/>
  <c r="J73"/>
  <c r="K72"/>
  <c r="J72"/>
  <c r="J71"/>
  <c r="K71" s="1"/>
  <c r="J70"/>
  <c r="K70" s="1"/>
  <c r="K69"/>
  <c r="J69"/>
  <c r="K68"/>
  <c r="J68"/>
  <c r="J67"/>
  <c r="K67" s="1"/>
  <c r="J66"/>
  <c r="K66" s="1"/>
  <c r="K65"/>
  <c r="J65"/>
  <c r="K64"/>
  <c r="J64"/>
  <c r="J63"/>
  <c r="K63" s="1"/>
  <c r="K61"/>
  <c r="J60"/>
  <c r="K59"/>
  <c r="J59"/>
  <c r="K58"/>
  <c r="J58"/>
  <c r="J57"/>
  <c r="K57" s="1"/>
  <c r="J56"/>
  <c r="J93" s="1"/>
  <c r="F51"/>
  <c r="F174" s="1"/>
  <c r="J50"/>
  <c r="K50" s="1"/>
  <c r="J49"/>
  <c r="K49" s="1"/>
  <c r="J48"/>
  <c r="K48" s="1"/>
  <c r="J47"/>
  <c r="K46"/>
  <c r="J46"/>
  <c r="J45"/>
  <c r="K45" s="1"/>
  <c r="J44"/>
  <c r="K44" s="1"/>
  <c r="K43"/>
  <c r="J43"/>
  <c r="K42"/>
  <c r="J42"/>
  <c r="J41"/>
  <c r="K41" s="1"/>
  <c r="J40"/>
  <c r="K40" s="1"/>
  <c r="K39"/>
  <c r="J39"/>
  <c r="K38"/>
  <c r="J38"/>
  <c r="J37"/>
  <c r="J36"/>
  <c r="K36" s="1"/>
  <c r="J35"/>
  <c r="K35" s="1"/>
  <c r="J34"/>
  <c r="K34" s="1"/>
  <c r="J33"/>
  <c r="J32"/>
  <c r="K32" s="1"/>
  <c r="J31"/>
  <c r="K31" s="1"/>
  <c r="J30"/>
  <c r="J29"/>
  <c r="K29" s="1"/>
  <c r="J28"/>
  <c r="K28" s="1"/>
  <c r="J27"/>
  <c r="K27" s="1"/>
  <c r="J26"/>
  <c r="K26" s="1"/>
  <c r="J25"/>
  <c r="K24"/>
  <c r="J24"/>
  <c r="J23"/>
  <c r="J22"/>
  <c r="K22" s="1"/>
  <c r="J21"/>
  <c r="K21" s="1"/>
  <c r="J20"/>
  <c r="K20" s="1"/>
  <c r="J19"/>
  <c r="J18"/>
  <c r="K18" s="1"/>
  <c r="J17"/>
  <c r="K17" s="1"/>
  <c r="J16"/>
  <c r="J15"/>
  <c r="K15" s="1"/>
  <c r="J14"/>
  <c r="J13"/>
  <c r="K13" s="1"/>
  <c r="J12"/>
  <c r="J11"/>
  <c r="K11" s="1"/>
  <c r="J10"/>
  <c r="K10" s="1"/>
  <c r="K9"/>
  <c r="J9"/>
  <c r="J8"/>
  <c r="J7"/>
  <c r="J51" s="1"/>
  <c r="F122" i="1"/>
  <c r="J122" s="1"/>
  <c r="J121"/>
  <c r="K121" s="1"/>
  <c r="K122" s="1"/>
  <c r="J120"/>
  <c r="F119"/>
  <c r="J119" s="1"/>
  <c r="J118"/>
  <c r="K118" s="1"/>
  <c r="J117"/>
  <c r="K117" s="1"/>
  <c r="J116"/>
  <c r="K116" s="1"/>
  <c r="J115"/>
  <c r="K115" s="1"/>
  <c r="J114"/>
  <c r="K114" s="1"/>
  <c r="J113"/>
  <c r="K113" s="1"/>
  <c r="J112"/>
  <c r="K112" s="1"/>
  <c r="J111"/>
  <c r="F110"/>
  <c r="J110" s="1"/>
  <c r="J109"/>
  <c r="K109" s="1"/>
  <c r="J108"/>
  <c r="K108" s="1"/>
  <c r="J107"/>
  <c r="K107" s="1"/>
  <c r="J106"/>
  <c r="K106" s="1"/>
  <c r="J105"/>
  <c r="K105" s="1"/>
  <c r="J104"/>
  <c r="F103"/>
  <c r="J103" s="1"/>
  <c r="J102"/>
  <c r="K102" s="1"/>
  <c r="J101"/>
  <c r="K101" s="1"/>
  <c r="J100"/>
  <c r="F99"/>
  <c r="J99" s="1"/>
  <c r="J98"/>
  <c r="K98" s="1"/>
  <c r="J97"/>
  <c r="K97" s="1"/>
  <c r="J96"/>
  <c r="F95"/>
  <c r="J95" s="1"/>
  <c r="J94"/>
  <c r="K94" s="1"/>
  <c r="J93"/>
  <c r="K93" s="1"/>
  <c r="J92"/>
  <c r="F91"/>
  <c r="J91" s="1"/>
  <c r="J90"/>
  <c r="K90" s="1"/>
  <c r="K91" s="1"/>
  <c r="J89"/>
  <c r="F88"/>
  <c r="J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2" s="1"/>
  <c r="J61"/>
  <c r="J60"/>
  <c r="K60" s="1"/>
  <c r="J59"/>
  <c r="K59" s="1"/>
  <c r="J58"/>
  <c r="K58" s="1"/>
  <c r="J57"/>
  <c r="K57" s="1"/>
  <c r="F54"/>
  <c r="K53"/>
  <c r="J52"/>
  <c r="K52" s="1"/>
  <c r="J51"/>
  <c r="K51" s="1"/>
  <c r="J50"/>
  <c r="K50" s="1"/>
  <c r="J49"/>
  <c r="K49" s="1"/>
  <c r="J48"/>
  <c r="K48" s="1"/>
  <c r="J47"/>
  <c r="K47" s="1"/>
  <c r="J46"/>
  <c r="K46" s="1"/>
  <c r="J45"/>
  <c r="K45" s="1"/>
  <c r="J44"/>
  <c r="K44" s="1"/>
  <c r="J43"/>
  <c r="J42"/>
  <c r="K42" s="1"/>
  <c r="J41"/>
  <c r="K41" s="1"/>
  <c r="J40"/>
  <c r="K40" s="1"/>
  <c r="J39"/>
  <c r="J38"/>
  <c r="K38" s="1"/>
  <c r="J37"/>
  <c r="K37" s="1"/>
  <c r="J36"/>
  <c r="J35"/>
  <c r="K35" s="1"/>
  <c r="J34"/>
  <c r="K34" s="1"/>
  <c r="J33"/>
  <c r="K33" s="1"/>
  <c r="J32"/>
  <c r="K32" s="1"/>
  <c r="J31"/>
  <c r="J30"/>
  <c r="K30" s="1"/>
  <c r="J29"/>
  <c r="J28"/>
  <c r="K28" s="1"/>
  <c r="J27"/>
  <c r="K27" s="1"/>
  <c r="J26"/>
  <c r="K26" s="1"/>
  <c r="J24"/>
  <c r="K24" s="1"/>
  <c r="J23"/>
  <c r="K23" s="1"/>
  <c r="J22"/>
  <c r="J21"/>
  <c r="K21" s="1"/>
  <c r="J20"/>
  <c r="J19"/>
  <c r="K19" s="1"/>
  <c r="J17"/>
  <c r="K17" s="1"/>
  <c r="J16"/>
  <c r="K16" s="1"/>
  <c r="J15"/>
  <c r="K15" s="1"/>
  <c r="J14"/>
  <c r="J13"/>
  <c r="K13" s="1"/>
  <c r="F10"/>
  <c r="K9"/>
  <c r="J8"/>
  <c r="K8" s="1"/>
  <c r="J7"/>
  <c r="K7" s="1"/>
  <c r="J6"/>
  <c r="K6" s="1"/>
  <c r="J5"/>
  <c r="K5" s="1"/>
  <c r="J174" i="83" l="1"/>
  <c r="K98"/>
  <c r="K148" s="1"/>
  <c r="K7"/>
  <c r="K51" s="1"/>
  <c r="K56"/>
  <c r="K93" s="1"/>
  <c r="K99" i="1"/>
  <c r="K10"/>
  <c r="K103"/>
  <c r="K95"/>
  <c r="K88"/>
  <c r="F124"/>
  <c r="K119"/>
  <c r="K110"/>
  <c r="J10"/>
  <c r="J54"/>
  <c r="K54" s="1"/>
  <c r="D11" i="91"/>
  <c r="D10"/>
  <c r="D9"/>
  <c r="D8"/>
  <c r="D7"/>
  <c r="D6"/>
  <c r="D5"/>
  <c r="K174" i="83" l="1"/>
  <c r="K124" i="1"/>
  <c r="J124"/>
  <c r="D12" i="91"/>
</calcChain>
</file>

<file path=xl/sharedStrings.xml><?xml version="1.0" encoding="utf-8"?>
<sst xmlns="http://schemas.openxmlformats.org/spreadsheetml/2006/main" count="2031" uniqueCount="995">
  <si>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</si>
  <si>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</si>
  <si>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</si>
  <si>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</si>
  <si>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</si>
  <si>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</si>
  <si>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</si>
  <si>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</si>
  <si>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</si>
  <si>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</si>
  <si>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</si>
  <si>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</si>
  <si>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</si>
  <si>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</si>
  <si>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</si>
  <si>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</si>
  <si>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</si>
  <si>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</si>
  <si>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</si>
  <si>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</si>
  <si>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</si>
  <si>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</si>
  <si>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</si>
  <si>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</si>
  <si>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</si>
  <si>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</si>
  <si>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</si>
  <si>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</si>
  <si>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</si>
  <si>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</si>
  <si>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</si>
  <si>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</si>
  <si>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</si>
  <si>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</si>
  <si>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</si>
  <si>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</si>
  <si>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</si>
  <si>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</si>
  <si>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</si>
  <si>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</si>
  <si>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</si>
  <si>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</si>
  <si>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</si>
  <si>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</si>
  <si>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</si>
  <si>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</si>
  <si>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</si>
  <si>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</si>
  <si>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</si>
  <si>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</si>
  <si>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</si>
  <si>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</si>
  <si>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</si>
  <si>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</si>
  <si>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</si>
  <si>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</si>
  <si>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</si>
  <si>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</si>
  <si>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</si>
  <si>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</si>
  <si>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</si>
  <si>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</si>
  <si>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</si>
  <si>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</si>
  <si>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</si>
  <si>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</si>
  <si>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</si>
  <si>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</si>
  <si>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</si>
  <si>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</si>
  <si>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</si>
  <si>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</si>
  <si>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</si>
  <si>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</si>
  <si>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</si>
  <si>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</si>
  <si>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</si>
  <si>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</si>
  <si>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</si>
  <si>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</si>
  <si>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</si>
  <si>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</si>
  <si>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</si>
  <si>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</si>
  <si>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</si>
  <si>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</si>
  <si>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</si>
  <si>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</si>
  <si>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</si>
  <si>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</si>
  <si>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</si>
  <si>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</si>
  <si>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</si>
  <si>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</si>
  <si>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</si>
  <si>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</si>
  <si>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</si>
  <si>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</si>
  <si>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</si>
  <si>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</si>
  <si>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</si>
  <si>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</si>
  <si>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</si>
  <si>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</si>
  <si>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</si>
  <si>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</si>
  <si>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</si>
  <si>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</si>
  <si>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</si>
  <si>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</si>
  <si>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</si>
  <si>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</si>
  <si>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</si>
  <si>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</si>
  <si>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</si>
  <si>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</si>
  <si>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</si>
  <si>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</si>
  <si>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</si>
  <si>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</si>
  <si>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</si>
  <si>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</si>
  <si>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</si>
  <si>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</si>
  <si>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</si>
  <si>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</si>
  <si>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</si>
  <si>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</si>
  <si>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</si>
  <si>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</si>
  <si>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</si>
  <si>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</si>
  <si>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</si>
  <si>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</si>
  <si>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</si>
  <si>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</si>
  <si>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</si>
  <si>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</si>
  <si>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</si>
  <si>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</si>
  <si>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</si>
  <si>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</si>
  <si>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</si>
  <si>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</si>
  <si>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</si>
  <si>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</si>
  <si>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</si>
  <si>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</si>
  <si>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</si>
  <si>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</si>
  <si>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</si>
  <si>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</si>
  <si>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</si>
  <si>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</si>
  <si>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</si>
  <si>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</si>
  <si>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</si>
  <si>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</si>
  <si>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</si>
  <si>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</si>
  <si>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</si>
  <si>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</si>
  <si>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</si>
  <si>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</si>
  <si>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</si>
  <si>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</si>
  <si>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</si>
  <si>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</si>
  <si>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</si>
  <si>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</si>
  <si>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</si>
  <si>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</si>
  <si>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</si>
  <si>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</si>
  <si>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</si>
  <si>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</si>
  <si>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</si>
  <si>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</si>
  <si>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</si>
  <si>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</si>
  <si>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</si>
  <si>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</si>
  <si>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</si>
  <si>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</si>
  <si>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</si>
  <si>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</si>
  <si>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</si>
  <si>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</si>
  <si>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</si>
  <si>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</si>
  <si>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</si>
  <si>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</si>
  <si>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</si>
  <si>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</si>
  <si>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</si>
  <si>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</si>
  <si>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</si>
  <si>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</si>
  <si>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</si>
  <si>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</si>
  <si>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</si>
  <si>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</si>
  <si>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</si>
  <si>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</si>
  <si>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</si>
  <si>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</si>
  <si>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</si>
  <si>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</si>
  <si>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</si>
  <si>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</si>
  <si>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</si>
  <si>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</si>
  <si>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</si>
  <si>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</si>
  <si>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</si>
  <si>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</si>
  <si>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</si>
  <si>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</si>
  <si>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</si>
  <si>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</si>
  <si>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</si>
  <si>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</si>
  <si>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</si>
  <si>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</si>
  <si>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</si>
  <si>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</si>
  <si>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</si>
  <si>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</si>
  <si>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</si>
  <si>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</si>
  <si>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</si>
  <si>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</si>
  <si>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</si>
  <si>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</si>
  <si>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</si>
  <si>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</si>
  <si>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</si>
  <si>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</si>
  <si>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</si>
  <si>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</si>
  <si>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</si>
  <si>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</si>
  <si>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</si>
  <si>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</si>
  <si>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</si>
  <si>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</si>
  <si>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</si>
  <si>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</si>
  <si>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</si>
  <si>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</si>
  <si>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</si>
  <si>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</si>
  <si>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</si>
  <si>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</si>
  <si>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</si>
  <si>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</si>
  <si>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</si>
  <si>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</si>
  <si>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</si>
  <si>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</si>
  <si>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</si>
  <si>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</si>
  <si>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</si>
  <si>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</si>
  <si>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</si>
  <si>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</si>
  <si>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</si>
  <si>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</si>
  <si>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</si>
  <si>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</si>
  <si>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</si>
  <si>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</si>
  <si>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</si>
  <si>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</si>
  <si>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</si>
  <si>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</si>
  <si>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</si>
  <si>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</si>
  <si>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</si>
  <si>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</si>
  <si>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</si>
  <si>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</si>
  <si>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</si>
  <si>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</si>
  <si>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</si>
  <si>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</si>
  <si>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</si>
  <si>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</si>
  <si>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</si>
  <si>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</si>
  <si>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</si>
  <si>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</si>
  <si>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</si>
  <si>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</si>
  <si>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</si>
  <si>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</si>
  <si>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</si>
  <si>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</si>
  <si>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</si>
  <si>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</si>
  <si>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</si>
  <si>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</si>
  <si>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</si>
  <si>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</si>
  <si>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</si>
  <si>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</si>
  <si>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</si>
  <si>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</si>
  <si>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</si>
  <si>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</si>
  <si>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</si>
  <si>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</si>
  <si>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</si>
  <si>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</si>
  <si>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</si>
  <si>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</si>
  <si>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</si>
  <si>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</si>
  <si>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</si>
  <si>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</si>
  <si>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</si>
  <si>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</si>
  <si>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</si>
  <si>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</si>
  <si>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</si>
  <si>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</si>
  <si>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</si>
  <si>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</si>
  <si>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</si>
  <si>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</si>
  <si>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</si>
  <si>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</si>
  <si>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</si>
  <si>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</si>
  <si>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</si>
  <si>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</si>
  <si>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</si>
  <si>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</si>
  <si>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</si>
  <si>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</si>
  <si>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</si>
  <si>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</si>
  <si>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</si>
  <si>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</si>
  <si>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</si>
  <si>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</si>
  <si>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</si>
  <si>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</si>
  <si>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</si>
  <si>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</si>
  <si>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</si>
  <si>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</si>
  <si>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</si>
  <si>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</si>
  <si>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</si>
  <si>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</si>
  <si>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</si>
  <si>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</si>
  <si>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</si>
  <si>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</si>
  <si>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</si>
  <si>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</si>
  <si>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</si>
  <si>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</si>
  <si>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</si>
  <si>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</si>
  <si>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</si>
  <si>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</si>
  <si>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</si>
  <si>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</si>
  <si>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</si>
  <si>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</si>
  <si>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</si>
  <si>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</si>
  <si>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</si>
  <si>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</si>
  <si>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</si>
  <si>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</si>
  <si>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</si>
  <si>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</si>
  <si>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</si>
  <si>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</si>
  <si>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</si>
  <si>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</si>
  <si>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</si>
  <si>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</si>
  <si>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</si>
  <si>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</si>
  <si>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</si>
  <si>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</si>
  <si>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</si>
  <si>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</si>
  <si>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</si>
  <si>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</si>
  <si>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</si>
  <si>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</si>
  <si>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</si>
  <si>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</si>
  <si>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</si>
  <si>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</si>
  <si>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</si>
  <si>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</si>
  <si>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</si>
  <si>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</si>
  <si>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</si>
  <si>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</si>
  <si>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</si>
  <si>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</si>
  <si>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</si>
  <si>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</si>
  <si>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</si>
  <si>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</si>
  <si>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</si>
  <si>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</si>
  <si>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</si>
  <si>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</si>
  <si>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</si>
  <si>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</si>
  <si>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</si>
  <si>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</si>
  <si>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</si>
  <si>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</si>
  <si>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</si>
  <si>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</si>
  <si>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</si>
  <si>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</si>
  <si>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</si>
  <si>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</si>
  <si>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</si>
  <si>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</si>
  <si>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</si>
  <si>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</si>
  <si>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</si>
  <si>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</si>
  <si>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</si>
  <si>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</si>
  <si>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</si>
  <si>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</si>
  <si>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</si>
  <si>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</si>
  <si>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</si>
  <si>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</si>
  <si>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</si>
  <si>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</si>
  <si>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</si>
  <si>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</si>
  <si>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</si>
  <si>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</si>
  <si>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</si>
  <si>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</si>
  <si>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</si>
  <si>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</si>
  <si>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</si>
  <si>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</si>
  <si>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</si>
  <si>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</si>
  <si>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</si>
  <si>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</si>
  <si>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</si>
  <si>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</si>
  <si>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</si>
  <si>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</si>
  <si>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</si>
  <si>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</si>
  <si>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</si>
  <si>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</si>
  <si>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</si>
  <si>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</si>
  <si>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</si>
  <si>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</si>
  <si>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</si>
  <si>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</si>
  <si>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</si>
  <si>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</si>
  <si>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</si>
  <si>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</si>
  <si>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</si>
  <si>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</si>
  <si>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</si>
  <si>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</si>
  <si>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</si>
  <si>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</si>
  <si>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</si>
  <si>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</si>
  <si>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</si>
  <si>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</si>
  <si>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</si>
  <si>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</si>
  <si>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</si>
  <si>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</si>
  <si>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</si>
  <si>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</si>
  <si>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</si>
  <si>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</si>
  <si>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</si>
  <si>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</si>
  <si>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</si>
  <si>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</si>
  <si>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</si>
  <si>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</si>
  <si>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</si>
  <si>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</si>
  <si>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</si>
  <si>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</si>
  <si>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</si>
  <si>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</si>
  <si>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</si>
  <si>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</si>
  <si>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</si>
  <si>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</si>
  <si>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</si>
  <si>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</si>
  <si>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</si>
  <si>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</si>
  <si>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</si>
  <si>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</si>
  <si>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</si>
  <si>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</si>
  <si>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</si>
  <si>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</si>
  <si>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</si>
  <si>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</si>
  <si>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</si>
  <si>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</si>
  <si>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</si>
  <si>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</si>
  <si>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</si>
  <si>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</si>
  <si>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</si>
  <si>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</si>
  <si>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</si>
  <si>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</si>
  <si>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</si>
  <si>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</si>
  <si>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</si>
  <si>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</si>
  <si>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</si>
  <si>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</si>
  <si>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</si>
  <si>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</si>
  <si>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</si>
  <si>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</si>
  <si>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</si>
  <si>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</si>
  <si>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</si>
  <si>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</si>
  <si>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</si>
  <si>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</si>
  <si>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</si>
  <si>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</si>
  <si>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</si>
  <si>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</si>
  <si>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</si>
  <si>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</si>
  <si>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</si>
  <si>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</si>
  <si>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</si>
  <si>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</si>
  <si>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</si>
  <si>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</si>
  <si>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</si>
  <si>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</si>
  <si>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</si>
  <si>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</si>
  <si>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</si>
  <si>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</si>
  <si>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</si>
  <si>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</si>
  <si>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</si>
  <si>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</si>
  <si>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</si>
  <si>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</si>
  <si>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</si>
  <si>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</si>
  <si>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</si>
  <si>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</si>
  <si>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</si>
  <si>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</si>
  <si>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</si>
  <si>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</si>
  <si>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</si>
  <si>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</si>
  <si>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</si>
  <si>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</si>
  <si>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</si>
  <si>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</si>
  <si>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</si>
  <si>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</si>
  <si>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</si>
  <si>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</si>
  <si>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</si>
  <si>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</si>
  <si>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</si>
  <si>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</si>
  <si>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</si>
  <si>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</si>
  <si>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</si>
  <si>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</si>
  <si>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</si>
  <si>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</si>
  <si>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</si>
  <si>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</si>
  <si>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</si>
  <si>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</si>
  <si>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</si>
  <si>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</si>
  <si>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</si>
  <si>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</si>
  <si>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</si>
  <si>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</si>
  <si>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</si>
  <si>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</si>
  <si>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</si>
  <si>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</si>
  <si>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</si>
  <si>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</si>
  <si>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</si>
  <si>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</si>
  <si>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</si>
  <si>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</si>
  <si>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</si>
  <si>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</si>
  <si>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</si>
  <si>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</si>
  <si>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</si>
  <si>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</si>
  <si>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</si>
  <si>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</si>
  <si>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</si>
  <si>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</si>
  <si>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</si>
  <si>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</si>
  <si>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</si>
  <si>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</si>
  <si>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</si>
  <si>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</si>
  <si>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</si>
  <si>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</si>
  <si>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</si>
  <si>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</si>
  <si>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</si>
  <si>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</si>
  <si>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</si>
  <si>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</si>
  <si>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</si>
  <si>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</si>
  <si>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</si>
  <si>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</si>
  <si>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</si>
  <si>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</si>
  <si>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</si>
  <si>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</si>
  <si>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</si>
  <si>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</si>
  <si>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</si>
  <si>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</si>
  <si>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</si>
  <si>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</si>
  <si>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</si>
  <si>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</si>
  <si>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</si>
  <si>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</si>
  <si>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</si>
  <si>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</si>
  <si>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</si>
  <si>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</si>
  <si>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</si>
  <si>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</si>
  <si>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</si>
  <si>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</si>
  <si>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</si>
  <si>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</si>
  <si>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</si>
  <si>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</si>
  <si>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</si>
  <si>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</si>
  <si>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</si>
  <si>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</si>
  <si>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</si>
  <si>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</si>
  <si>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</si>
  <si>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</si>
  <si>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</si>
  <si>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</si>
  <si>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</si>
  <si>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</si>
  <si>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</si>
  <si>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</si>
  <si>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</si>
  <si>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</si>
  <si>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</si>
  <si>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</si>
  <si>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</si>
  <si>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</si>
  <si>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</si>
  <si>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</si>
  <si>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</si>
  <si>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</si>
  <si>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</si>
  <si>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</si>
  <si>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</si>
  <si>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</si>
  <si>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</si>
  <si>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</si>
  <si>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</si>
  <si>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</si>
  <si>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</si>
  <si>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</si>
  <si>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</si>
  <si>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</si>
  <si>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</si>
  <si>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</si>
  <si>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</si>
  <si>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</si>
  <si>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</si>
  <si>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</si>
  <si>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</si>
  <si>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</si>
  <si>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</si>
  <si>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</si>
  <si>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</si>
  <si>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</si>
  <si>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</si>
  <si>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</si>
  <si>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</si>
  <si>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</si>
  <si>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</si>
  <si>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</si>
  <si>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</si>
  <si>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</si>
  <si>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</si>
  <si>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</si>
  <si>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</si>
  <si>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</si>
  <si>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</si>
  <si>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</si>
  <si>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</si>
  <si>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</si>
  <si>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</si>
  <si>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</si>
  <si>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</si>
  <si>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</si>
  <si>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</si>
  <si>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</si>
  <si>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</si>
  <si>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</si>
  <si>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</si>
  <si>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</si>
  <si>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</si>
  <si>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</si>
  <si>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</si>
  <si>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</si>
  <si>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</si>
  <si>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</si>
  <si>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</si>
  <si>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</si>
  <si>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</si>
  <si>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</si>
  <si>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</si>
  <si>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</si>
  <si>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</si>
  <si>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</si>
  <si>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</si>
  <si>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</si>
  <si>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</si>
  <si>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</si>
  <si>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</si>
  <si>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</si>
  <si>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</si>
  <si>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</si>
  <si>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</si>
  <si>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</si>
  <si>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</si>
  <si>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</si>
  <si>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</si>
  <si>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</si>
  <si>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</si>
  <si>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</si>
  <si>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</si>
  <si>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</si>
  <si>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</si>
  <si>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</si>
  <si>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</si>
  <si>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</si>
  <si>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</si>
  <si>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</si>
  <si>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</si>
  <si>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</si>
  <si>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</si>
  <si>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</si>
  <si>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</si>
  <si>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</si>
  <si>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</si>
  <si>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</si>
  <si>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</si>
  <si>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</si>
  <si>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</si>
  <si>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</si>
  <si>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</si>
  <si>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</si>
  <si>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</si>
  <si>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</si>
  <si>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</si>
  <si>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</si>
  <si>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</si>
  <si>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</si>
  <si>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</si>
  <si>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</si>
  <si>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</si>
  <si>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</si>
  <si>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</si>
  <si>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</si>
  <si>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</si>
  <si>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</si>
  <si>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</si>
  <si>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</si>
  <si>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</si>
  <si>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</si>
  <si>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</si>
  <si>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</si>
  <si>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</si>
  <si>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</si>
  <si>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</si>
  <si>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</si>
  <si>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</si>
  <si>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</si>
  <si>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</si>
  <si>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</si>
  <si>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</si>
  <si>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</si>
  <si>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</si>
  <si>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</si>
  <si>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</si>
  <si>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</si>
  <si>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</si>
  <si>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</si>
  <si>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</si>
  <si>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</si>
  <si>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</si>
  <si>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</si>
  <si>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</si>
  <si>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</si>
  <si>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</si>
  <si>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</si>
  <si>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</si>
  <si>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</si>
  <si>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</si>
  <si>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</si>
  <si>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</si>
  <si>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</si>
  <si>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</si>
  <si>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</si>
  <si>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</si>
  <si>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</si>
  <si>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</si>
  <si>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</si>
  <si>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</si>
  <si>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</si>
  <si>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</si>
  <si>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</si>
  <si>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</si>
  <si>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</si>
  <si>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</si>
  <si>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</si>
  <si>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</si>
  <si>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</si>
  <si>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</si>
  <si>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</si>
  <si>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</si>
  <si>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</si>
  <si>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</si>
  <si>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</si>
  <si>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</si>
  <si>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</si>
  <si>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</si>
  <si>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</si>
  <si>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</si>
  <si>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</si>
  <si>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</si>
  <si>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</si>
  <si>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</si>
  <si>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</si>
  <si>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</si>
  <si>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</si>
  <si>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</si>
  <si>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</si>
  <si>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</si>
  <si>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</si>
  <si>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</si>
  <si>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</si>
  <si>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</si>
  <si>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</si>
  <si>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</si>
  <si>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</si>
  <si>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</si>
  <si>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</si>
  <si>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</si>
  <si>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</si>
  <si>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</si>
  <si>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</si>
  <si>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</si>
  <si>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</si>
  <si>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</si>
  <si>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</si>
  <si>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</si>
  <si>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</si>
  <si>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</si>
  <si>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</si>
  <si>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</si>
  <si>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</si>
  <si>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</si>
  <si>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</si>
  <si>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</si>
  <si>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</si>
  <si>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</si>
  <si>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</si>
  <si>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</si>
  <si>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</si>
  <si>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</si>
  <si>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</si>
  <si>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</si>
  <si>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</si>
  <si>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</si>
  <si>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</si>
  <si>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</si>
  <si>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</si>
  <si>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</si>
  <si>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</si>
  <si>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</si>
  <si>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</si>
  <si>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</si>
  <si>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</si>
  <si>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</si>
  <si>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</si>
  <si>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</si>
  <si>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</si>
  <si>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</si>
  <si>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</si>
  <si>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</si>
  <si>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</si>
  <si>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</si>
  <si>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</si>
  <si>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</si>
  <si>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</si>
  <si>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</si>
  <si>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</si>
  <si>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Other Documentation</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</si>
  <si>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</si>
  <si>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</si>
  <si>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</si>
  <si>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</si>
  <si>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</si>
  <si>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</si>
  <si>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</si>
  <si>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</si>
  <si>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</si>
  <si>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</si>
  <si>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</si>
  <si>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</si>
  <si>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</si>
  <si>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</si>
  <si>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</si>
  <si>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</si>
  <si>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</si>
  <si>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</si>
  <si>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</si>
  <si>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</si>
  <si>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</si>
  <si>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</si>
  <si>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</si>
  <si>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Schedule 7 STP : Grand Summary of KARIHOBANAHALLI STP</t>
  </si>
  <si>
    <t>GRAND TOTAL FOR KARIHOBANAHALLI STP to be carry forwarded to Schedule No STP4 OF Grand Summary for CP 27</t>
  </si>
  <si>
    <t>Name of STP : KARIHOBANAHALLI</t>
  </si>
  <si>
    <t>1.7 Tests prior to Contract Completion as defined in Volume 2 of Bidding Document</t>
  </si>
  <si>
    <t>Total Schedule 1 (Sub 1.1+1.2+1.3+1.4+1.5+1.6+1.7+1.8+1.9+1.10) (Total Carried to Schedule 7, Grand Summary of KARIHOBANAHALLI STP</t>
  </si>
  <si>
    <t xml:space="preserve">          Mechanical  Design, Drawings, and Documentation as defined in Volume 2 of Bidding Document</t>
  </si>
  <si>
    <t xml:space="preserve"> Instrumentation, Control, and Automation Design, Drawings and Documentation as defined in Volume 2 of Bidding Document</t>
  </si>
  <si>
    <t>Bidder shall list here details of additional items required</t>
  </si>
  <si>
    <t>Total of Schedule 2 (Sub Total 2.1+Sub Total 2.2+Sub Total 2.3+Sub Total 2.4+Sub Total 2.5+Sub Total 2.6) Carried to Schedule 7 - Grand Summary of KARIHOBANAHALLI STP</t>
  </si>
  <si>
    <t>Total of Schedule 3A (Sub Total 3.1+Sub Total 3.2+Sub Total 3.3+Sub Total 3.4) Carried to Schedule 7 - Grand Summary of KARIHOBANAHALLI STP</t>
  </si>
  <si>
    <t>Price INR</t>
  </si>
  <si>
    <t>3.2.1.6</t>
  </si>
  <si>
    <t>3.2.1.7</t>
  </si>
  <si>
    <t>3.2.3.9</t>
  </si>
  <si>
    <t>Ex. Works ( INR)</t>
  </si>
  <si>
    <t>(5</t>
  </si>
  <si>
    <t>Piping</t>
  </si>
  <si>
    <t>Total to be Carried to Schedule 7,  Grand Summary of KARIHOBANAHALLI STP</t>
  </si>
  <si>
    <t>KARIHOBANAHALLI STP</t>
  </si>
  <si>
    <t>To be Carried to Schedule 7 - Grand Summary of KARIHOBANAHALLI STP</t>
  </si>
  <si>
    <t>Tonne Per year for 10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</si>
  <si>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</si>
  <si>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KARIHOBANAHALLI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</si>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</sst>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0_);\(0\)"/>
  </numFmts>
  <fonts count="1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340">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3" fontId="6" fillId="5" borderId="1" xfId="0" applyNumberFormat="1"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0" fontId="5" fillId="5" borderId="1" xfId="0" applyFont="1" applyFill="1" applyBorder="1" applyAlignment="1" applyProtection="1">
      <alignment horizontal="lef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166" fontId="5"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6" fillId="5" borderId="12" xfId="0" applyNumberFormat="1" applyFont="1" applyFill="1" applyBorder="1" applyAlignment="1" applyProtection="1">
      <alignment horizontal="center" vertical="center"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1"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43" fontId="1" fillId="0" borderId="0" xfId="293" applyFont="1" applyFill="1"/>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2" fontId="1" fillId="0" borderId="0" xfId="293" applyNumberFormat="1" applyFont="1" applyFill="1"/>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6" fillId="9" borderId="1" xfId="293" applyNumberFormat="1" applyFont="1" applyFill="1" applyBorder="1" applyAlignment="1" applyProtection="1">
      <alignment horizontal="right" vertical="center" wrapText="1"/>
    </xf>
    <xf numFmtId="2" fontId="5" fillId="9" borderId="17" xfId="293" applyNumberFormat="1" applyFont="1" applyFill="1" applyBorder="1" applyAlignment="1" applyProtection="1">
      <alignment horizontal="right" vertical="center" wrapText="1"/>
    </xf>
    <xf numFmtId="2" fontId="5" fillId="9" borderId="26" xfId="293" applyNumberFormat="1" applyFont="1" applyFill="1" applyBorder="1" applyAlignment="1" applyProtection="1">
      <alignment horizontal="right" vertical="center" wrapText="1"/>
    </xf>
    <xf numFmtId="2" fontId="6" fillId="9" borderId="7" xfId="293" applyNumberFormat="1" applyFont="1" applyFill="1" applyBorder="1" applyAlignment="1" applyProtection="1">
      <alignment horizontal="right" vertical="center" wrapText="1"/>
    </xf>
    <xf numFmtId="2" fontId="5" fillId="9" borderId="7" xfId="293" applyNumberFormat="1" applyFont="1" applyFill="1" applyBorder="1" applyAlignment="1" applyProtection="1">
      <alignment horizontal="right" vertical="center" wrapText="1"/>
    </xf>
    <xf numFmtId="2" fontId="6" fillId="0" borderId="0" xfId="293" applyNumberFormat="1" applyFont="1" applyFill="1" applyBorder="1" applyAlignment="1" applyProtection="1">
      <alignment horizontal="right"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43" fontId="4" fillId="0" borderId="1" xfId="293" applyFont="1" applyFill="1" applyBorder="1" applyAlignment="1" applyProtection="1">
      <alignment vertical="center"/>
    </xf>
    <xf numFmtId="43" fontId="5"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protection locked="0"/>
    </xf>
    <xf numFmtId="43" fontId="5" fillId="0" borderId="1" xfId="293" applyFont="1" applyFill="1" applyBorder="1" applyAlignment="1" applyProtection="1">
      <alignment horizontal="right" vertical="center" shrinkToFit="1"/>
    </xf>
    <xf numFmtId="43" fontId="6" fillId="0" borderId="0" xfId="293" applyFont="1" applyFill="1" applyBorder="1" applyAlignment="1" applyProtection="1">
      <alignment horizontal="right" vertical="center" wrapText="1"/>
    </xf>
    <xf numFmtId="0" fontId="5" fillId="6" borderId="1" xfId="0" applyFont="1" applyFill="1" applyBorder="1" applyAlignment="1" applyProtection="1">
      <alignment horizontal="justify" vertical="center" wrapText="1"/>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0" borderId="1" xfId="293" applyFont="1" applyFill="1" applyBorder="1" applyAlignment="1" applyProtection="1">
      <alignment horizontal="center" vertical="center" wrapText="1"/>
      <protection locked="0"/>
    </xf>
    <xf numFmtId="43" fontId="5" fillId="0" borderId="7" xfId="293" applyFont="1" applyFill="1" applyBorder="1" applyAlignment="1" applyProtection="1">
      <alignment horizontal="center" vertical="center" wrapText="1"/>
    </xf>
    <xf numFmtId="2" fontId="4" fillId="0" borderId="1" xfId="293" applyNumberFormat="1" applyFont="1" applyFill="1" applyBorder="1" applyAlignment="1" applyProtection="1">
      <alignment vertical="center"/>
    </xf>
    <xf numFmtId="2" fontId="5"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horizontal="right" vertical="center"/>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0" borderId="1" xfId="293" applyNumberFormat="1" applyFont="1" applyFill="1" applyBorder="1" applyAlignment="1" applyProtection="1">
      <alignment horizontal="center" vertical="center" wrapText="1"/>
      <protection locked="0"/>
    </xf>
    <xf numFmtId="2" fontId="5" fillId="0" borderId="7" xfId="293"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justify" vertical="center" wrapText="1"/>
    </xf>
    <xf numFmtId="2" fontId="4" fillId="0" borderId="1" xfId="0" applyNumberFormat="1" applyFont="1" applyFill="1" applyBorder="1" applyAlignment="1" applyProtection="1">
      <alignment vertical="center"/>
    </xf>
    <xf numFmtId="2" fontId="5" fillId="0" borderId="7"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43" fontId="5"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5" fillId="0" borderId="17" xfId="293" applyFont="1" applyFill="1" applyBorder="1" applyAlignment="1" applyProtection="1">
      <alignment horizontal="right" vertical="center" wrapText="1"/>
    </xf>
    <xf numFmtId="43" fontId="5" fillId="0" borderId="20" xfId="293" applyFont="1" applyFill="1" applyBorder="1" applyAlignment="1" applyProtection="1">
      <alignment horizontal="right" vertical="center" wrapText="1"/>
    </xf>
    <xf numFmtId="43" fontId="5" fillId="0" borderId="23" xfId="293" applyFont="1" applyFill="1" applyBorder="1" applyAlignment="1" applyProtection="1">
      <alignment horizontal="right" vertical="center" wrapText="1"/>
    </xf>
    <xf numFmtId="43" fontId="1" fillId="0" borderId="0" xfId="293" applyFont="1" applyFill="1" applyProtection="1"/>
    <xf numFmtId="2" fontId="1" fillId="0" borderId="0" xfId="0" applyNumberFormat="1" applyFont="1" applyFill="1" applyProtection="1"/>
    <xf numFmtId="2" fontId="5"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5" fillId="0" borderId="17" xfId="293" applyNumberFormat="1" applyFont="1" applyFill="1" applyBorder="1" applyAlignment="1" applyProtection="1">
      <alignment horizontal="right" vertical="center" wrapText="1"/>
    </xf>
    <xf numFmtId="2" fontId="5" fillId="0" borderId="20" xfId="293" applyNumberFormat="1" applyFont="1" applyFill="1" applyBorder="1" applyAlignment="1" applyProtection="1">
      <alignment horizontal="right" vertical="center" wrapText="1"/>
    </xf>
    <xf numFmtId="2" fontId="5" fillId="0" borderId="23" xfId="293" applyNumberFormat="1" applyFont="1" applyFill="1" applyBorder="1" applyAlignment="1" applyProtection="1">
      <alignment horizontal="right" vertical="center" wrapText="1"/>
    </xf>
    <xf numFmtId="2" fontId="1" fillId="0" borderId="0" xfId="293" applyNumberFormat="1" applyFont="1" applyFill="1" applyProtection="1"/>
    <xf numFmtId="2" fontId="6" fillId="0" borderId="7"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0" fontId="6" fillId="7" borderId="0" xfId="0" applyFont="1" applyFill="1" applyAlignment="1" applyProtection="1">
      <alignment horizontal="center" vertical="center"/>
    </xf>
    <xf numFmtId="0" fontId="6" fillId="5" borderId="9" xfId="0" applyFont="1" applyFill="1" applyBorder="1" applyAlignment="1" applyProtection="1">
      <alignment horizontal="center" vertical="center"/>
    </xf>
    <xf numFmtId="0" fontId="6" fillId="6" borderId="8" xfId="0" applyFont="1" applyFill="1" applyBorder="1" applyAlignment="1" applyProtection="1">
      <alignment horizontal="center" vertical="center"/>
    </xf>
    <xf numFmtId="0" fontId="6" fillId="5" borderId="5" xfId="0" applyFont="1" applyFill="1" applyBorder="1" applyAlignment="1" applyProtection="1">
      <alignment horizontal="center" vertical="center"/>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17" xfId="0" applyNumberFormat="1" applyFont="1" applyFill="1" applyBorder="1" applyAlignment="1" applyProtection="1">
      <alignment horizontal="center" vertical="center" wrapText="1"/>
    </xf>
    <xf numFmtId="2" fontId="6" fillId="0" borderId="20"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protection locked="0"/>
    </xf>
    <xf numFmtId="2" fontId="6" fillId="0" borderId="17" xfId="0" applyNumberFormat="1" applyFont="1" applyFill="1" applyBorder="1" applyAlignment="1" applyProtection="1">
      <alignment horizontal="center" vertical="center" wrapText="1"/>
      <protection locked="0"/>
    </xf>
    <xf numFmtId="2" fontId="5" fillId="0" borderId="1" xfId="0" applyNumberFormat="1" applyFont="1" applyFill="1" applyBorder="1" applyAlignment="1" applyProtection="1">
      <alignment horizontal="center" vertical="center" wrapText="1"/>
      <protection locked="0"/>
    </xf>
    <xf numFmtId="2" fontId="5" fillId="5" borderId="17" xfId="0" applyNumberFormat="1" applyFont="1" applyFill="1" applyBorder="1" applyAlignment="1" applyProtection="1">
      <alignment horizontal="center" vertical="center" wrapText="1"/>
    </xf>
    <xf numFmtId="2" fontId="5" fillId="6" borderId="20"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7" fillId="0" borderId="0" xfId="0" applyNumberFormat="1" applyFont="1" applyFill="1" applyProtection="1"/>
    <xf numFmtId="43" fontId="6" fillId="9" borderId="1" xfId="293" applyFont="1" applyFill="1" applyBorder="1" applyAlignment="1" applyProtection="1">
      <alignment horizontal="right" vertical="center" wrapText="1"/>
      <protection locked="0"/>
    </xf>
    <xf numFmtId="2" fontId="4"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justify" vertical="center" shrinkToFit="1"/>
    </xf>
    <xf numFmtId="2" fontId="1" fillId="0" borderId="1" xfId="0" applyNumberFormat="1" applyFont="1" applyFill="1" applyBorder="1" applyProtection="1"/>
    <xf numFmtId="2" fontId="8" fillId="0" borderId="1" xfId="293" applyNumberFormat="1" applyFont="1" applyFill="1" applyBorder="1" applyAlignment="1" applyProtection="1">
      <alignment horizontal="center" vertical="center" wrapText="1"/>
    </xf>
    <xf numFmtId="2" fontId="5" fillId="0" borderId="1" xfId="293" quotePrefix="1" applyNumberFormat="1" applyFont="1" applyFill="1" applyBorder="1" applyAlignment="1" applyProtection="1">
      <alignment horizontal="center" vertical="center" wrapText="1"/>
    </xf>
    <xf numFmtId="2" fontId="1" fillId="0" borderId="1" xfId="293" applyNumberFormat="1" applyFont="1" applyBorder="1" applyAlignment="1" applyProtection="1">
      <alignment vertical="center" shrinkToFit="1"/>
    </xf>
    <xf numFmtId="2" fontId="6" fillId="9" borderId="1" xfId="293" applyNumberFormat="1" applyFont="1" applyFill="1" applyBorder="1" applyAlignment="1" applyProtection="1">
      <alignment horizontal="right" vertical="center" wrapText="1"/>
      <protection locked="0"/>
    </xf>
    <xf numFmtId="2" fontId="1" fillId="0" borderId="1" xfId="293" applyNumberFormat="1" applyFont="1" applyBorder="1" applyAlignment="1" applyProtection="1">
      <alignment horizontal="right" vertical="center" wrapText="1"/>
      <protection locked="0"/>
    </xf>
    <xf numFmtId="2" fontId="1" fillId="0" borderId="1" xfId="293" applyNumberFormat="1" applyFont="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protection locked="0"/>
    </xf>
    <xf numFmtId="2" fontId="1" fillId="0" borderId="1" xfId="293" applyNumberFormat="1" applyFont="1" applyBorder="1" applyAlignment="1" applyProtection="1">
      <alignment horizontal="right" vertical="center" shrinkToFit="1"/>
    </xf>
    <xf numFmtId="2" fontId="6" fillId="0" borderId="1" xfId="293"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center" vertical="center"/>
      <protection locked="0"/>
    </xf>
    <xf numFmtId="2" fontId="1" fillId="0" borderId="1" xfId="293" applyNumberFormat="1" applyFont="1" applyFill="1" applyBorder="1" applyProtection="1"/>
    <xf numFmtId="2" fontId="1" fillId="0" borderId="1" xfId="0" applyNumberFormat="1" applyFont="1" applyBorder="1" applyAlignment="1" applyProtection="1">
      <alignment vertical="center" shrinkToFit="1"/>
    </xf>
    <xf numFmtId="2" fontId="1" fillId="0" borderId="0" xfId="0" applyNumberFormat="1" applyFont="1" applyFill="1"/>
    <xf numFmtId="2" fontId="5" fillId="0" borderId="0" xfId="0" applyNumberFormat="1" applyFont="1" applyFill="1" applyAlignment="1" applyProtection="1">
      <alignment horizontal="center" vertical="center" wrapText="1"/>
    </xf>
    <xf numFmtId="2" fontId="5" fillId="0" borderId="1" xfId="293" applyNumberFormat="1" applyFont="1" applyFill="1" applyBorder="1" applyAlignment="1" applyProtection="1">
      <alignment vertical="center" wrapText="1"/>
    </xf>
    <xf numFmtId="43" fontId="6" fillId="9" borderId="12" xfId="293" applyFont="1" applyFill="1" applyBorder="1" applyAlignment="1" applyProtection="1">
      <alignment horizontal="right" vertical="center" wrapText="1"/>
      <protection locked="0"/>
    </xf>
    <xf numFmtId="43" fontId="5" fillId="9" borderId="17" xfId="293" applyFont="1" applyFill="1" applyBorder="1" applyAlignment="1" applyProtection="1">
      <alignment horizontal="right" vertical="center" wrapText="1"/>
    </xf>
    <xf numFmtId="43" fontId="5" fillId="9" borderId="26" xfId="293" applyFont="1" applyFill="1" applyBorder="1" applyAlignment="1" applyProtection="1">
      <alignment horizontal="right" vertical="center" wrapText="1"/>
    </xf>
    <xf numFmtId="43" fontId="6" fillId="9" borderId="7" xfId="293" applyFont="1" applyFill="1" applyBorder="1" applyAlignment="1" applyProtection="1">
      <alignment horizontal="right" vertical="center" wrapText="1"/>
      <protection locked="0"/>
    </xf>
    <xf numFmtId="43" fontId="5" fillId="9" borderId="7" xfId="293" applyFont="1" applyFill="1" applyBorder="1" applyAlignment="1" applyProtection="1">
      <alignment horizontal="right" vertical="center" wrapText="1"/>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2" fontId="6" fillId="9" borderId="1" xfId="0" applyNumberFormat="1" applyFont="1" applyFill="1" applyBorder="1" applyAlignment="1" applyProtection="1">
      <alignment horizontal="center" vertical="center" wrapText="1"/>
      <protection locked="0"/>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2" fontId="6" fillId="9" borderId="12" xfId="293" applyNumberFormat="1" applyFont="1" applyFill="1" applyBorder="1" applyAlignment="1" applyProtection="1">
      <alignment horizontal="right" vertical="center" wrapText="1"/>
      <protection locked="0"/>
    </xf>
    <xf numFmtId="2" fontId="6" fillId="9"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wrapText="1"/>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4.%20CP-27-Price%20Schedule%20Latest%20KARIHOBANAHALL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4">
          <cell r="F174">
            <v>165527096</v>
          </cell>
        </row>
      </sheetData>
      <sheetData sheetId="2">
        <row r="165">
          <cell r="N165">
            <v>0</v>
          </cell>
        </row>
      </sheetData>
      <sheetData sheetId="3">
        <row r="166">
          <cell r="G166">
            <v>197578488</v>
          </cell>
        </row>
      </sheetData>
      <sheetData sheetId="4">
        <row r="18">
          <cell r="G18">
            <v>473760</v>
          </cell>
        </row>
      </sheetData>
      <sheetData sheetId="5">
        <row r="69">
          <cell r="G69">
            <v>1745818</v>
          </cell>
        </row>
      </sheetData>
      <sheetData sheetId="6">
        <row r="24">
          <cell r="G24">
            <v>47231156.699999996</v>
          </cell>
        </row>
      </sheetData>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8"/>
  <sheetViews>
    <sheetView topLeftCell="B1" workbookViewId="0">
      <selection activeCell="F5" sqref="F5:F12"/>
    </sheetView>
  </sheetViews>
  <sheetFormatPr defaultColWidth="8.7109375" defaultRowHeight="15"/>
  <cols>
    <col min="1" max="1" width="41" customWidth="1"/>
    <col min="2" max="2" width="15.7109375" style="8" customWidth="1"/>
    <col min="3" max="3" width="91.42578125" style="8" customWidth="1"/>
    <col min="4" max="4" width="49.7109375" style="179" customWidth="1"/>
    <col min="5" max="16384" width="8.7109375" style="8"/>
  </cols>
  <sheetData>
    <row r="1" spans="1:7" s="1" customFormat="1" ht="34.9" customHeight="1">
      <c r="A1"/>
      <c r="B1" s="309" t="s">
        <v>970</v>
      </c>
      <c r="C1" s="310"/>
      <c r="D1" s="311"/>
      <c r="E1" s="174"/>
      <c r="F1" s="174"/>
      <c r="G1" s="174"/>
    </row>
    <row r="2" spans="1:7" s="1" customFormat="1" ht="34.9" customHeight="1">
      <c r="A2"/>
      <c r="B2" s="164"/>
      <c r="C2" s="164" t="s">
        <v>6</v>
      </c>
      <c r="D2" s="176"/>
      <c r="E2" s="174"/>
      <c r="F2" s="174"/>
      <c r="G2" s="174"/>
    </row>
    <row r="3" spans="1:7" s="2" customFormat="1" ht="34.9" customHeight="1">
      <c r="A3"/>
      <c r="B3" s="312"/>
      <c r="C3" s="312"/>
      <c r="D3" s="165"/>
      <c r="E3" s="175"/>
      <c r="F3" s="175"/>
      <c r="G3" s="175"/>
    </row>
    <row r="4" spans="1:7" s="2" customFormat="1" ht="31.5" customHeight="1">
      <c r="A4" t="s">
        <v>4</v>
      </c>
      <c r="B4" s="163" t="s">
        <v>7</v>
      </c>
      <c r="C4" s="163" t="s">
        <v>0</v>
      </c>
      <c r="D4" s="103" t="s">
        <v>8</v>
      </c>
      <c r="E4" s="175" t="s">
        <v>9</v>
      </c>
      <c r="F4" s="175" t="s">
        <v>710</v>
      </c>
      <c r="G4" s="175"/>
    </row>
    <row r="5" spans="1:7" s="2" customFormat="1" ht="21" customHeight="1">
      <c r="A5" t="s">
        <v>22</v>
      </c>
      <c r="B5" s="167">
        <v>1</v>
      </c>
      <c r="C5" s="166" t="s">
        <v>10</v>
      </c>
      <c r="D5" s="100">
        <f>'[14]Schedule 1'!H135</f>
        <v>1590960</v>
      </c>
      <c r="E5" s="2">
        <v>0</v>
      </c>
      <c r="F5" s="2">
        <v>0</v>
      </c>
      <c r="G5" s="175"/>
    </row>
    <row r="6" spans="1:7" s="2" customFormat="1" ht="20.25" customHeight="1">
      <c r="A6" t="s">
        <v>23</v>
      </c>
      <c r="B6" s="167">
        <v>2</v>
      </c>
      <c r="C6" s="166" t="s">
        <v>11</v>
      </c>
      <c r="D6" s="100">
        <f>'[14]Schedule 2'!F174</f>
        <v>165527096</v>
      </c>
      <c r="E6" s="2">
        <v>0</v>
      </c>
      <c r="F6" s="2">
        <v>0</v>
      </c>
      <c r="G6" s="175"/>
    </row>
    <row r="7" spans="1:7" s="2" customFormat="1" ht="21.75" customHeight="1">
      <c r="A7" t="s">
        <v>24</v>
      </c>
      <c r="B7" s="167" t="s">
        <v>12</v>
      </c>
      <c r="C7" s="166" t="s">
        <v>13</v>
      </c>
      <c r="D7" s="100">
        <f>'[14]Schedule 3A'!N165</f>
        <v>0</v>
      </c>
      <c r="E7" s="2">
        <v>0</v>
      </c>
      <c r="F7" s="2">
        <v>0</v>
      </c>
    </row>
    <row r="8" spans="1:7" s="2" customFormat="1" ht="27.75" customHeight="1">
      <c r="A8" t="s">
        <v>25</v>
      </c>
      <c r="B8" s="167" t="s">
        <v>14</v>
      </c>
      <c r="C8" s="166" t="s">
        <v>15</v>
      </c>
      <c r="D8" s="100">
        <f>'[14]Schedule 3B'!G166</f>
        <v>197578488</v>
      </c>
      <c r="E8" s="2">
        <v>0</v>
      </c>
      <c r="F8" s="2">
        <v>0</v>
      </c>
    </row>
    <row r="9" spans="1:7" s="2" customFormat="1" ht="22.5" customHeight="1">
      <c r="A9" t="s">
        <v>26</v>
      </c>
      <c r="B9" s="167">
        <v>4</v>
      </c>
      <c r="C9" s="166" t="s">
        <v>16</v>
      </c>
      <c r="D9" s="100">
        <f>'[14]Schedule 4'!G18</f>
        <v>473760</v>
      </c>
      <c r="E9" s="2">
        <v>0</v>
      </c>
      <c r="F9" s="2">
        <v>0</v>
      </c>
    </row>
    <row r="10" spans="1:7" s="2" customFormat="1" ht="22.5" customHeight="1">
      <c r="A10" t="s">
        <v>27</v>
      </c>
      <c r="B10" s="167">
        <v>5</v>
      </c>
      <c r="C10" s="166" t="s">
        <v>17</v>
      </c>
      <c r="D10" s="100">
        <f>'[14]Schedule 5'!G69</f>
        <v>1745818</v>
      </c>
      <c r="E10" s="2">
        <v>0</v>
      </c>
      <c r="F10" s="2">
        <v>0</v>
      </c>
    </row>
    <row r="11" spans="1:7" s="2" customFormat="1" ht="54.75" customHeight="1">
      <c r="A11" t="s">
        <v>28</v>
      </c>
      <c r="B11" s="167">
        <v>6</v>
      </c>
      <c r="C11" s="166" t="s">
        <v>18</v>
      </c>
      <c r="D11" s="100">
        <f>'[14]Schedule 6'!G24</f>
        <v>47231156.699999996</v>
      </c>
      <c r="E11" s="2">
        <v>0</v>
      </c>
      <c r="F11" s="2">
        <v>0</v>
      </c>
    </row>
    <row r="12" spans="1:7" s="2" customFormat="1" ht="34.15" customHeight="1">
      <c r="A12"/>
      <c r="B12" s="167">
        <v>7</v>
      </c>
      <c r="C12" s="3" t="s">
        <v>971</v>
      </c>
      <c r="D12" s="100">
        <f>SUM(D5:D11)</f>
        <v>414147278.69999999</v>
      </c>
      <c r="E12" s="2">
        <v>0</v>
      </c>
      <c r="F12" s="2">
        <v>0</v>
      </c>
    </row>
    <row r="13" spans="1:7" s="2" customFormat="1" ht="24" customHeight="1">
      <c r="A13"/>
      <c r="B13" s="4"/>
      <c r="C13" s="4"/>
      <c r="D13" s="177"/>
    </row>
    <row r="14" spans="1:7" s="2" customFormat="1" ht="24.75" customHeight="1">
      <c r="A14"/>
      <c r="B14" s="4"/>
      <c r="C14" s="5"/>
      <c r="D14" s="177"/>
    </row>
    <row r="15" spans="1:7" s="2" customFormat="1" ht="21.75" customHeight="1">
      <c r="A15"/>
      <c r="B15" s="6"/>
      <c r="C15" s="6"/>
      <c r="D15" s="178"/>
    </row>
    <row r="16" spans="1:7" s="2" customFormat="1" ht="24.75" customHeight="1">
      <c r="A16"/>
      <c r="B16" s="6"/>
      <c r="C16" s="7" t="s">
        <v>19</v>
      </c>
      <c r="D16" s="178"/>
    </row>
    <row r="17" spans="1:4" s="2" customFormat="1" ht="26.25" customHeight="1">
      <c r="A17"/>
      <c r="B17" s="6"/>
      <c r="C17" s="7" t="s">
        <v>20</v>
      </c>
      <c r="D17" s="178"/>
    </row>
    <row r="18" spans="1:4" s="2" customFormat="1">
      <c r="A18"/>
      <c r="B18" s="6"/>
      <c r="C18" s="7" t="s">
        <v>21</v>
      </c>
      <c r="D18" s="178"/>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K132"/>
  <sheetViews>
    <sheetView view="pageBreakPreview" zoomScale="80" zoomScaleNormal="77" zoomScaleSheetLayoutView="80" zoomScalePageLayoutView="96" workbookViewId="0">
      <selection activeCell="C4" sqref="C4"/>
    </sheetView>
  </sheetViews>
  <sheetFormatPr defaultColWidth="10.42578125" defaultRowHeight="20.100000000000001" customHeight="1"/>
  <cols>
    <col min="1" max="1" width="10.42578125" style="12"/>
    <col min="2" max="2" width="12.7109375" style="35" customWidth="1"/>
    <col min="3" max="3" width="107.28515625" style="12" customWidth="1"/>
    <col min="4" max="5" width="15.7109375" style="4" customWidth="1"/>
    <col min="6" max="6" width="20.5703125" style="155" customWidth="1"/>
    <col min="7" max="9" width="20.5703125" style="150" customWidth="1"/>
    <col min="10" max="10" width="16.42578125" style="155" customWidth="1"/>
    <col min="11" max="11" width="17.42578125" style="233" customWidth="1"/>
    <col min="12" max="16384" width="10.42578125" style="12"/>
  </cols>
  <sheetData>
    <row r="1" spans="1:11" s="4" customFormat="1" ht="20.100000000000001" customHeight="1">
      <c r="B1" s="322" t="s">
        <v>29</v>
      </c>
      <c r="C1" s="322"/>
      <c r="D1" s="322"/>
      <c r="E1" s="322"/>
      <c r="F1" s="322"/>
      <c r="G1" s="322"/>
      <c r="H1" s="322"/>
      <c r="I1" s="322"/>
      <c r="J1" s="322"/>
      <c r="K1" s="322"/>
    </row>
    <row r="2" spans="1:11" s="4" customFormat="1" ht="20.100000000000001" customHeight="1">
      <c r="B2" s="183"/>
      <c r="C2" s="183" t="s">
        <v>972</v>
      </c>
      <c r="D2" s="94"/>
      <c r="E2" s="94"/>
      <c r="F2" s="216"/>
      <c r="G2" s="203"/>
      <c r="H2" s="203"/>
      <c r="I2" s="203"/>
      <c r="J2" s="216"/>
      <c r="K2" s="228"/>
    </row>
    <row r="3" spans="1:11" s="4" customFormat="1" ht="65.45" customHeight="1">
      <c r="A3" s="4" t="s">
        <v>5</v>
      </c>
      <c r="B3" s="181" t="s">
        <v>2</v>
      </c>
      <c r="C3" s="180" t="s">
        <v>0</v>
      </c>
      <c r="D3" s="180" t="s">
        <v>3</v>
      </c>
      <c r="E3" s="180" t="s">
        <v>1</v>
      </c>
      <c r="F3" s="99" t="s">
        <v>32</v>
      </c>
      <c r="G3" s="215" t="s">
        <v>222</v>
      </c>
      <c r="H3" s="215" t="s">
        <v>223</v>
      </c>
      <c r="I3" s="215" t="s">
        <v>224</v>
      </c>
      <c r="J3" s="226" t="s">
        <v>30</v>
      </c>
      <c r="K3" s="229" t="s">
        <v>31</v>
      </c>
    </row>
    <row r="4" spans="1:11" s="4" customFormat="1" ht="30" customHeight="1">
      <c r="A4" s="4">
        <v>2</v>
      </c>
      <c r="B4" s="181">
        <v>1.1000000000000001</v>
      </c>
      <c r="C4" s="185" t="s">
        <v>33</v>
      </c>
      <c r="D4" s="180"/>
      <c r="E4" s="180"/>
      <c r="F4" s="99" t="s">
        <v>230</v>
      </c>
      <c r="G4" s="95"/>
      <c r="H4" s="95"/>
      <c r="I4" s="95"/>
      <c r="J4" s="99" t="s">
        <v>715</v>
      </c>
      <c r="K4" s="184" t="s">
        <v>936</v>
      </c>
    </row>
    <row r="5" spans="1:11" ht="28.5" customHeight="1">
      <c r="A5" s="12">
        <v>3</v>
      </c>
      <c r="B5" s="9" t="s">
        <v>34</v>
      </c>
      <c r="C5" s="188" t="s">
        <v>35</v>
      </c>
      <c r="D5" s="9">
        <v>1</v>
      </c>
      <c r="E5" s="9" t="s">
        <v>36</v>
      </c>
      <c r="F5" s="218">
        <v>20000</v>
      </c>
      <c r="G5" s="205"/>
      <c r="H5" s="205"/>
      <c r="I5" s="205"/>
      <c r="J5" s="218">
        <f>F5*12%</f>
        <v>2400</v>
      </c>
      <c r="K5" s="221">
        <f>F5+J5</f>
        <v>22400</v>
      </c>
    </row>
    <row r="6" spans="1:11" ht="28.5" customHeight="1">
      <c r="A6" s="12">
        <v>3</v>
      </c>
      <c r="B6" s="9" t="s">
        <v>37</v>
      </c>
      <c r="C6" s="188" t="s">
        <v>38</v>
      </c>
      <c r="D6" s="9">
        <v>1</v>
      </c>
      <c r="E6" s="9" t="s">
        <v>36</v>
      </c>
      <c r="F6" s="218">
        <v>20000</v>
      </c>
      <c r="G6" s="205"/>
      <c r="H6" s="205"/>
      <c r="I6" s="205"/>
      <c r="J6" s="218">
        <f>F6*12%</f>
        <v>2400</v>
      </c>
      <c r="K6" s="221">
        <f>F6+J6</f>
        <v>22400</v>
      </c>
    </row>
    <row r="7" spans="1:11" ht="20.100000000000001" customHeight="1">
      <c r="A7" s="12">
        <v>3</v>
      </c>
      <c r="B7" s="9" t="s">
        <v>39</v>
      </c>
      <c r="C7" s="188" t="s">
        <v>40</v>
      </c>
      <c r="D7" s="9">
        <v>1</v>
      </c>
      <c r="E7" s="9" t="s">
        <v>36</v>
      </c>
      <c r="F7" s="218">
        <v>10000</v>
      </c>
      <c r="G7" s="205"/>
      <c r="H7" s="205"/>
      <c r="I7" s="205"/>
      <c r="J7" s="218">
        <f>F7*12%</f>
        <v>1200</v>
      </c>
      <c r="K7" s="221">
        <f>F7+J7</f>
        <v>11200</v>
      </c>
    </row>
    <row r="8" spans="1:11" ht="30" customHeight="1">
      <c r="A8" s="12">
        <v>3</v>
      </c>
      <c r="B8" s="9" t="s">
        <v>41</v>
      </c>
      <c r="C8" s="188" t="s">
        <v>42</v>
      </c>
      <c r="D8" s="9">
        <v>1</v>
      </c>
      <c r="E8" s="9" t="s">
        <v>36</v>
      </c>
      <c r="F8" s="218">
        <v>20000</v>
      </c>
      <c r="G8" s="205"/>
      <c r="H8" s="205"/>
      <c r="I8" s="205"/>
      <c r="J8" s="218">
        <f>F8*12%</f>
        <v>2400</v>
      </c>
      <c r="K8" s="221">
        <f>F8+J8</f>
        <v>22400</v>
      </c>
    </row>
    <row r="9" spans="1:11" ht="28.5" customHeight="1">
      <c r="A9" s="12">
        <v>3</v>
      </c>
      <c r="B9" s="9" t="s">
        <v>43</v>
      </c>
      <c r="C9" s="188" t="s">
        <v>44</v>
      </c>
      <c r="D9" s="9">
        <v>1</v>
      </c>
      <c r="E9" s="9" t="s">
        <v>36</v>
      </c>
      <c r="F9" s="218"/>
      <c r="G9" s="205"/>
      <c r="H9" s="205"/>
      <c r="I9" s="205"/>
      <c r="J9" s="218"/>
      <c r="K9" s="221">
        <f>F9+J9</f>
        <v>0</v>
      </c>
    </row>
    <row r="10" spans="1:11" ht="20.100000000000001" customHeight="1">
      <c r="B10" s="317" t="s">
        <v>45</v>
      </c>
      <c r="C10" s="323"/>
      <c r="D10" s="9">
        <v>1</v>
      </c>
      <c r="E10" s="182"/>
      <c r="F10" s="100">
        <f>SUM(F5:F9)</f>
        <v>70000</v>
      </c>
      <c r="G10" s="96"/>
      <c r="H10" s="96"/>
      <c r="I10" s="96"/>
      <c r="J10" s="100">
        <f>SUM(J5:J9)</f>
        <v>8400</v>
      </c>
      <c r="K10" s="100">
        <f>SUM(K5:K9)</f>
        <v>78400</v>
      </c>
    </row>
    <row r="11" spans="1:11" s="15" customFormat="1" ht="30.6" customHeight="1">
      <c r="A11" s="15">
        <v>2</v>
      </c>
      <c r="B11" s="13">
        <v>1.2</v>
      </c>
      <c r="C11" s="3" t="s">
        <v>46</v>
      </c>
      <c r="D11" s="9">
        <v>1</v>
      </c>
      <c r="E11" s="14"/>
      <c r="F11" s="100"/>
      <c r="G11" s="96"/>
      <c r="H11" s="96"/>
      <c r="I11" s="96"/>
      <c r="J11" s="100"/>
      <c r="K11" s="100"/>
    </row>
    <row r="12" spans="1:11" ht="20.100000000000001" customHeight="1">
      <c r="B12" s="181"/>
      <c r="C12" s="3" t="s">
        <v>47</v>
      </c>
      <c r="D12" s="9">
        <v>1</v>
      </c>
      <c r="E12" s="16"/>
      <c r="F12" s="101"/>
      <c r="G12" s="97"/>
      <c r="H12" s="97"/>
      <c r="I12" s="97"/>
      <c r="J12" s="101"/>
      <c r="K12" s="221"/>
    </row>
    <row r="13" spans="1:11" ht="31.5" customHeight="1">
      <c r="A13" s="12">
        <v>3</v>
      </c>
      <c r="B13" s="9" t="s">
        <v>48</v>
      </c>
      <c r="C13" s="17" t="s">
        <v>937</v>
      </c>
      <c r="D13" s="9">
        <v>1</v>
      </c>
      <c r="E13" s="9" t="s">
        <v>36</v>
      </c>
      <c r="F13" s="219">
        <v>56000</v>
      </c>
      <c r="G13" s="207"/>
      <c r="H13" s="207"/>
      <c r="I13" s="207"/>
      <c r="J13" s="218">
        <f>F13*12%</f>
        <v>6720</v>
      </c>
      <c r="K13" s="221">
        <f>F13+J13</f>
        <v>62720</v>
      </c>
    </row>
    <row r="14" spans="1:11" s="20" customFormat="1" ht="20.100000000000001" customHeight="1">
      <c r="B14" s="18"/>
      <c r="C14" s="19" t="s">
        <v>49</v>
      </c>
      <c r="D14" s="9">
        <v>1</v>
      </c>
      <c r="E14" s="19"/>
      <c r="F14" s="220"/>
      <c r="G14" s="208"/>
      <c r="H14" s="208"/>
      <c r="I14" s="208"/>
      <c r="J14" s="218">
        <f>F14*12%</f>
        <v>0</v>
      </c>
      <c r="K14" s="220"/>
    </row>
    <row r="15" spans="1:11" ht="28.5" customHeight="1">
      <c r="A15" s="12">
        <v>3</v>
      </c>
      <c r="B15" s="9" t="s">
        <v>50</v>
      </c>
      <c r="C15" s="188" t="s">
        <v>51</v>
      </c>
      <c r="D15" s="9">
        <v>1</v>
      </c>
      <c r="E15" s="9" t="s">
        <v>36</v>
      </c>
      <c r="F15" s="218">
        <v>10000</v>
      </c>
      <c r="G15" s="205"/>
      <c r="H15" s="205"/>
      <c r="I15" s="205"/>
      <c r="J15" s="218">
        <f>F15*12%</f>
        <v>1200</v>
      </c>
      <c r="K15" s="221">
        <f>F15+J15</f>
        <v>11200</v>
      </c>
    </row>
    <row r="16" spans="1:11" ht="28.5" customHeight="1">
      <c r="A16" s="12">
        <v>3</v>
      </c>
      <c r="B16" s="9" t="s">
        <v>52</v>
      </c>
      <c r="C16" s="188" t="s">
        <v>53</v>
      </c>
      <c r="D16" s="9">
        <v>1</v>
      </c>
      <c r="E16" s="9" t="s">
        <v>36</v>
      </c>
      <c r="F16" s="218">
        <v>7500</v>
      </c>
      <c r="G16" s="205"/>
      <c r="H16" s="205"/>
      <c r="I16" s="205"/>
      <c r="J16" s="218">
        <f>F16*12%</f>
        <v>900</v>
      </c>
      <c r="K16" s="221">
        <f>F16+J16</f>
        <v>8400</v>
      </c>
    </row>
    <row r="17" spans="1:11" ht="28.5" customHeight="1">
      <c r="A17" s="12">
        <v>3</v>
      </c>
      <c r="B17" s="9" t="s">
        <v>54</v>
      </c>
      <c r="C17" s="188" t="s">
        <v>55</v>
      </c>
      <c r="D17" s="9">
        <v>1</v>
      </c>
      <c r="E17" s="9" t="s">
        <v>36</v>
      </c>
      <c r="F17" s="218">
        <v>5000</v>
      </c>
      <c r="G17" s="205"/>
      <c r="H17" s="205"/>
      <c r="I17" s="205"/>
      <c r="J17" s="218">
        <f>F17*12%</f>
        <v>600</v>
      </c>
      <c r="K17" s="221">
        <f>F17+J17</f>
        <v>5600</v>
      </c>
    </row>
    <row r="18" spans="1:11" ht="20.100000000000001" customHeight="1">
      <c r="B18" s="9"/>
      <c r="C18" s="3" t="s">
        <v>56</v>
      </c>
      <c r="D18" s="9">
        <v>1</v>
      </c>
      <c r="E18" s="3"/>
      <c r="F18" s="100"/>
      <c r="G18" s="96"/>
      <c r="H18" s="96"/>
      <c r="I18" s="96"/>
      <c r="J18" s="100"/>
      <c r="K18" s="100"/>
    </row>
    <row r="19" spans="1:11" ht="42.75">
      <c r="A19" s="12">
        <v>3</v>
      </c>
      <c r="B19" s="9" t="s">
        <v>57</v>
      </c>
      <c r="C19" s="188" t="s">
        <v>58</v>
      </c>
      <c r="D19" s="9">
        <v>1</v>
      </c>
      <c r="E19" s="9" t="s">
        <v>36</v>
      </c>
      <c r="F19" s="218">
        <v>150000</v>
      </c>
      <c r="G19" s="205"/>
      <c r="H19" s="205"/>
      <c r="I19" s="205"/>
      <c r="J19" s="218">
        <f t="shared" ref="J19:J24" si="0">F19*12%</f>
        <v>18000</v>
      </c>
      <c r="K19" s="221">
        <f>F19+J19</f>
        <v>168000</v>
      </c>
    </row>
    <row r="20" spans="1:11" ht="20.100000000000001" customHeight="1">
      <c r="B20" s="9"/>
      <c r="C20" s="187" t="s">
        <v>59</v>
      </c>
      <c r="D20" s="9">
        <v>1</v>
      </c>
      <c r="E20" s="187"/>
      <c r="F20" s="221"/>
      <c r="G20" s="206"/>
      <c r="H20" s="206"/>
      <c r="I20" s="206"/>
      <c r="J20" s="218">
        <f t="shared" si="0"/>
        <v>0</v>
      </c>
      <c r="K20" s="221"/>
    </row>
    <row r="21" spans="1:11" ht="20.100000000000001" customHeight="1">
      <c r="A21" s="12">
        <v>3</v>
      </c>
      <c r="B21" s="9" t="s">
        <v>60</v>
      </c>
      <c r="C21" s="188" t="s">
        <v>61</v>
      </c>
      <c r="D21" s="9">
        <v>1</v>
      </c>
      <c r="E21" s="9" t="s">
        <v>36</v>
      </c>
      <c r="F21" s="218">
        <v>150000</v>
      </c>
      <c r="G21" s="205"/>
      <c r="H21" s="205"/>
      <c r="I21" s="205"/>
      <c r="J21" s="218">
        <f t="shared" si="0"/>
        <v>18000</v>
      </c>
      <c r="K21" s="221">
        <f>F21+J21</f>
        <v>168000</v>
      </c>
    </row>
    <row r="22" spans="1:11" ht="20.100000000000001" customHeight="1">
      <c r="B22" s="9"/>
      <c r="C22" s="3" t="s">
        <v>62</v>
      </c>
      <c r="D22" s="9">
        <v>1</v>
      </c>
      <c r="E22" s="3"/>
      <c r="F22" s="220"/>
      <c r="G22" s="208"/>
      <c r="H22" s="208"/>
      <c r="I22" s="208"/>
      <c r="J22" s="218">
        <f t="shared" si="0"/>
        <v>0</v>
      </c>
      <c r="K22" s="100"/>
    </row>
    <row r="23" spans="1:11" ht="28.5" customHeight="1">
      <c r="A23" s="12">
        <v>3</v>
      </c>
      <c r="B23" s="9" t="s">
        <v>63</v>
      </c>
      <c r="C23" s="188" t="s">
        <v>64</v>
      </c>
      <c r="D23" s="9">
        <v>1</v>
      </c>
      <c r="E23" s="9" t="s">
        <v>36</v>
      </c>
      <c r="F23" s="218">
        <v>300000</v>
      </c>
      <c r="G23" s="205"/>
      <c r="H23" s="205"/>
      <c r="I23" s="205"/>
      <c r="J23" s="218">
        <f t="shared" si="0"/>
        <v>36000</v>
      </c>
      <c r="K23" s="221">
        <f>F23+J23</f>
        <v>336000</v>
      </c>
    </row>
    <row r="24" spans="1:11" ht="20.100000000000001" customHeight="1">
      <c r="A24" s="12">
        <v>3</v>
      </c>
      <c r="B24" s="9" t="s">
        <v>65</v>
      </c>
      <c r="C24" s="188" t="s">
        <v>66</v>
      </c>
      <c r="D24" s="9">
        <v>1</v>
      </c>
      <c r="E24" s="9" t="s">
        <v>36</v>
      </c>
      <c r="F24" s="218">
        <v>30000</v>
      </c>
      <c r="G24" s="205"/>
      <c r="H24" s="205"/>
      <c r="I24" s="205"/>
      <c r="J24" s="218">
        <f t="shared" si="0"/>
        <v>3600</v>
      </c>
      <c r="K24" s="221">
        <f>F24+J24</f>
        <v>33600</v>
      </c>
    </row>
    <row r="25" spans="1:11" ht="20.100000000000001" customHeight="1">
      <c r="B25" s="9"/>
      <c r="C25" s="187" t="s">
        <v>67</v>
      </c>
      <c r="D25" s="9">
        <v>1</v>
      </c>
      <c r="E25" s="180"/>
      <c r="F25" s="173"/>
      <c r="G25" s="209"/>
      <c r="H25" s="209"/>
      <c r="I25" s="209"/>
      <c r="J25" s="218"/>
      <c r="K25" s="221"/>
    </row>
    <row r="26" spans="1:11" ht="28.5" customHeight="1">
      <c r="A26" s="12">
        <v>3</v>
      </c>
      <c r="B26" s="9" t="s">
        <v>68</v>
      </c>
      <c r="C26" s="188" t="s">
        <v>69</v>
      </c>
      <c r="D26" s="9">
        <v>1</v>
      </c>
      <c r="E26" s="9" t="s">
        <v>36</v>
      </c>
      <c r="F26" s="221">
        <v>20000</v>
      </c>
      <c r="G26" s="206"/>
      <c r="H26" s="206"/>
      <c r="I26" s="206"/>
      <c r="J26" s="218">
        <f t="shared" ref="J26:J52" si="1">F26*12%</f>
        <v>2400</v>
      </c>
      <c r="K26" s="221">
        <f>F27+J26</f>
        <v>32400</v>
      </c>
    </row>
    <row r="27" spans="1:11" ht="28.5" customHeight="1">
      <c r="A27" s="12">
        <v>3</v>
      </c>
      <c r="B27" s="9" t="s">
        <v>70</v>
      </c>
      <c r="C27" s="188" t="s">
        <v>71</v>
      </c>
      <c r="D27" s="9">
        <v>1</v>
      </c>
      <c r="E27" s="9" t="s">
        <v>36</v>
      </c>
      <c r="F27" s="218">
        <v>30000</v>
      </c>
      <c r="G27" s="205"/>
      <c r="H27" s="205"/>
      <c r="I27" s="205"/>
      <c r="J27" s="218">
        <f t="shared" si="1"/>
        <v>3600</v>
      </c>
      <c r="K27" s="221">
        <f>F28+J27</f>
        <v>13600</v>
      </c>
    </row>
    <row r="28" spans="1:11" ht="19.5" customHeight="1">
      <c r="A28" s="12">
        <v>3</v>
      </c>
      <c r="B28" s="9" t="s">
        <v>72</v>
      </c>
      <c r="C28" s="188" t="s">
        <v>73</v>
      </c>
      <c r="D28" s="9">
        <v>1</v>
      </c>
      <c r="E28" s="9" t="s">
        <v>36</v>
      </c>
      <c r="F28" s="218">
        <v>10000</v>
      </c>
      <c r="G28" s="205"/>
      <c r="H28" s="205"/>
      <c r="I28" s="205"/>
      <c r="J28" s="218">
        <f t="shared" si="1"/>
        <v>1200</v>
      </c>
      <c r="K28" s="221">
        <f>F28+J28</f>
        <v>11200</v>
      </c>
    </row>
    <row r="29" spans="1:11" ht="20.100000000000001" customHeight="1">
      <c r="B29" s="9"/>
      <c r="C29" s="3" t="s">
        <v>74</v>
      </c>
      <c r="D29" s="9">
        <v>1</v>
      </c>
      <c r="E29" s="180"/>
      <c r="F29" s="220"/>
      <c r="G29" s="208"/>
      <c r="H29" s="208"/>
      <c r="I29" s="208"/>
      <c r="J29" s="218">
        <f t="shared" si="1"/>
        <v>0</v>
      </c>
      <c r="K29" s="100"/>
    </row>
    <row r="30" spans="1:11" ht="28.5" customHeight="1">
      <c r="A30" s="12">
        <v>3</v>
      </c>
      <c r="B30" s="9" t="s">
        <v>75</v>
      </c>
      <c r="C30" s="188" t="s">
        <v>76</v>
      </c>
      <c r="D30" s="9">
        <v>1</v>
      </c>
      <c r="E30" s="9" t="s">
        <v>36</v>
      </c>
      <c r="F30" s="218">
        <v>10000</v>
      </c>
      <c r="G30" s="205"/>
      <c r="H30" s="205"/>
      <c r="I30" s="205"/>
      <c r="J30" s="218">
        <f t="shared" si="1"/>
        <v>1200</v>
      </c>
      <c r="K30" s="221">
        <f>F30+J30</f>
        <v>11200</v>
      </c>
    </row>
    <row r="31" spans="1:11" ht="20.100000000000001" customHeight="1">
      <c r="B31" s="3"/>
      <c r="C31" s="3" t="s">
        <v>77</v>
      </c>
      <c r="D31" s="9">
        <v>1</v>
      </c>
      <c r="E31" s="180"/>
      <c r="F31" s="100"/>
      <c r="G31" s="96"/>
      <c r="H31" s="96"/>
      <c r="I31" s="96"/>
      <c r="J31" s="218">
        <f t="shared" si="1"/>
        <v>0</v>
      </c>
      <c r="K31" s="100"/>
    </row>
    <row r="32" spans="1:11" ht="20.100000000000001" customHeight="1">
      <c r="A32" s="12">
        <v>3</v>
      </c>
      <c r="B32" s="9" t="s">
        <v>78</v>
      </c>
      <c r="C32" s="188" t="s">
        <v>79</v>
      </c>
      <c r="D32" s="9">
        <v>1</v>
      </c>
      <c r="E32" s="9" t="s">
        <v>36</v>
      </c>
      <c r="F32" s="218">
        <v>15000</v>
      </c>
      <c r="G32" s="205"/>
      <c r="H32" s="205"/>
      <c r="I32" s="205"/>
      <c r="J32" s="218">
        <f t="shared" si="1"/>
        <v>1800</v>
      </c>
      <c r="K32" s="221">
        <f>F32+J32</f>
        <v>16800</v>
      </c>
    </row>
    <row r="33" spans="1:11" ht="20.100000000000001" customHeight="1">
      <c r="A33" s="12">
        <v>3</v>
      </c>
      <c r="B33" s="9" t="s">
        <v>80</v>
      </c>
      <c r="C33" s="188" t="s">
        <v>81</v>
      </c>
      <c r="D33" s="9">
        <v>1</v>
      </c>
      <c r="E33" s="9" t="s">
        <v>36</v>
      </c>
      <c r="F33" s="218">
        <v>7500</v>
      </c>
      <c r="G33" s="205"/>
      <c r="H33" s="205"/>
      <c r="I33" s="205"/>
      <c r="J33" s="218">
        <f t="shared" si="1"/>
        <v>900</v>
      </c>
      <c r="K33" s="221">
        <f>F33+J33</f>
        <v>8400</v>
      </c>
    </row>
    <row r="34" spans="1:11" ht="20.100000000000001" customHeight="1">
      <c r="A34" s="12">
        <v>3</v>
      </c>
      <c r="B34" s="9" t="s">
        <v>82</v>
      </c>
      <c r="C34" s="188" t="s">
        <v>83</v>
      </c>
      <c r="D34" s="9">
        <v>1</v>
      </c>
      <c r="E34" s="9" t="s">
        <v>36</v>
      </c>
      <c r="F34" s="218">
        <v>2000</v>
      </c>
      <c r="G34" s="205"/>
      <c r="H34" s="205"/>
      <c r="I34" s="205"/>
      <c r="J34" s="218">
        <f t="shared" si="1"/>
        <v>240</v>
      </c>
      <c r="K34" s="221">
        <f>F34+J34</f>
        <v>2240</v>
      </c>
    </row>
    <row r="35" spans="1:11" ht="20.100000000000001" customHeight="1">
      <c r="A35" s="12">
        <v>3</v>
      </c>
      <c r="B35" s="9" t="s">
        <v>84</v>
      </c>
      <c r="C35" s="188" t="s">
        <v>85</v>
      </c>
      <c r="D35" s="9">
        <v>1</v>
      </c>
      <c r="E35" s="9" t="s">
        <v>36</v>
      </c>
      <c r="F35" s="218">
        <v>2000</v>
      </c>
      <c r="G35" s="205"/>
      <c r="H35" s="205"/>
      <c r="I35" s="205"/>
      <c r="J35" s="218">
        <f t="shared" si="1"/>
        <v>240</v>
      </c>
      <c r="K35" s="221">
        <f>F35+J35</f>
        <v>2240</v>
      </c>
    </row>
    <row r="36" spans="1:11" ht="20.100000000000001" customHeight="1">
      <c r="B36" s="9"/>
      <c r="C36" s="187" t="s">
        <v>86</v>
      </c>
      <c r="D36" s="9">
        <v>1</v>
      </c>
      <c r="E36" s="180"/>
      <c r="F36" s="100"/>
      <c r="G36" s="96"/>
      <c r="H36" s="96"/>
      <c r="I36" s="96"/>
      <c r="J36" s="218">
        <f t="shared" si="1"/>
        <v>0</v>
      </c>
      <c r="K36" s="221"/>
    </row>
    <row r="37" spans="1:11" ht="20.100000000000001" customHeight="1">
      <c r="A37" s="12">
        <v>3</v>
      </c>
      <c r="B37" s="9" t="s">
        <v>87</v>
      </c>
      <c r="C37" s="188" t="s">
        <v>88</v>
      </c>
      <c r="D37" s="9">
        <v>1</v>
      </c>
      <c r="E37" s="9" t="s">
        <v>36</v>
      </c>
      <c r="F37" s="218">
        <v>10000</v>
      </c>
      <c r="G37" s="205"/>
      <c r="H37" s="205"/>
      <c r="I37" s="205"/>
      <c r="J37" s="218">
        <f t="shared" si="1"/>
        <v>1200</v>
      </c>
      <c r="K37" s="221">
        <f>F37+J37</f>
        <v>11200</v>
      </c>
    </row>
    <row r="38" spans="1:11" ht="20.100000000000001" customHeight="1">
      <c r="A38" s="12">
        <v>3</v>
      </c>
      <c r="B38" s="9" t="s">
        <v>89</v>
      </c>
      <c r="C38" s="188" t="s">
        <v>90</v>
      </c>
      <c r="D38" s="9">
        <v>1</v>
      </c>
      <c r="E38" s="9" t="s">
        <v>36</v>
      </c>
      <c r="F38" s="218">
        <v>2000</v>
      </c>
      <c r="G38" s="205"/>
      <c r="H38" s="205"/>
      <c r="I38" s="205"/>
      <c r="J38" s="218">
        <f t="shared" si="1"/>
        <v>240</v>
      </c>
      <c r="K38" s="221">
        <f>F38+J38</f>
        <v>2240</v>
      </c>
    </row>
    <row r="39" spans="1:11" ht="20.100000000000001" customHeight="1">
      <c r="B39" s="9"/>
      <c r="C39" s="19" t="s">
        <v>91</v>
      </c>
      <c r="D39" s="9">
        <v>1</v>
      </c>
      <c r="E39" s="19"/>
      <c r="F39" s="220"/>
      <c r="G39" s="208"/>
      <c r="H39" s="208"/>
      <c r="I39" s="208"/>
      <c r="J39" s="218">
        <f t="shared" si="1"/>
        <v>0</v>
      </c>
      <c r="K39" s="220"/>
    </row>
    <row r="40" spans="1:11" ht="20.100000000000001" customHeight="1">
      <c r="A40" s="12">
        <v>3</v>
      </c>
      <c r="B40" s="9" t="s">
        <v>92</v>
      </c>
      <c r="C40" s="188" t="s">
        <v>93</v>
      </c>
      <c r="D40" s="9">
        <v>1</v>
      </c>
      <c r="E40" s="9" t="s">
        <v>36</v>
      </c>
      <c r="F40" s="218">
        <v>3000</v>
      </c>
      <c r="G40" s="205"/>
      <c r="H40" s="205"/>
      <c r="I40" s="205"/>
      <c r="J40" s="218">
        <f t="shared" si="1"/>
        <v>360</v>
      </c>
      <c r="K40" s="221">
        <f>F40+J40</f>
        <v>3360</v>
      </c>
    </row>
    <row r="41" spans="1:11" ht="30.75" customHeight="1">
      <c r="A41" s="12">
        <v>3</v>
      </c>
      <c r="B41" s="9" t="s">
        <v>94</v>
      </c>
      <c r="C41" s="188" t="s">
        <v>95</v>
      </c>
      <c r="D41" s="9">
        <v>1</v>
      </c>
      <c r="E41" s="9" t="s">
        <v>36</v>
      </c>
      <c r="F41" s="218">
        <v>10000</v>
      </c>
      <c r="G41" s="205"/>
      <c r="H41" s="205"/>
      <c r="I41" s="205"/>
      <c r="J41" s="218">
        <f t="shared" si="1"/>
        <v>1200</v>
      </c>
      <c r="K41" s="221">
        <f>F41+J41</f>
        <v>11200</v>
      </c>
    </row>
    <row r="42" spans="1:11" ht="19.5" customHeight="1">
      <c r="A42" s="12">
        <v>3</v>
      </c>
      <c r="B42" s="9" t="s">
        <v>97</v>
      </c>
      <c r="C42" s="188" t="s">
        <v>938</v>
      </c>
      <c r="D42" s="9">
        <v>1</v>
      </c>
      <c r="E42" s="9" t="s">
        <v>36</v>
      </c>
      <c r="F42" s="218">
        <v>2000</v>
      </c>
      <c r="G42" s="205"/>
      <c r="H42" s="205"/>
      <c r="I42" s="205"/>
      <c r="J42" s="218">
        <f t="shared" si="1"/>
        <v>240</v>
      </c>
      <c r="K42" s="221">
        <f>F42+J42</f>
        <v>2240</v>
      </c>
    </row>
    <row r="43" spans="1:11" ht="20.100000000000001" customHeight="1">
      <c r="B43" s="318" t="s">
        <v>96</v>
      </c>
      <c r="C43" s="318"/>
      <c r="D43" s="9">
        <v>1</v>
      </c>
      <c r="E43" s="180"/>
      <c r="F43" s="100"/>
      <c r="G43" s="96"/>
      <c r="H43" s="96"/>
      <c r="I43" s="96"/>
      <c r="J43" s="218">
        <f t="shared" si="1"/>
        <v>0</v>
      </c>
      <c r="K43" s="100"/>
    </row>
    <row r="44" spans="1:11" ht="20.100000000000001" customHeight="1">
      <c r="A44" s="12">
        <v>3</v>
      </c>
      <c r="B44" s="9" t="s">
        <v>99</v>
      </c>
      <c r="C44" s="188" t="s">
        <v>98</v>
      </c>
      <c r="D44" s="9">
        <v>1</v>
      </c>
      <c r="E44" s="9" t="s">
        <v>36</v>
      </c>
      <c r="F44" s="218">
        <v>10000</v>
      </c>
      <c r="G44" s="205"/>
      <c r="H44" s="205"/>
      <c r="I44" s="205"/>
      <c r="J44" s="218">
        <f t="shared" si="1"/>
        <v>1200</v>
      </c>
      <c r="K44" s="221">
        <f t="shared" ref="K44:K54" si="2">F44+J44</f>
        <v>11200</v>
      </c>
    </row>
    <row r="45" spans="1:11" ht="20.100000000000001" customHeight="1">
      <c r="A45" s="12">
        <v>3</v>
      </c>
      <c r="B45" s="9" t="s">
        <v>101</v>
      </c>
      <c r="C45" s="188" t="s">
        <v>939</v>
      </c>
      <c r="D45" s="9">
        <v>1</v>
      </c>
      <c r="E45" s="9" t="s">
        <v>36</v>
      </c>
      <c r="F45" s="218">
        <v>10000</v>
      </c>
      <c r="G45" s="205"/>
      <c r="H45" s="205"/>
      <c r="I45" s="205"/>
      <c r="J45" s="218">
        <f t="shared" si="1"/>
        <v>1200</v>
      </c>
      <c r="K45" s="221">
        <f t="shared" si="2"/>
        <v>11200</v>
      </c>
    </row>
    <row r="46" spans="1:11" ht="20.100000000000001" customHeight="1">
      <c r="A46" s="12">
        <v>3</v>
      </c>
      <c r="B46" s="9" t="s">
        <v>102</v>
      </c>
      <c r="C46" s="188" t="s">
        <v>100</v>
      </c>
      <c r="D46" s="9">
        <v>1</v>
      </c>
      <c r="E46" s="9" t="s">
        <v>36</v>
      </c>
      <c r="F46" s="218">
        <v>4000</v>
      </c>
      <c r="G46" s="205"/>
      <c r="H46" s="205"/>
      <c r="I46" s="205"/>
      <c r="J46" s="218">
        <f t="shared" si="1"/>
        <v>480</v>
      </c>
      <c r="K46" s="221">
        <f t="shared" si="2"/>
        <v>4480</v>
      </c>
    </row>
    <row r="47" spans="1:11" ht="20.100000000000001" customHeight="1">
      <c r="A47" s="12">
        <v>3</v>
      </c>
      <c r="B47" s="9" t="s">
        <v>104</v>
      </c>
      <c r="C47" s="188" t="s">
        <v>940</v>
      </c>
      <c r="D47" s="9">
        <v>1</v>
      </c>
      <c r="E47" s="9" t="s">
        <v>36</v>
      </c>
      <c r="F47" s="218">
        <v>10000</v>
      </c>
      <c r="G47" s="205"/>
      <c r="H47" s="205"/>
      <c r="I47" s="205"/>
      <c r="J47" s="218">
        <f t="shared" si="1"/>
        <v>1200</v>
      </c>
      <c r="K47" s="221">
        <f t="shared" si="2"/>
        <v>11200</v>
      </c>
    </row>
    <row r="48" spans="1:11" ht="20.100000000000001" customHeight="1">
      <c r="A48" s="12">
        <v>3</v>
      </c>
      <c r="B48" s="9" t="s">
        <v>106</v>
      </c>
      <c r="C48" s="188" t="s">
        <v>103</v>
      </c>
      <c r="D48" s="9">
        <v>1</v>
      </c>
      <c r="E48" s="9" t="s">
        <v>36</v>
      </c>
      <c r="F48" s="218">
        <v>5000</v>
      </c>
      <c r="G48" s="205"/>
      <c r="H48" s="205"/>
      <c r="I48" s="205"/>
      <c r="J48" s="218">
        <f t="shared" si="1"/>
        <v>600</v>
      </c>
      <c r="K48" s="221">
        <f t="shared" si="2"/>
        <v>5600</v>
      </c>
    </row>
    <row r="49" spans="1:11" ht="20.100000000000001" customHeight="1">
      <c r="A49" s="12">
        <v>3</v>
      </c>
      <c r="B49" s="9" t="s">
        <v>107</v>
      </c>
      <c r="C49" s="188" t="s">
        <v>105</v>
      </c>
      <c r="D49" s="9">
        <v>1</v>
      </c>
      <c r="E49" s="9" t="s">
        <v>36</v>
      </c>
      <c r="F49" s="218">
        <v>1500</v>
      </c>
      <c r="G49" s="205"/>
      <c r="H49" s="205"/>
      <c r="I49" s="205"/>
      <c r="J49" s="218">
        <f t="shared" si="1"/>
        <v>180</v>
      </c>
      <c r="K49" s="221">
        <f t="shared" si="2"/>
        <v>1680</v>
      </c>
    </row>
    <row r="50" spans="1:11" ht="20.100000000000001" customHeight="1">
      <c r="A50" s="12">
        <v>3</v>
      </c>
      <c r="B50" s="9" t="s">
        <v>109</v>
      </c>
      <c r="C50" s="188" t="s">
        <v>941</v>
      </c>
      <c r="D50" s="9">
        <v>1</v>
      </c>
      <c r="E50" s="9" t="s">
        <v>36</v>
      </c>
      <c r="F50" s="218">
        <v>2000</v>
      </c>
      <c r="G50" s="205"/>
      <c r="H50" s="205"/>
      <c r="I50" s="205"/>
      <c r="J50" s="218">
        <f t="shared" si="1"/>
        <v>240</v>
      </c>
      <c r="K50" s="221">
        <f t="shared" si="2"/>
        <v>2240</v>
      </c>
    </row>
    <row r="51" spans="1:11" ht="20.100000000000001" customHeight="1">
      <c r="A51" s="12">
        <v>3</v>
      </c>
      <c r="B51" s="9" t="s">
        <v>111</v>
      </c>
      <c r="C51" s="188" t="s">
        <v>108</v>
      </c>
      <c r="D51" s="9">
        <v>1</v>
      </c>
      <c r="E51" s="9" t="s">
        <v>36</v>
      </c>
      <c r="F51" s="218">
        <v>5000</v>
      </c>
      <c r="G51" s="205"/>
      <c r="H51" s="205"/>
      <c r="I51" s="205"/>
      <c r="J51" s="218">
        <f t="shared" si="1"/>
        <v>600</v>
      </c>
      <c r="K51" s="221">
        <f t="shared" si="2"/>
        <v>5600</v>
      </c>
    </row>
    <row r="52" spans="1:11" ht="21" customHeight="1">
      <c r="A52" s="12">
        <v>3</v>
      </c>
      <c r="B52" s="9" t="s">
        <v>942</v>
      </c>
      <c r="C52" s="188" t="s">
        <v>110</v>
      </c>
      <c r="D52" s="9">
        <v>1</v>
      </c>
      <c r="E52" s="9" t="s">
        <v>36</v>
      </c>
      <c r="F52" s="218">
        <v>2000</v>
      </c>
      <c r="G52" s="205"/>
      <c r="H52" s="205"/>
      <c r="I52" s="205"/>
      <c r="J52" s="218">
        <f t="shared" si="1"/>
        <v>240</v>
      </c>
      <c r="K52" s="221">
        <f t="shared" si="2"/>
        <v>2240</v>
      </c>
    </row>
    <row r="53" spans="1:11" ht="31.5" customHeight="1">
      <c r="A53" s="12">
        <v>3</v>
      </c>
      <c r="B53" s="9" t="s">
        <v>943</v>
      </c>
      <c r="C53" s="188" t="s">
        <v>112</v>
      </c>
      <c r="D53" s="9">
        <v>1</v>
      </c>
      <c r="E53" s="9" t="s">
        <v>36</v>
      </c>
      <c r="F53" s="218"/>
      <c r="G53" s="205"/>
      <c r="H53" s="205"/>
      <c r="I53" s="205"/>
      <c r="J53" s="218"/>
      <c r="K53" s="221">
        <f t="shared" si="2"/>
        <v>0</v>
      </c>
    </row>
    <row r="54" spans="1:11" ht="20.100000000000001" customHeight="1">
      <c r="B54" s="318" t="s">
        <v>113</v>
      </c>
      <c r="C54" s="324"/>
      <c r="D54" s="9">
        <v>1</v>
      </c>
      <c r="E54" s="187"/>
      <c r="F54" s="100">
        <f>SUM(F13:F53)</f>
        <v>881500</v>
      </c>
      <c r="G54" s="96"/>
      <c r="H54" s="96"/>
      <c r="I54" s="96"/>
      <c r="J54" s="100">
        <f>SUM(J13:J53)</f>
        <v>105780</v>
      </c>
      <c r="K54" s="100">
        <f t="shared" si="2"/>
        <v>987280</v>
      </c>
    </row>
    <row r="55" spans="1:11" s="15" customFormat="1" ht="31.9" customHeight="1">
      <c r="A55" s="15">
        <v>2</v>
      </c>
      <c r="B55" s="23">
        <v>1.3</v>
      </c>
      <c r="C55" s="16" t="s">
        <v>975</v>
      </c>
      <c r="D55" s="9">
        <v>1</v>
      </c>
      <c r="E55" s="24"/>
      <c r="F55" s="100"/>
      <c r="G55" s="96"/>
      <c r="H55" s="96"/>
      <c r="I55" s="96"/>
      <c r="J55" s="100"/>
      <c r="K55" s="221"/>
    </row>
    <row r="56" spans="1:11" ht="20.100000000000001" customHeight="1">
      <c r="B56" s="182"/>
      <c r="C56" s="16" t="s">
        <v>114</v>
      </c>
      <c r="D56" s="9">
        <v>1</v>
      </c>
      <c r="E56" s="25"/>
      <c r="F56" s="219"/>
      <c r="G56" s="207"/>
      <c r="H56" s="207"/>
      <c r="I56" s="207"/>
      <c r="J56" s="219"/>
      <c r="K56" s="101"/>
    </row>
    <row r="57" spans="1:11" ht="42.75" customHeight="1">
      <c r="A57" s="12">
        <v>3</v>
      </c>
      <c r="B57" s="9" t="s">
        <v>115</v>
      </c>
      <c r="C57" s="26" t="s">
        <v>116</v>
      </c>
      <c r="D57" s="9">
        <v>1</v>
      </c>
      <c r="E57" s="27" t="s">
        <v>36</v>
      </c>
      <c r="F57" s="218">
        <v>10000</v>
      </c>
      <c r="G57" s="205"/>
      <c r="H57" s="205"/>
      <c r="I57" s="205"/>
      <c r="J57" s="218">
        <f t="shared" ref="J57:J88" si="3">F57*12%</f>
        <v>1200</v>
      </c>
      <c r="K57" s="221">
        <f>F57+J57</f>
        <v>11200</v>
      </c>
    </row>
    <row r="58" spans="1:11" ht="28.5" customHeight="1">
      <c r="A58" s="12">
        <v>3</v>
      </c>
      <c r="B58" s="9" t="s">
        <v>117</v>
      </c>
      <c r="C58" s="26" t="s">
        <v>118</v>
      </c>
      <c r="D58" s="9">
        <v>1</v>
      </c>
      <c r="E58" s="27" t="s">
        <v>36</v>
      </c>
      <c r="F58" s="218">
        <v>10000</v>
      </c>
      <c r="G58" s="205"/>
      <c r="H58" s="205"/>
      <c r="I58" s="205"/>
      <c r="J58" s="218">
        <f t="shared" si="3"/>
        <v>1200</v>
      </c>
      <c r="K58" s="221">
        <f>F58+J58</f>
        <v>11200</v>
      </c>
    </row>
    <row r="59" spans="1:11" ht="32.25" customHeight="1">
      <c r="A59" s="12">
        <v>3</v>
      </c>
      <c r="B59" s="9" t="s">
        <v>119</v>
      </c>
      <c r="C59" s="26" t="s">
        <v>120</v>
      </c>
      <c r="D59" s="9">
        <v>1</v>
      </c>
      <c r="E59" s="27" t="s">
        <v>36</v>
      </c>
      <c r="F59" s="218">
        <v>10000</v>
      </c>
      <c r="G59" s="205"/>
      <c r="H59" s="205"/>
      <c r="I59" s="205"/>
      <c r="J59" s="218">
        <f t="shared" si="3"/>
        <v>1200</v>
      </c>
      <c r="K59" s="221">
        <f>F59+J59</f>
        <v>11200</v>
      </c>
    </row>
    <row r="60" spans="1:11" ht="28.5" customHeight="1">
      <c r="A60" s="12">
        <v>3</v>
      </c>
      <c r="B60" s="9" t="s">
        <v>121</v>
      </c>
      <c r="C60" s="26" t="s">
        <v>122</v>
      </c>
      <c r="D60" s="9">
        <v>1</v>
      </c>
      <c r="E60" s="27" t="s">
        <v>36</v>
      </c>
      <c r="F60" s="218">
        <v>10000</v>
      </c>
      <c r="G60" s="205"/>
      <c r="H60" s="205"/>
      <c r="I60" s="205"/>
      <c r="J60" s="218">
        <f t="shared" si="3"/>
        <v>1200</v>
      </c>
      <c r="K60" s="221">
        <f>F60+J60</f>
        <v>11200</v>
      </c>
    </row>
    <row r="61" spans="1:11" ht="20.100000000000001" customHeight="1">
      <c r="B61" s="182"/>
      <c r="C61" s="16" t="s">
        <v>123</v>
      </c>
      <c r="D61" s="9">
        <v>1</v>
      </c>
      <c r="E61" s="27"/>
      <c r="F61" s="219"/>
      <c r="G61" s="207"/>
      <c r="H61" s="207"/>
      <c r="I61" s="207"/>
      <c r="J61" s="218">
        <f t="shared" si="3"/>
        <v>0</v>
      </c>
      <c r="K61" s="101"/>
    </row>
    <row r="62" spans="1:11" ht="45" customHeight="1">
      <c r="A62" s="12">
        <v>3</v>
      </c>
      <c r="B62" s="9" t="s">
        <v>124</v>
      </c>
      <c r="C62" s="188" t="s">
        <v>125</v>
      </c>
      <c r="D62" s="9">
        <v>1</v>
      </c>
      <c r="E62" s="27" t="s">
        <v>36</v>
      </c>
      <c r="F62" s="218">
        <v>10000</v>
      </c>
      <c r="G62" s="205"/>
      <c r="H62" s="205"/>
      <c r="I62" s="205"/>
      <c r="J62" s="218">
        <f t="shared" si="3"/>
        <v>1200</v>
      </c>
      <c r="K62" s="221">
        <f t="shared" ref="K62:K87" si="4">F62+J62</f>
        <v>11200</v>
      </c>
    </row>
    <row r="63" spans="1:11" ht="30.75" customHeight="1">
      <c r="A63" s="12">
        <v>3</v>
      </c>
      <c r="B63" s="9" t="s">
        <v>126</v>
      </c>
      <c r="C63" s="188" t="s">
        <v>127</v>
      </c>
      <c r="D63" s="9">
        <v>1</v>
      </c>
      <c r="E63" s="27" t="s">
        <v>36</v>
      </c>
      <c r="F63" s="218">
        <v>10000</v>
      </c>
      <c r="G63" s="205"/>
      <c r="H63" s="205"/>
      <c r="I63" s="205"/>
      <c r="J63" s="218">
        <f t="shared" si="3"/>
        <v>1200</v>
      </c>
      <c r="K63" s="221">
        <f t="shared" si="4"/>
        <v>11200</v>
      </c>
    </row>
    <row r="64" spans="1:11" ht="29.25" customHeight="1">
      <c r="A64" s="12">
        <v>3</v>
      </c>
      <c r="B64" s="9" t="s">
        <v>128</v>
      </c>
      <c r="C64" s="188" t="s">
        <v>129</v>
      </c>
      <c r="D64" s="9">
        <v>1</v>
      </c>
      <c r="E64" s="27" t="s">
        <v>36</v>
      </c>
      <c r="F64" s="218">
        <v>10000</v>
      </c>
      <c r="G64" s="205"/>
      <c r="H64" s="205"/>
      <c r="I64" s="205"/>
      <c r="J64" s="218">
        <f t="shared" si="3"/>
        <v>1200</v>
      </c>
      <c r="K64" s="221">
        <f t="shared" si="4"/>
        <v>11200</v>
      </c>
    </row>
    <row r="65" spans="1:11" ht="28.5" customHeight="1">
      <c r="A65" s="12">
        <v>3</v>
      </c>
      <c r="B65" s="9" t="s">
        <v>130</v>
      </c>
      <c r="C65" s="188" t="s">
        <v>131</v>
      </c>
      <c r="D65" s="9">
        <v>1</v>
      </c>
      <c r="E65" s="27" t="s">
        <v>36</v>
      </c>
      <c r="F65" s="218">
        <v>10000</v>
      </c>
      <c r="G65" s="205"/>
      <c r="H65" s="205"/>
      <c r="I65" s="205"/>
      <c r="J65" s="218">
        <f t="shared" si="3"/>
        <v>1200</v>
      </c>
      <c r="K65" s="221">
        <f t="shared" si="4"/>
        <v>11200</v>
      </c>
    </row>
    <row r="66" spans="1:11" ht="28.5" customHeight="1">
      <c r="A66" s="12">
        <v>3</v>
      </c>
      <c r="B66" s="9" t="s">
        <v>132</v>
      </c>
      <c r="C66" s="188" t="s">
        <v>133</v>
      </c>
      <c r="D66" s="9">
        <v>1</v>
      </c>
      <c r="E66" s="27" t="s">
        <v>36</v>
      </c>
      <c r="F66" s="218">
        <v>10000</v>
      </c>
      <c r="G66" s="205"/>
      <c r="H66" s="205"/>
      <c r="I66" s="205"/>
      <c r="J66" s="218">
        <f t="shared" si="3"/>
        <v>1200</v>
      </c>
      <c r="K66" s="221">
        <f t="shared" si="4"/>
        <v>11200</v>
      </c>
    </row>
    <row r="67" spans="1:11" ht="28.5" customHeight="1">
      <c r="A67" s="12">
        <v>3</v>
      </c>
      <c r="B67" s="9" t="s">
        <v>134</v>
      </c>
      <c r="C67" s="188" t="s">
        <v>135</v>
      </c>
      <c r="D67" s="9">
        <v>1</v>
      </c>
      <c r="E67" s="27" t="s">
        <v>36</v>
      </c>
      <c r="F67" s="218">
        <v>10000</v>
      </c>
      <c r="G67" s="205"/>
      <c r="H67" s="205"/>
      <c r="I67" s="205"/>
      <c r="J67" s="218">
        <f t="shared" si="3"/>
        <v>1200</v>
      </c>
      <c r="K67" s="221">
        <f t="shared" si="4"/>
        <v>11200</v>
      </c>
    </row>
    <row r="68" spans="1:11" ht="36.75" customHeight="1">
      <c r="A68" s="12">
        <v>3</v>
      </c>
      <c r="B68" s="9" t="s">
        <v>136</v>
      </c>
      <c r="C68" s="188" t="s">
        <v>137</v>
      </c>
      <c r="D68" s="9">
        <v>1</v>
      </c>
      <c r="E68" s="27" t="s">
        <v>36</v>
      </c>
      <c r="F68" s="218">
        <v>10000</v>
      </c>
      <c r="G68" s="205"/>
      <c r="H68" s="205"/>
      <c r="I68" s="205"/>
      <c r="J68" s="218">
        <f t="shared" si="3"/>
        <v>1200</v>
      </c>
      <c r="K68" s="221">
        <f t="shared" si="4"/>
        <v>11200</v>
      </c>
    </row>
    <row r="69" spans="1:11" ht="43.5" customHeight="1">
      <c r="A69" s="12">
        <v>3</v>
      </c>
      <c r="B69" s="9" t="s">
        <v>138</v>
      </c>
      <c r="C69" s="188" t="s">
        <v>139</v>
      </c>
      <c r="D69" s="9">
        <v>1</v>
      </c>
      <c r="E69" s="27" t="s">
        <v>36</v>
      </c>
      <c r="F69" s="218">
        <v>10000</v>
      </c>
      <c r="G69" s="205"/>
      <c r="H69" s="205"/>
      <c r="I69" s="205"/>
      <c r="J69" s="218">
        <f t="shared" si="3"/>
        <v>1200</v>
      </c>
      <c r="K69" s="221">
        <f t="shared" si="4"/>
        <v>11200</v>
      </c>
    </row>
    <row r="70" spans="1:11" s="28" customFormat="1" ht="42" customHeight="1">
      <c r="A70" s="28">
        <v>3</v>
      </c>
      <c r="B70" s="9" t="s">
        <v>140</v>
      </c>
      <c r="C70" s="188" t="s">
        <v>141</v>
      </c>
      <c r="D70" s="9">
        <v>1</v>
      </c>
      <c r="E70" s="27" t="s">
        <v>36</v>
      </c>
      <c r="F70" s="218">
        <v>10000</v>
      </c>
      <c r="G70" s="205"/>
      <c r="H70" s="205"/>
      <c r="I70" s="205"/>
      <c r="J70" s="218">
        <f t="shared" si="3"/>
        <v>1200</v>
      </c>
      <c r="K70" s="221">
        <f t="shared" si="4"/>
        <v>11200</v>
      </c>
    </row>
    <row r="71" spans="1:11" s="28" customFormat="1" ht="71.25" customHeight="1">
      <c r="A71" s="28">
        <v>3</v>
      </c>
      <c r="B71" s="9" t="s">
        <v>142</v>
      </c>
      <c r="C71" s="188" t="s">
        <v>143</v>
      </c>
      <c r="D71" s="9">
        <v>1</v>
      </c>
      <c r="E71" s="27" t="s">
        <v>36</v>
      </c>
      <c r="F71" s="218">
        <v>10000</v>
      </c>
      <c r="G71" s="205"/>
      <c r="H71" s="205"/>
      <c r="I71" s="205"/>
      <c r="J71" s="218">
        <f t="shared" si="3"/>
        <v>1200</v>
      </c>
      <c r="K71" s="221">
        <f t="shared" si="4"/>
        <v>11200</v>
      </c>
    </row>
    <row r="72" spans="1:11" ht="46.5" customHeight="1">
      <c r="A72" s="12">
        <v>3</v>
      </c>
      <c r="B72" s="9" t="s">
        <v>144</v>
      </c>
      <c r="C72" s="188" t="s">
        <v>145</v>
      </c>
      <c r="D72" s="9">
        <v>1</v>
      </c>
      <c r="E72" s="27" t="s">
        <v>36</v>
      </c>
      <c r="F72" s="218">
        <v>10000</v>
      </c>
      <c r="G72" s="205"/>
      <c r="H72" s="205"/>
      <c r="I72" s="205"/>
      <c r="J72" s="218">
        <f t="shared" si="3"/>
        <v>1200</v>
      </c>
      <c r="K72" s="221">
        <f t="shared" si="4"/>
        <v>11200</v>
      </c>
    </row>
    <row r="73" spans="1:11" ht="45" customHeight="1">
      <c r="A73" s="12">
        <v>3</v>
      </c>
      <c r="B73" s="9" t="s">
        <v>146</v>
      </c>
      <c r="C73" s="188" t="s">
        <v>147</v>
      </c>
      <c r="D73" s="9">
        <v>1</v>
      </c>
      <c r="E73" s="27" t="s">
        <v>36</v>
      </c>
      <c r="F73" s="218">
        <v>10000</v>
      </c>
      <c r="G73" s="205"/>
      <c r="H73" s="205"/>
      <c r="I73" s="205"/>
      <c r="J73" s="218">
        <f t="shared" si="3"/>
        <v>1200</v>
      </c>
      <c r="K73" s="221">
        <f t="shared" si="4"/>
        <v>11200</v>
      </c>
    </row>
    <row r="74" spans="1:11" ht="45" customHeight="1">
      <c r="A74" s="12">
        <v>3</v>
      </c>
      <c r="B74" s="9" t="s">
        <v>148</v>
      </c>
      <c r="C74" s="188" t="s">
        <v>149</v>
      </c>
      <c r="D74" s="9">
        <v>1</v>
      </c>
      <c r="E74" s="27" t="s">
        <v>36</v>
      </c>
      <c r="F74" s="218">
        <v>10000</v>
      </c>
      <c r="G74" s="205"/>
      <c r="H74" s="205"/>
      <c r="I74" s="205"/>
      <c r="J74" s="218">
        <f t="shared" si="3"/>
        <v>1200</v>
      </c>
      <c r="K74" s="221">
        <f t="shared" si="4"/>
        <v>11200</v>
      </c>
    </row>
    <row r="75" spans="1:11" s="28" customFormat="1" ht="43.5" customHeight="1">
      <c r="A75" s="28">
        <v>3</v>
      </c>
      <c r="B75" s="9" t="s">
        <v>150</v>
      </c>
      <c r="C75" s="188" t="s">
        <v>151</v>
      </c>
      <c r="D75" s="9">
        <v>1</v>
      </c>
      <c r="E75" s="27" t="s">
        <v>36</v>
      </c>
      <c r="F75" s="218">
        <v>10000</v>
      </c>
      <c r="G75" s="205"/>
      <c r="H75" s="205"/>
      <c r="I75" s="205"/>
      <c r="J75" s="218">
        <f t="shared" si="3"/>
        <v>1200</v>
      </c>
      <c r="K75" s="221">
        <f t="shared" si="4"/>
        <v>11200</v>
      </c>
    </row>
    <row r="76" spans="1:11" s="28" customFormat="1" ht="47.25" customHeight="1">
      <c r="A76" s="28">
        <v>3</v>
      </c>
      <c r="B76" s="9" t="s">
        <v>152</v>
      </c>
      <c r="C76" s="188" t="s">
        <v>153</v>
      </c>
      <c r="D76" s="9">
        <v>1</v>
      </c>
      <c r="E76" s="27" t="s">
        <v>36</v>
      </c>
      <c r="F76" s="218">
        <v>10000</v>
      </c>
      <c r="G76" s="205"/>
      <c r="H76" s="205"/>
      <c r="I76" s="205"/>
      <c r="J76" s="218">
        <f t="shared" si="3"/>
        <v>1200</v>
      </c>
      <c r="K76" s="221">
        <f t="shared" si="4"/>
        <v>11200</v>
      </c>
    </row>
    <row r="77" spans="1:11" ht="48" customHeight="1">
      <c r="A77" s="12">
        <v>3</v>
      </c>
      <c r="B77" s="9" t="s">
        <v>154</v>
      </c>
      <c r="C77" s="188" t="s">
        <v>155</v>
      </c>
      <c r="D77" s="9">
        <v>1</v>
      </c>
      <c r="E77" s="27" t="s">
        <v>36</v>
      </c>
      <c r="F77" s="218">
        <v>10000</v>
      </c>
      <c r="G77" s="205"/>
      <c r="H77" s="205"/>
      <c r="I77" s="205"/>
      <c r="J77" s="218">
        <f t="shared" si="3"/>
        <v>1200</v>
      </c>
      <c r="K77" s="221">
        <f t="shared" si="4"/>
        <v>11200</v>
      </c>
    </row>
    <row r="78" spans="1:11" ht="42.75">
      <c r="A78" s="12">
        <v>3</v>
      </c>
      <c r="B78" s="9" t="s">
        <v>156</v>
      </c>
      <c r="C78" s="188" t="s">
        <v>157</v>
      </c>
      <c r="D78" s="9">
        <v>1</v>
      </c>
      <c r="E78" s="27" t="s">
        <v>36</v>
      </c>
      <c r="F78" s="218">
        <v>10000</v>
      </c>
      <c r="G78" s="205"/>
      <c r="H78" s="205"/>
      <c r="I78" s="205"/>
      <c r="J78" s="218">
        <f t="shared" si="3"/>
        <v>1200</v>
      </c>
      <c r="K78" s="221">
        <f t="shared" si="4"/>
        <v>11200</v>
      </c>
    </row>
    <row r="79" spans="1:11" ht="42" customHeight="1">
      <c r="A79" s="12">
        <v>3</v>
      </c>
      <c r="B79" s="9" t="s">
        <v>158</v>
      </c>
      <c r="C79" s="188" t="s">
        <v>159</v>
      </c>
      <c r="D79" s="9">
        <v>1</v>
      </c>
      <c r="E79" s="27" t="s">
        <v>36</v>
      </c>
      <c r="F79" s="218">
        <v>10000</v>
      </c>
      <c r="G79" s="205"/>
      <c r="H79" s="205"/>
      <c r="I79" s="205"/>
      <c r="J79" s="218">
        <f t="shared" si="3"/>
        <v>1200</v>
      </c>
      <c r="K79" s="221">
        <f t="shared" si="4"/>
        <v>11200</v>
      </c>
    </row>
    <row r="80" spans="1:11" ht="42.75" customHeight="1">
      <c r="A80" s="12">
        <v>3</v>
      </c>
      <c r="B80" s="9" t="s">
        <v>160</v>
      </c>
      <c r="C80" s="188" t="s">
        <v>161</v>
      </c>
      <c r="D80" s="9">
        <v>1</v>
      </c>
      <c r="E80" s="27" t="s">
        <v>36</v>
      </c>
      <c r="F80" s="218">
        <v>10000</v>
      </c>
      <c r="G80" s="205"/>
      <c r="H80" s="205"/>
      <c r="I80" s="205"/>
      <c r="J80" s="218">
        <f t="shared" si="3"/>
        <v>1200</v>
      </c>
      <c r="K80" s="221">
        <f t="shared" si="4"/>
        <v>11200</v>
      </c>
    </row>
    <row r="81" spans="1:11" s="28" customFormat="1" ht="44.25" customHeight="1">
      <c r="A81" s="28">
        <v>3</v>
      </c>
      <c r="B81" s="9" t="s">
        <v>162</v>
      </c>
      <c r="C81" s="188" t="s">
        <v>163</v>
      </c>
      <c r="D81" s="9">
        <v>1</v>
      </c>
      <c r="E81" s="27" t="s">
        <v>36</v>
      </c>
      <c r="F81" s="218">
        <v>10000</v>
      </c>
      <c r="G81" s="205"/>
      <c r="H81" s="205"/>
      <c r="I81" s="205"/>
      <c r="J81" s="218">
        <f t="shared" si="3"/>
        <v>1200</v>
      </c>
      <c r="K81" s="221">
        <f t="shared" si="4"/>
        <v>11200</v>
      </c>
    </row>
    <row r="82" spans="1:11" s="28" customFormat="1" ht="31.5" customHeight="1">
      <c r="A82" s="28">
        <v>3</v>
      </c>
      <c r="B82" s="9" t="s">
        <v>164</v>
      </c>
      <c r="C82" s="188" t="s">
        <v>165</v>
      </c>
      <c r="D82" s="9">
        <v>1</v>
      </c>
      <c r="E82" s="27" t="s">
        <v>36</v>
      </c>
      <c r="F82" s="218">
        <v>10000</v>
      </c>
      <c r="G82" s="205"/>
      <c r="H82" s="205"/>
      <c r="I82" s="205"/>
      <c r="J82" s="218">
        <f t="shared" si="3"/>
        <v>1200</v>
      </c>
      <c r="K82" s="221">
        <f t="shared" si="4"/>
        <v>11200</v>
      </c>
    </row>
    <row r="83" spans="1:11" s="28" customFormat="1" ht="42.75">
      <c r="A83" s="28">
        <v>3</v>
      </c>
      <c r="B83" s="9" t="s">
        <v>166</v>
      </c>
      <c r="C83" s="188" t="s">
        <v>167</v>
      </c>
      <c r="D83" s="9">
        <v>1</v>
      </c>
      <c r="E83" s="27" t="s">
        <v>36</v>
      </c>
      <c r="F83" s="218">
        <v>10000</v>
      </c>
      <c r="G83" s="205"/>
      <c r="H83" s="205"/>
      <c r="I83" s="205"/>
      <c r="J83" s="218">
        <f t="shared" si="3"/>
        <v>1200</v>
      </c>
      <c r="K83" s="221">
        <f t="shared" si="4"/>
        <v>11200</v>
      </c>
    </row>
    <row r="84" spans="1:11" ht="45" customHeight="1">
      <c r="A84" s="12">
        <v>3</v>
      </c>
      <c r="B84" s="9" t="s">
        <v>168</v>
      </c>
      <c r="C84" s="188" t="s">
        <v>169</v>
      </c>
      <c r="D84" s="9">
        <v>1</v>
      </c>
      <c r="E84" s="27" t="s">
        <v>36</v>
      </c>
      <c r="F84" s="218">
        <v>10000</v>
      </c>
      <c r="G84" s="205"/>
      <c r="H84" s="205"/>
      <c r="I84" s="205"/>
      <c r="J84" s="218">
        <f t="shared" si="3"/>
        <v>1200</v>
      </c>
      <c r="K84" s="221">
        <f t="shared" si="4"/>
        <v>11200</v>
      </c>
    </row>
    <row r="85" spans="1:11" ht="26.25" customHeight="1">
      <c r="A85" s="12">
        <v>3</v>
      </c>
      <c r="B85" s="9" t="s">
        <v>170</v>
      </c>
      <c r="C85" s="188" t="s">
        <v>171</v>
      </c>
      <c r="D85" s="9">
        <v>1</v>
      </c>
      <c r="E85" s="27" t="s">
        <v>36</v>
      </c>
      <c r="F85" s="218">
        <v>10000</v>
      </c>
      <c r="G85" s="205"/>
      <c r="H85" s="205"/>
      <c r="I85" s="205"/>
      <c r="J85" s="218">
        <f t="shared" si="3"/>
        <v>1200</v>
      </c>
      <c r="K85" s="221">
        <f t="shared" si="4"/>
        <v>11200</v>
      </c>
    </row>
    <row r="86" spans="1:11" ht="42.75">
      <c r="A86" s="12">
        <v>3</v>
      </c>
      <c r="B86" s="9" t="s">
        <v>172</v>
      </c>
      <c r="C86" s="188" t="s">
        <v>173</v>
      </c>
      <c r="D86" s="9">
        <v>1</v>
      </c>
      <c r="E86" s="27" t="s">
        <v>36</v>
      </c>
      <c r="F86" s="218">
        <v>10000</v>
      </c>
      <c r="G86" s="205"/>
      <c r="H86" s="205"/>
      <c r="I86" s="205"/>
      <c r="J86" s="218">
        <f t="shared" si="3"/>
        <v>1200</v>
      </c>
      <c r="K86" s="221">
        <f t="shared" si="4"/>
        <v>11200</v>
      </c>
    </row>
    <row r="87" spans="1:11" ht="30" customHeight="1">
      <c r="A87" s="12">
        <v>3</v>
      </c>
      <c r="B87" s="9" t="s">
        <v>174</v>
      </c>
      <c r="C87" s="188" t="s">
        <v>175</v>
      </c>
      <c r="D87" s="9">
        <v>1</v>
      </c>
      <c r="E87" s="27" t="s">
        <v>36</v>
      </c>
      <c r="F87" s="218"/>
      <c r="G87" s="205"/>
      <c r="H87" s="205"/>
      <c r="I87" s="205"/>
      <c r="J87" s="218">
        <f t="shared" si="3"/>
        <v>0</v>
      </c>
      <c r="K87" s="221">
        <f t="shared" si="4"/>
        <v>0</v>
      </c>
    </row>
    <row r="88" spans="1:11" ht="31.5" customHeight="1">
      <c r="B88" s="317" t="s">
        <v>176</v>
      </c>
      <c r="C88" s="317"/>
      <c r="D88" s="9">
        <v>1</v>
      </c>
      <c r="E88" s="29"/>
      <c r="F88" s="100">
        <f>SUM(F57:F87)</f>
        <v>290000</v>
      </c>
      <c r="G88" s="96"/>
      <c r="H88" s="96"/>
      <c r="I88" s="96"/>
      <c r="J88" s="218">
        <f t="shared" si="3"/>
        <v>34800</v>
      </c>
      <c r="K88" s="100">
        <f>SUM(K57:K87)</f>
        <v>324800</v>
      </c>
    </row>
    <row r="89" spans="1:11" s="15" customFormat="1" ht="20.100000000000001" customHeight="1">
      <c r="A89" s="15">
        <v>2</v>
      </c>
      <c r="B89" s="13">
        <v>1.4</v>
      </c>
      <c r="C89" s="313" t="s">
        <v>225</v>
      </c>
      <c r="D89" s="313"/>
      <c r="E89" s="14"/>
      <c r="F89" s="221"/>
      <c r="G89" s="206"/>
      <c r="H89" s="206"/>
      <c r="I89" s="206"/>
      <c r="J89" s="218">
        <f t="shared" ref="J89:J122" si="5">F89*12%</f>
        <v>0</v>
      </c>
      <c r="K89" s="221"/>
    </row>
    <row r="90" spans="1:11" ht="183" customHeight="1">
      <c r="A90" s="12">
        <v>3</v>
      </c>
      <c r="B90" s="9" t="s">
        <v>177</v>
      </c>
      <c r="C90" s="188" t="s">
        <v>178</v>
      </c>
      <c r="D90" s="9">
        <v>1</v>
      </c>
      <c r="E90" s="9" t="s">
        <v>36</v>
      </c>
      <c r="F90" s="218">
        <v>20000</v>
      </c>
      <c r="G90" s="205"/>
      <c r="H90" s="205"/>
      <c r="I90" s="205"/>
      <c r="J90" s="218">
        <f t="shared" si="5"/>
        <v>2400</v>
      </c>
      <c r="K90" s="221">
        <f>F90+J90</f>
        <v>22400</v>
      </c>
    </row>
    <row r="91" spans="1:11" ht="30.75" customHeight="1">
      <c r="B91" s="189"/>
      <c r="C91" s="31" t="s">
        <v>179</v>
      </c>
      <c r="D91" s="9">
        <v>1</v>
      </c>
      <c r="E91" s="180"/>
      <c r="F91" s="101">
        <f>F90</f>
        <v>20000</v>
      </c>
      <c r="G91" s="97"/>
      <c r="H91" s="97"/>
      <c r="I91" s="97"/>
      <c r="J91" s="218">
        <f t="shared" si="5"/>
        <v>2400</v>
      </c>
      <c r="K91" s="100">
        <f>K90</f>
        <v>22400</v>
      </c>
    </row>
    <row r="92" spans="1:11" s="15" customFormat="1" ht="28.9" customHeight="1">
      <c r="A92" s="15">
        <v>2</v>
      </c>
      <c r="B92" s="13">
        <v>1.5</v>
      </c>
      <c r="C92" s="314" t="s">
        <v>976</v>
      </c>
      <c r="D92" s="315"/>
      <c r="E92" s="23"/>
      <c r="F92" s="101"/>
      <c r="G92" s="97"/>
      <c r="H92" s="97"/>
      <c r="I92" s="97"/>
      <c r="J92" s="218">
        <f t="shared" si="5"/>
        <v>0</v>
      </c>
      <c r="K92" s="100"/>
    </row>
    <row r="93" spans="1:11" ht="72.75" customHeight="1">
      <c r="A93" s="12">
        <v>3</v>
      </c>
      <c r="B93" s="9" t="s">
        <v>180</v>
      </c>
      <c r="C93" s="188" t="s">
        <v>181</v>
      </c>
      <c r="D93" s="9">
        <v>1</v>
      </c>
      <c r="E93" s="9" t="s">
        <v>36</v>
      </c>
      <c r="F93" s="218">
        <v>20000</v>
      </c>
      <c r="G93" s="205"/>
      <c r="H93" s="205"/>
      <c r="I93" s="205"/>
      <c r="J93" s="218">
        <f t="shared" si="5"/>
        <v>2400</v>
      </c>
      <c r="K93" s="221">
        <f>F93+J93</f>
        <v>22400</v>
      </c>
    </row>
    <row r="94" spans="1:11" ht="72.75" customHeight="1">
      <c r="A94" s="12">
        <v>3</v>
      </c>
      <c r="B94" s="9" t="s">
        <v>182</v>
      </c>
      <c r="C94" s="106" t="s">
        <v>183</v>
      </c>
      <c r="D94" s="9">
        <v>1</v>
      </c>
      <c r="E94" s="9" t="s">
        <v>36</v>
      </c>
      <c r="F94" s="218"/>
      <c r="G94" s="205"/>
      <c r="H94" s="205"/>
      <c r="I94" s="205"/>
      <c r="J94" s="218">
        <f t="shared" si="5"/>
        <v>0</v>
      </c>
      <c r="K94" s="221">
        <f>F94+J94</f>
        <v>0</v>
      </c>
    </row>
    <row r="95" spans="1:11" ht="50.25" customHeight="1">
      <c r="B95" s="317" t="s">
        <v>184</v>
      </c>
      <c r="C95" s="317"/>
      <c r="D95" s="9">
        <v>1</v>
      </c>
      <c r="E95" s="9"/>
      <c r="F95" s="100">
        <f>SUM(F93:F94)</f>
        <v>20000</v>
      </c>
      <c r="G95" s="96"/>
      <c r="H95" s="96"/>
      <c r="I95" s="96"/>
      <c r="J95" s="218">
        <f t="shared" si="5"/>
        <v>2400</v>
      </c>
      <c r="K95" s="100">
        <f>SUM(K93:K94)</f>
        <v>22400</v>
      </c>
    </row>
    <row r="96" spans="1:11" s="15" customFormat="1" ht="20.100000000000001" customHeight="1">
      <c r="A96" s="15">
        <v>2</v>
      </c>
      <c r="B96" s="13">
        <v>1.6</v>
      </c>
      <c r="C96" s="316" t="s">
        <v>945</v>
      </c>
      <c r="D96" s="316"/>
      <c r="E96" s="210"/>
      <c r="F96" s="100"/>
      <c r="G96" s="96"/>
      <c r="H96" s="96"/>
      <c r="I96" s="96"/>
      <c r="J96" s="218">
        <f t="shared" si="5"/>
        <v>0</v>
      </c>
      <c r="K96" s="100"/>
    </row>
    <row r="97" spans="1:11" ht="20.100000000000001" customHeight="1">
      <c r="A97" s="12">
        <v>3</v>
      </c>
      <c r="B97" s="9" t="s">
        <v>185</v>
      </c>
      <c r="C97" s="26" t="s">
        <v>186</v>
      </c>
      <c r="D97" s="9">
        <v>1</v>
      </c>
      <c r="E97" s="9" t="s">
        <v>36</v>
      </c>
      <c r="F97" s="218">
        <v>25000</v>
      </c>
      <c r="G97" s="205"/>
      <c r="H97" s="205"/>
      <c r="I97" s="205"/>
      <c r="J97" s="218">
        <f t="shared" si="5"/>
        <v>3000</v>
      </c>
      <c r="K97" s="221">
        <f>F97+J97</f>
        <v>28000</v>
      </c>
    </row>
    <row r="98" spans="1:11" ht="20.100000000000001" customHeight="1">
      <c r="A98" s="12">
        <v>3</v>
      </c>
      <c r="B98" s="189" t="s">
        <v>187</v>
      </c>
      <c r="C98" s="17" t="s">
        <v>188</v>
      </c>
      <c r="D98" s="9">
        <v>1</v>
      </c>
      <c r="E98" s="9" t="s">
        <v>36</v>
      </c>
      <c r="F98" s="218">
        <v>25000</v>
      </c>
      <c r="G98" s="205"/>
      <c r="H98" s="205"/>
      <c r="I98" s="205"/>
      <c r="J98" s="218">
        <f t="shared" si="5"/>
        <v>3000</v>
      </c>
      <c r="K98" s="221">
        <f>F98+J98</f>
        <v>28000</v>
      </c>
    </row>
    <row r="99" spans="1:11" ht="20.100000000000001" customHeight="1">
      <c r="B99" s="317" t="s">
        <v>189</v>
      </c>
      <c r="C99" s="317"/>
      <c r="D99" s="9">
        <v>1</v>
      </c>
      <c r="E99" s="182"/>
      <c r="F99" s="100">
        <f>SUM(F97:F98)</f>
        <v>50000</v>
      </c>
      <c r="G99" s="96"/>
      <c r="H99" s="96"/>
      <c r="I99" s="96"/>
      <c r="J99" s="218">
        <f t="shared" si="5"/>
        <v>6000</v>
      </c>
      <c r="K99" s="100">
        <f>SUM(K97:K98)</f>
        <v>56000</v>
      </c>
    </row>
    <row r="100" spans="1:11" s="15" customFormat="1" ht="20.100000000000001" customHeight="1">
      <c r="A100" s="15">
        <v>2</v>
      </c>
      <c r="B100" s="13">
        <v>1.7</v>
      </c>
      <c r="C100" s="316" t="s">
        <v>973</v>
      </c>
      <c r="D100" s="316"/>
      <c r="E100" s="14"/>
      <c r="F100" s="100"/>
      <c r="G100" s="96"/>
      <c r="H100" s="96"/>
      <c r="I100" s="96"/>
      <c r="J100" s="218">
        <f t="shared" si="5"/>
        <v>0</v>
      </c>
      <c r="K100" s="100"/>
    </row>
    <row r="101" spans="1:11" ht="20.100000000000001" customHeight="1">
      <c r="A101" s="12">
        <v>3</v>
      </c>
      <c r="B101" s="9" t="s">
        <v>190</v>
      </c>
      <c r="C101" s="26" t="s">
        <v>186</v>
      </c>
      <c r="D101" s="9">
        <v>1</v>
      </c>
      <c r="E101" s="9" t="s">
        <v>36</v>
      </c>
      <c r="F101" s="218">
        <v>25000</v>
      </c>
      <c r="G101" s="205"/>
      <c r="H101" s="205"/>
      <c r="I101" s="205"/>
      <c r="J101" s="218">
        <f t="shared" si="5"/>
        <v>3000</v>
      </c>
      <c r="K101" s="221">
        <f>F101+J101</f>
        <v>28000</v>
      </c>
    </row>
    <row r="102" spans="1:11" ht="20.100000000000001" customHeight="1">
      <c r="A102" s="12">
        <v>3</v>
      </c>
      <c r="B102" s="189" t="s">
        <v>191</v>
      </c>
      <c r="C102" s="17" t="s">
        <v>188</v>
      </c>
      <c r="D102" s="9">
        <v>1</v>
      </c>
      <c r="E102" s="9" t="s">
        <v>36</v>
      </c>
      <c r="F102" s="218">
        <v>25000</v>
      </c>
      <c r="G102" s="205"/>
      <c r="H102" s="205"/>
      <c r="I102" s="205"/>
      <c r="J102" s="218">
        <f t="shared" si="5"/>
        <v>3000</v>
      </c>
      <c r="K102" s="221">
        <f>F102+J102</f>
        <v>28000</v>
      </c>
    </row>
    <row r="103" spans="1:11" ht="20.100000000000001" customHeight="1">
      <c r="B103" s="317" t="s">
        <v>192</v>
      </c>
      <c r="C103" s="317"/>
      <c r="D103" s="9">
        <v>1</v>
      </c>
      <c r="E103" s="182"/>
      <c r="F103" s="100">
        <f>SUM(F101:F102)</f>
        <v>50000</v>
      </c>
      <c r="G103" s="96"/>
      <c r="H103" s="96"/>
      <c r="I103" s="96"/>
      <c r="J103" s="218">
        <f t="shared" si="5"/>
        <v>6000</v>
      </c>
      <c r="K103" s="100">
        <f>SUM(K101:K102)</f>
        <v>56000</v>
      </c>
    </row>
    <row r="104" spans="1:11" s="15" customFormat="1" ht="20.100000000000001" customHeight="1">
      <c r="A104" s="15">
        <v>2</v>
      </c>
      <c r="B104" s="13">
        <v>1.8</v>
      </c>
      <c r="C104" s="316" t="s">
        <v>226</v>
      </c>
      <c r="D104" s="316"/>
      <c r="E104" s="14"/>
      <c r="F104" s="221"/>
      <c r="G104" s="206"/>
      <c r="H104" s="206"/>
      <c r="I104" s="206"/>
      <c r="J104" s="218">
        <f t="shared" si="5"/>
        <v>0</v>
      </c>
      <c r="K104" s="100"/>
    </row>
    <row r="105" spans="1:11" ht="20.100000000000001" customHeight="1">
      <c r="A105" s="12">
        <v>3</v>
      </c>
      <c r="B105" s="9" t="s">
        <v>193</v>
      </c>
      <c r="C105" s="32" t="s">
        <v>194</v>
      </c>
      <c r="D105" s="9">
        <v>1</v>
      </c>
      <c r="E105" s="9" t="s">
        <v>36</v>
      </c>
      <c r="F105" s="218">
        <v>5000</v>
      </c>
      <c r="G105" s="205"/>
      <c r="H105" s="205"/>
      <c r="I105" s="205"/>
      <c r="J105" s="218">
        <f t="shared" si="5"/>
        <v>600</v>
      </c>
      <c r="K105" s="221">
        <f>F105+J105</f>
        <v>5600</v>
      </c>
    </row>
    <row r="106" spans="1:11" ht="20.100000000000001" customHeight="1">
      <c r="A106" s="12">
        <v>3</v>
      </c>
      <c r="B106" s="9" t="s">
        <v>195</v>
      </c>
      <c r="C106" s="32" t="s">
        <v>196</v>
      </c>
      <c r="D106" s="9">
        <v>1</v>
      </c>
      <c r="E106" s="9" t="s">
        <v>36</v>
      </c>
      <c r="F106" s="218">
        <v>5000</v>
      </c>
      <c r="G106" s="205"/>
      <c r="H106" s="205"/>
      <c r="I106" s="205"/>
      <c r="J106" s="218">
        <f t="shared" si="5"/>
        <v>600</v>
      </c>
      <c r="K106" s="221">
        <f>F106+J106</f>
        <v>5600</v>
      </c>
    </row>
    <row r="107" spans="1:11" ht="20.100000000000001" customHeight="1">
      <c r="A107" s="12">
        <v>3</v>
      </c>
      <c r="B107" s="9" t="s">
        <v>197</v>
      </c>
      <c r="C107" s="32" t="s">
        <v>198</v>
      </c>
      <c r="D107" s="9">
        <v>1</v>
      </c>
      <c r="E107" s="9" t="s">
        <v>36</v>
      </c>
      <c r="F107" s="218">
        <v>5000</v>
      </c>
      <c r="G107" s="205"/>
      <c r="H107" s="205"/>
      <c r="I107" s="205"/>
      <c r="J107" s="218">
        <f t="shared" si="5"/>
        <v>600</v>
      </c>
      <c r="K107" s="221">
        <f>F107+J107</f>
        <v>5600</v>
      </c>
    </row>
    <row r="108" spans="1:11" ht="20.100000000000001" customHeight="1">
      <c r="A108" s="12">
        <v>3</v>
      </c>
      <c r="B108" s="9" t="s">
        <v>199</v>
      </c>
      <c r="C108" s="32" t="s">
        <v>200</v>
      </c>
      <c r="D108" s="9">
        <v>1</v>
      </c>
      <c r="E108" s="9" t="s">
        <v>36</v>
      </c>
      <c r="F108" s="218">
        <v>5000</v>
      </c>
      <c r="G108" s="205"/>
      <c r="H108" s="205"/>
      <c r="I108" s="205"/>
      <c r="J108" s="218">
        <f t="shared" si="5"/>
        <v>600</v>
      </c>
      <c r="K108" s="221">
        <f>F108+J108</f>
        <v>5600</v>
      </c>
    </row>
    <row r="109" spans="1:11" ht="20.100000000000001" customHeight="1">
      <c r="A109" s="12">
        <v>3</v>
      </c>
      <c r="B109" s="9" t="s">
        <v>201</v>
      </c>
      <c r="C109" s="32" t="s">
        <v>202</v>
      </c>
      <c r="D109" s="9">
        <v>1</v>
      </c>
      <c r="E109" s="9" t="s">
        <v>36</v>
      </c>
      <c r="F109" s="218">
        <v>5000</v>
      </c>
      <c r="G109" s="205"/>
      <c r="H109" s="205"/>
      <c r="I109" s="205"/>
      <c r="J109" s="218">
        <f t="shared" si="5"/>
        <v>600</v>
      </c>
      <c r="K109" s="221">
        <f>F109+J109</f>
        <v>5600</v>
      </c>
    </row>
    <row r="110" spans="1:11" ht="20.100000000000001" customHeight="1">
      <c r="B110" s="317" t="s">
        <v>203</v>
      </c>
      <c r="C110" s="317"/>
      <c r="D110" s="9">
        <v>1</v>
      </c>
      <c r="E110" s="9"/>
      <c r="F110" s="100">
        <f>SUM(F105:F109)</f>
        <v>25000</v>
      </c>
      <c r="G110" s="96"/>
      <c r="H110" s="96"/>
      <c r="I110" s="96"/>
      <c r="J110" s="218">
        <f t="shared" si="5"/>
        <v>3000</v>
      </c>
      <c r="K110" s="100">
        <f>SUM(K105:K109)</f>
        <v>28000</v>
      </c>
    </row>
    <row r="111" spans="1:11" s="15" customFormat="1" ht="20.100000000000001" customHeight="1">
      <c r="A111" s="15">
        <v>2</v>
      </c>
      <c r="B111" s="13">
        <v>1.9</v>
      </c>
      <c r="C111" s="316" t="s">
        <v>946</v>
      </c>
      <c r="D111" s="316"/>
      <c r="E111" s="14"/>
      <c r="F111" s="100"/>
      <c r="G111" s="96"/>
      <c r="H111" s="96"/>
      <c r="I111" s="96"/>
      <c r="J111" s="218">
        <f t="shared" si="5"/>
        <v>0</v>
      </c>
      <c r="K111" s="100"/>
    </row>
    <row r="112" spans="1:11" ht="20.100000000000001" customHeight="1">
      <c r="A112" s="12">
        <v>3</v>
      </c>
      <c r="B112" s="9" t="s">
        <v>204</v>
      </c>
      <c r="C112" s="26" t="s">
        <v>205</v>
      </c>
      <c r="D112" s="9">
        <v>1</v>
      </c>
      <c r="E112" s="9" t="s">
        <v>36</v>
      </c>
      <c r="F112" s="218">
        <v>2000</v>
      </c>
      <c r="G112" s="205"/>
      <c r="H112" s="205"/>
      <c r="I112" s="205"/>
      <c r="J112" s="218">
        <f t="shared" si="5"/>
        <v>240</v>
      </c>
      <c r="K112" s="221">
        <f t="shared" ref="K112:K118" si="6">F112+J112</f>
        <v>2240</v>
      </c>
    </row>
    <row r="113" spans="1:11" ht="20.100000000000001" customHeight="1">
      <c r="A113" s="12">
        <v>3</v>
      </c>
      <c r="B113" s="9" t="s">
        <v>206</v>
      </c>
      <c r="C113" s="26" t="s">
        <v>207</v>
      </c>
      <c r="D113" s="9">
        <v>1</v>
      </c>
      <c r="E113" s="9" t="s">
        <v>36</v>
      </c>
      <c r="F113" s="218">
        <v>2000</v>
      </c>
      <c r="G113" s="205"/>
      <c r="H113" s="205"/>
      <c r="I113" s="205"/>
      <c r="J113" s="218">
        <f t="shared" si="5"/>
        <v>240</v>
      </c>
      <c r="K113" s="221">
        <f t="shared" si="6"/>
        <v>2240</v>
      </c>
    </row>
    <row r="114" spans="1:11" ht="20.100000000000001" customHeight="1">
      <c r="A114" s="12">
        <v>3</v>
      </c>
      <c r="B114" s="9" t="s">
        <v>208</v>
      </c>
      <c r="C114" s="26" t="s">
        <v>209</v>
      </c>
      <c r="D114" s="9">
        <v>1</v>
      </c>
      <c r="E114" s="9" t="s">
        <v>36</v>
      </c>
      <c r="F114" s="218">
        <v>2000</v>
      </c>
      <c r="G114" s="205"/>
      <c r="H114" s="205"/>
      <c r="I114" s="205"/>
      <c r="J114" s="218">
        <f t="shared" si="5"/>
        <v>240</v>
      </c>
      <c r="K114" s="221">
        <f t="shared" si="6"/>
        <v>2240</v>
      </c>
    </row>
    <row r="115" spans="1:11" ht="20.100000000000001" customHeight="1">
      <c r="A115" s="12">
        <v>3</v>
      </c>
      <c r="B115" s="9" t="s">
        <v>210</v>
      </c>
      <c r="C115" s="26" t="s">
        <v>211</v>
      </c>
      <c r="D115" s="9">
        <v>1</v>
      </c>
      <c r="E115" s="9" t="s">
        <v>36</v>
      </c>
      <c r="F115" s="218">
        <v>2000</v>
      </c>
      <c r="G115" s="205"/>
      <c r="H115" s="205"/>
      <c r="I115" s="205"/>
      <c r="J115" s="218">
        <f t="shared" si="5"/>
        <v>240</v>
      </c>
      <c r="K115" s="221">
        <f t="shared" si="6"/>
        <v>2240</v>
      </c>
    </row>
    <row r="116" spans="1:11" ht="20.100000000000001" customHeight="1">
      <c r="A116" s="12">
        <v>3</v>
      </c>
      <c r="B116" s="9" t="s">
        <v>212</v>
      </c>
      <c r="C116" s="188" t="s">
        <v>213</v>
      </c>
      <c r="D116" s="9">
        <v>1</v>
      </c>
      <c r="E116" s="9" t="s">
        <v>36</v>
      </c>
      <c r="F116" s="218">
        <v>2000</v>
      </c>
      <c r="G116" s="205"/>
      <c r="H116" s="205"/>
      <c r="I116" s="205"/>
      <c r="J116" s="218">
        <f t="shared" si="5"/>
        <v>240</v>
      </c>
      <c r="K116" s="221">
        <f t="shared" si="6"/>
        <v>2240</v>
      </c>
    </row>
    <row r="117" spans="1:11" ht="20.100000000000001" customHeight="1">
      <c r="A117" s="12">
        <v>3</v>
      </c>
      <c r="B117" s="9" t="s">
        <v>214</v>
      </c>
      <c r="C117" s="188" t="s">
        <v>215</v>
      </c>
      <c r="D117" s="9">
        <v>1</v>
      </c>
      <c r="E117" s="9" t="s">
        <v>36</v>
      </c>
      <c r="F117" s="218">
        <v>2000</v>
      </c>
      <c r="G117" s="205"/>
      <c r="H117" s="205"/>
      <c r="I117" s="205"/>
      <c r="J117" s="218">
        <f t="shared" si="5"/>
        <v>240</v>
      </c>
      <c r="K117" s="221">
        <f t="shared" si="6"/>
        <v>2240</v>
      </c>
    </row>
    <row r="118" spans="1:11" ht="20.100000000000001" customHeight="1">
      <c r="A118" s="12">
        <v>3</v>
      </c>
      <c r="B118" s="9" t="s">
        <v>216</v>
      </c>
      <c r="C118" s="188" t="s">
        <v>217</v>
      </c>
      <c r="D118" s="9">
        <v>1</v>
      </c>
      <c r="E118" s="9" t="s">
        <v>36</v>
      </c>
      <c r="F118" s="218">
        <v>2000</v>
      </c>
      <c r="G118" s="205"/>
      <c r="H118" s="205"/>
      <c r="I118" s="205"/>
      <c r="J118" s="218">
        <f t="shared" si="5"/>
        <v>240</v>
      </c>
      <c r="K118" s="221">
        <f t="shared" si="6"/>
        <v>2240</v>
      </c>
    </row>
    <row r="119" spans="1:11" ht="20.100000000000001" customHeight="1">
      <c r="B119" s="318" t="s">
        <v>218</v>
      </c>
      <c r="C119" s="318"/>
      <c r="D119" s="9">
        <v>1</v>
      </c>
      <c r="E119" s="180"/>
      <c r="F119" s="100">
        <f>SUM(F112:F118)</f>
        <v>14000</v>
      </c>
      <c r="G119" s="96"/>
      <c r="H119" s="96"/>
      <c r="I119" s="96"/>
      <c r="J119" s="218">
        <f t="shared" si="5"/>
        <v>1680</v>
      </c>
      <c r="K119" s="100">
        <f t="shared" ref="K119" si="7">SUM(K112:K118)</f>
        <v>15680</v>
      </c>
    </row>
    <row r="120" spans="1:11" s="15" customFormat="1" ht="20.100000000000001" customHeight="1">
      <c r="A120" s="15">
        <v>2</v>
      </c>
      <c r="B120" s="234">
        <v>1.1000000000000001</v>
      </c>
      <c r="C120" s="23" t="s">
        <v>977</v>
      </c>
      <c r="D120" s="9">
        <v>1</v>
      </c>
      <c r="E120" s="23"/>
      <c r="F120" s="100"/>
      <c r="G120" s="96"/>
      <c r="H120" s="96"/>
      <c r="I120" s="96"/>
      <c r="J120" s="218">
        <f t="shared" si="5"/>
        <v>0</v>
      </c>
      <c r="K120" s="100"/>
    </row>
    <row r="121" spans="1:11" ht="20.100000000000001" customHeight="1">
      <c r="B121" s="320"/>
      <c r="C121" s="321"/>
      <c r="D121" s="9">
        <v>1</v>
      </c>
      <c r="E121" s="9" t="s">
        <v>36</v>
      </c>
      <c r="F121" s="217"/>
      <c r="G121" s="204"/>
      <c r="H121" s="204"/>
      <c r="I121" s="204"/>
      <c r="J121" s="218">
        <f t="shared" si="5"/>
        <v>0</v>
      </c>
      <c r="K121" s="221">
        <f>F121+J121</f>
        <v>0</v>
      </c>
    </row>
    <row r="122" spans="1:11" ht="20.100000000000001" customHeight="1">
      <c r="B122" s="314" t="s">
        <v>219</v>
      </c>
      <c r="C122" s="315"/>
      <c r="D122" s="180"/>
      <c r="E122" s="180"/>
      <c r="F122" s="100">
        <f>F121</f>
        <v>0</v>
      </c>
      <c r="G122" s="96"/>
      <c r="H122" s="96"/>
      <c r="I122" s="96"/>
      <c r="J122" s="218">
        <f t="shared" si="5"/>
        <v>0</v>
      </c>
      <c r="K122" s="100">
        <f>K121</f>
        <v>0</v>
      </c>
    </row>
    <row r="123" spans="1:11" s="15" customFormat="1" ht="20.100000000000001" customHeight="1">
      <c r="B123" s="23"/>
      <c r="C123" s="23"/>
      <c r="D123" s="23"/>
      <c r="E123" s="23"/>
      <c r="F123" s="221"/>
      <c r="G123" s="206"/>
      <c r="H123" s="206"/>
      <c r="I123" s="206"/>
      <c r="J123" s="221"/>
      <c r="K123" s="100"/>
    </row>
    <row r="124" spans="1:11" s="30" customFormat="1" ht="28.5" customHeight="1">
      <c r="B124" s="318" t="s">
        <v>974</v>
      </c>
      <c r="C124" s="318"/>
      <c r="D124" s="181"/>
      <c r="E124" s="181"/>
      <c r="F124" s="100">
        <f>F10+F54+F88+F91+F95+F99+F103+F110+F119+F122</f>
        <v>1420500</v>
      </c>
      <c r="G124" s="96"/>
      <c r="H124" s="96"/>
      <c r="I124" s="96"/>
      <c r="J124" s="100">
        <f>J10+J54+J88+J91+J95+J99+J103+J110+J119+J122</f>
        <v>170460</v>
      </c>
      <c r="K124" s="100">
        <f>K10+K54+K88+K91+K95+K99+K103+K110+K119+K122</f>
        <v>1590960</v>
      </c>
    </row>
    <row r="125" spans="1:11" s="4" customFormat="1" ht="30.75" customHeight="1">
      <c r="B125" s="98" t="s">
        <v>944</v>
      </c>
      <c r="C125" s="189"/>
      <c r="D125" s="180"/>
      <c r="E125" s="180"/>
      <c r="F125" s="222"/>
      <c r="G125" s="211"/>
      <c r="H125" s="211"/>
      <c r="I125" s="211"/>
      <c r="J125" s="222"/>
      <c r="K125" s="230"/>
    </row>
    <row r="126" spans="1:11" ht="20.100000000000001" customHeight="1">
      <c r="B126" s="319" t="s">
        <v>220</v>
      </c>
      <c r="C126" s="319"/>
      <c r="D126" s="319"/>
      <c r="E126" s="319"/>
      <c r="F126" s="319"/>
      <c r="G126" s="187"/>
      <c r="H126" s="187"/>
      <c r="I126" s="187"/>
      <c r="J126" s="227"/>
      <c r="K126" s="230"/>
    </row>
    <row r="127" spans="1:11" ht="20.100000000000001" customHeight="1">
      <c r="B127" s="3" t="s">
        <v>9</v>
      </c>
      <c r="C127" s="185" t="s">
        <v>709</v>
      </c>
      <c r="D127" s="3"/>
      <c r="E127" s="3"/>
      <c r="F127" s="223"/>
      <c r="G127" s="212"/>
      <c r="H127" s="212"/>
      <c r="I127" s="212"/>
      <c r="J127" s="227"/>
      <c r="K127" s="230"/>
    </row>
    <row r="128" spans="1:11" ht="20.100000000000001" customHeight="1">
      <c r="B128" s="107"/>
      <c r="C128" s="108" t="s">
        <v>221</v>
      </c>
      <c r="D128" s="107"/>
      <c r="E128" s="107"/>
      <c r="F128" s="224"/>
      <c r="G128" s="213"/>
      <c r="H128" s="213"/>
      <c r="I128" s="213"/>
      <c r="J128" s="224"/>
      <c r="K128" s="231"/>
    </row>
    <row r="129" spans="2:11" ht="20.100000000000001" customHeight="1">
      <c r="B129" s="107"/>
      <c r="C129" s="108"/>
      <c r="D129" s="107"/>
      <c r="E129" s="107"/>
      <c r="F129" s="224"/>
      <c r="G129" s="213"/>
      <c r="H129" s="213"/>
      <c r="I129" s="213"/>
      <c r="J129" s="224"/>
      <c r="K129" s="231"/>
    </row>
    <row r="130" spans="2:11" ht="20.100000000000001" customHeight="1">
      <c r="B130" s="109"/>
      <c r="C130" s="110" t="s">
        <v>19</v>
      </c>
      <c r="D130" s="110"/>
      <c r="E130" s="110"/>
      <c r="F130" s="225"/>
      <c r="G130" s="214"/>
      <c r="H130" s="214"/>
      <c r="I130" s="214"/>
      <c r="J130" s="153"/>
      <c r="K130" s="232"/>
    </row>
    <row r="131" spans="2:11" ht="20.100000000000001" customHeight="1">
      <c r="B131" s="109"/>
      <c r="C131" s="110" t="s">
        <v>20</v>
      </c>
      <c r="D131" s="110"/>
      <c r="E131" s="110"/>
      <c r="F131" s="225"/>
      <c r="G131" s="214"/>
      <c r="H131" s="214"/>
      <c r="I131" s="214"/>
      <c r="J131" s="153"/>
      <c r="K131" s="232"/>
    </row>
    <row r="132" spans="2:11" ht="20.100000000000001" customHeight="1">
      <c r="B132" s="109"/>
      <c r="C132" s="110" t="s">
        <v>21</v>
      </c>
      <c r="D132" s="110"/>
      <c r="E132" s="110"/>
      <c r="F132" s="225"/>
      <c r="G132" s="214"/>
      <c r="H132" s="214"/>
      <c r="I132" s="214"/>
      <c r="J132" s="153"/>
      <c r="K132" s="232"/>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20">
    <mergeCell ref="B1:K1"/>
    <mergeCell ref="B10:C10"/>
    <mergeCell ref="B43:C43"/>
    <mergeCell ref="B54:C54"/>
    <mergeCell ref="B88:C88"/>
    <mergeCell ref="B122:C122"/>
    <mergeCell ref="B124:C124"/>
    <mergeCell ref="B126:F126"/>
    <mergeCell ref="C111:D111"/>
    <mergeCell ref="B110:C110"/>
    <mergeCell ref="B119:C119"/>
    <mergeCell ref="B121:C121"/>
    <mergeCell ref="C89:D89"/>
    <mergeCell ref="C92:D92"/>
    <mergeCell ref="C96:D96"/>
    <mergeCell ref="C100:D100"/>
    <mergeCell ref="C104:D104"/>
    <mergeCell ref="B103:C103"/>
    <mergeCell ref="B95:C95"/>
    <mergeCell ref="B99:C99"/>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K185"/>
  <sheetViews>
    <sheetView topLeftCell="A148" zoomScale="80" zoomScaleNormal="80" workbookViewId="0">
      <selection activeCell="B3" sqref="B3"/>
    </sheetView>
  </sheetViews>
  <sheetFormatPr defaultColWidth="8.7109375" defaultRowHeight="12.75"/>
  <cols>
    <col min="1" max="1" width="8.7109375" style="56"/>
    <col min="2" max="2" width="12.28515625" style="56" customWidth="1"/>
    <col min="3" max="3" width="104.5703125" style="56" customWidth="1"/>
    <col min="4" max="5" width="19.7109375" style="57" customWidth="1"/>
    <col min="6" max="6" width="18.7109375" style="248" customWidth="1"/>
    <col min="7" max="9" width="18.7109375" style="241" customWidth="1"/>
    <col min="10" max="10" width="16.42578125" style="242" customWidth="1"/>
    <col min="11" max="11" width="25.7109375" style="242" customWidth="1"/>
    <col min="12" max="16384" width="8.7109375" style="56"/>
  </cols>
  <sheetData>
    <row r="1" spans="1:11" s="36" customFormat="1" ht="30" customHeight="1">
      <c r="B1" s="327" t="s">
        <v>227</v>
      </c>
      <c r="C1" s="327"/>
      <c r="D1" s="327"/>
      <c r="E1" s="327"/>
      <c r="F1" s="327"/>
      <c r="G1" s="327"/>
      <c r="H1" s="327"/>
      <c r="I1" s="327"/>
      <c r="J1" s="327"/>
      <c r="K1" s="327"/>
    </row>
    <row r="2" spans="1:11" s="36" customFormat="1" ht="30" customHeight="1">
      <c r="B2" s="183"/>
      <c r="C2" s="183" t="s">
        <v>972</v>
      </c>
      <c r="D2" s="322"/>
      <c r="E2" s="322"/>
      <c r="F2" s="322"/>
      <c r="G2" s="322"/>
      <c r="H2" s="322"/>
      <c r="I2" s="322"/>
      <c r="J2" s="322"/>
      <c r="K2" s="322"/>
    </row>
    <row r="3" spans="1:11" s="36" customFormat="1" ht="50.25" customHeight="1">
      <c r="A3" s="36" t="s">
        <v>5</v>
      </c>
      <c r="B3" s="181" t="s">
        <v>2</v>
      </c>
      <c r="C3" s="180" t="s">
        <v>0</v>
      </c>
      <c r="D3" s="180" t="s">
        <v>3</v>
      </c>
      <c r="E3" s="180" t="s">
        <v>1</v>
      </c>
      <c r="F3" s="99" t="s">
        <v>228</v>
      </c>
      <c r="G3" s="95" t="s">
        <v>222</v>
      </c>
      <c r="H3" s="95" t="s">
        <v>223</v>
      </c>
      <c r="I3" s="95" t="s">
        <v>224</v>
      </c>
      <c r="J3" s="184" t="s">
        <v>30</v>
      </c>
      <c r="K3" s="184" t="s">
        <v>229</v>
      </c>
    </row>
    <row r="4" spans="1:11" s="36" customFormat="1" ht="18" customHeight="1">
      <c r="B4" s="181"/>
      <c r="C4" s="180"/>
      <c r="D4" s="37" t="s">
        <v>230</v>
      </c>
      <c r="E4" s="37" t="s">
        <v>230</v>
      </c>
      <c r="F4" s="99" t="s">
        <v>231</v>
      </c>
      <c r="G4" s="95"/>
      <c r="H4" s="95"/>
      <c r="I4" s="95"/>
      <c r="J4" s="184" t="s">
        <v>232</v>
      </c>
      <c r="K4" s="184" t="s">
        <v>233</v>
      </c>
    </row>
    <row r="5" spans="1:11" s="39" customFormat="1" ht="19.5" customHeight="1">
      <c r="A5" s="39">
        <v>2</v>
      </c>
      <c r="B5" s="180">
        <v>2.1</v>
      </c>
      <c r="C5" s="3" t="s">
        <v>234</v>
      </c>
      <c r="D5" s="180"/>
      <c r="E5" s="180"/>
      <c r="F5" s="153"/>
      <c r="G5" s="148"/>
      <c r="H5" s="148"/>
      <c r="I5" s="148"/>
      <c r="J5" s="232"/>
      <c r="K5" s="235"/>
    </row>
    <row r="6" spans="1:11" s="39" customFormat="1" ht="16.5" customHeight="1">
      <c r="B6" s="181"/>
      <c r="C6" s="3" t="s">
        <v>47</v>
      </c>
      <c r="D6" s="16"/>
      <c r="E6" s="16"/>
      <c r="F6" s="218"/>
      <c r="G6" s="205"/>
      <c r="H6" s="205"/>
      <c r="I6" s="205"/>
      <c r="J6" s="218"/>
      <c r="K6" s="221"/>
    </row>
    <row r="7" spans="1:11" s="39" customFormat="1" ht="45.75" customHeight="1">
      <c r="A7" s="39">
        <v>3</v>
      </c>
      <c r="B7" s="9" t="s">
        <v>235</v>
      </c>
      <c r="C7" s="17" t="s">
        <v>947</v>
      </c>
      <c r="D7" s="189">
        <v>1</v>
      </c>
      <c r="E7" s="189" t="s">
        <v>36</v>
      </c>
      <c r="F7" s="218">
        <v>7009300</v>
      </c>
      <c r="G7" s="205"/>
      <c r="H7" s="205"/>
      <c r="I7" s="205"/>
      <c r="J7" s="218">
        <f>F7*12%</f>
        <v>841116</v>
      </c>
      <c r="K7" s="221">
        <f>F7+J7</f>
        <v>7850416</v>
      </c>
    </row>
    <row r="8" spans="1:11" s="39" customFormat="1" ht="18" customHeight="1">
      <c r="B8" s="9"/>
      <c r="C8" s="3" t="s">
        <v>49</v>
      </c>
      <c r="D8" s="189">
        <v>1</v>
      </c>
      <c r="E8" s="180"/>
      <c r="F8" s="218"/>
      <c r="G8" s="205"/>
      <c r="H8" s="205"/>
      <c r="I8" s="205"/>
      <c r="J8" s="218">
        <f t="shared" ref="J8:J50" si="0">F8*12%</f>
        <v>0</v>
      </c>
      <c r="K8" s="221"/>
    </row>
    <row r="9" spans="1:11" s="39" customFormat="1" ht="27.75" customHeight="1">
      <c r="A9" s="39">
        <v>3</v>
      </c>
      <c r="B9" s="9" t="s">
        <v>236</v>
      </c>
      <c r="C9" s="188" t="s">
        <v>237</v>
      </c>
      <c r="D9" s="189">
        <v>1</v>
      </c>
      <c r="E9" s="189" t="s">
        <v>36</v>
      </c>
      <c r="F9" s="218">
        <v>2042100</v>
      </c>
      <c r="G9" s="205"/>
      <c r="H9" s="205"/>
      <c r="I9" s="205"/>
      <c r="J9" s="218">
        <f t="shared" si="0"/>
        <v>245052</v>
      </c>
      <c r="K9" s="221">
        <f t="shared" ref="K9:K36" si="1">F9+J9</f>
        <v>2287152</v>
      </c>
    </row>
    <row r="10" spans="1:11" s="39" customFormat="1" ht="28.15" customHeight="1">
      <c r="A10" s="39">
        <v>3</v>
      </c>
      <c r="B10" s="9" t="s">
        <v>238</v>
      </c>
      <c r="C10" s="188" t="s">
        <v>239</v>
      </c>
      <c r="D10" s="189">
        <v>1</v>
      </c>
      <c r="E10" s="189" t="s">
        <v>36</v>
      </c>
      <c r="F10" s="218">
        <v>874050</v>
      </c>
      <c r="G10" s="205"/>
      <c r="H10" s="205"/>
      <c r="I10" s="205"/>
      <c r="J10" s="218">
        <f t="shared" si="0"/>
        <v>104886</v>
      </c>
      <c r="K10" s="221">
        <f t="shared" si="1"/>
        <v>978936</v>
      </c>
    </row>
    <row r="11" spans="1:11" s="39" customFormat="1" ht="27.75" customHeight="1">
      <c r="A11" s="39">
        <v>3</v>
      </c>
      <c r="B11" s="9" t="s">
        <v>240</v>
      </c>
      <c r="C11" s="188" t="s">
        <v>241</v>
      </c>
      <c r="D11" s="189">
        <v>1</v>
      </c>
      <c r="E11" s="189" t="s">
        <v>36</v>
      </c>
      <c r="F11" s="218">
        <v>587200</v>
      </c>
      <c r="G11" s="205"/>
      <c r="H11" s="205"/>
      <c r="I11" s="205"/>
      <c r="J11" s="218">
        <f t="shared" si="0"/>
        <v>70464</v>
      </c>
      <c r="K11" s="221">
        <f t="shared" si="1"/>
        <v>657664</v>
      </c>
    </row>
    <row r="12" spans="1:11" s="39" customFormat="1" ht="17.25" customHeight="1">
      <c r="B12" s="9"/>
      <c r="C12" s="3" t="s">
        <v>56</v>
      </c>
      <c r="D12" s="189">
        <v>1</v>
      </c>
      <c r="E12" s="180"/>
      <c r="F12" s="218"/>
      <c r="G12" s="205"/>
      <c r="H12" s="205"/>
      <c r="I12" s="205"/>
      <c r="J12" s="218">
        <f t="shared" si="0"/>
        <v>0</v>
      </c>
      <c r="K12" s="221"/>
    </row>
    <row r="13" spans="1:11" s="39" customFormat="1" ht="44.25" customHeight="1">
      <c r="A13" s="39">
        <v>3</v>
      </c>
      <c r="B13" s="9" t="s">
        <v>242</v>
      </c>
      <c r="C13" s="188" t="s">
        <v>243</v>
      </c>
      <c r="D13" s="189">
        <v>1</v>
      </c>
      <c r="E13" s="189" t="s">
        <v>36</v>
      </c>
      <c r="F13" s="218">
        <v>32431600</v>
      </c>
      <c r="G13" s="205"/>
      <c r="H13" s="205"/>
      <c r="I13" s="205"/>
      <c r="J13" s="218">
        <f t="shared" si="0"/>
        <v>3891792</v>
      </c>
      <c r="K13" s="221">
        <f t="shared" si="1"/>
        <v>36323392</v>
      </c>
    </row>
    <row r="14" spans="1:11" s="39" customFormat="1" ht="18" customHeight="1">
      <c r="B14" s="9"/>
      <c r="C14" s="187" t="s">
        <v>59</v>
      </c>
      <c r="D14" s="189">
        <v>1</v>
      </c>
      <c r="E14" s="180"/>
      <c r="F14" s="218"/>
      <c r="G14" s="205"/>
      <c r="H14" s="205"/>
      <c r="I14" s="205"/>
      <c r="J14" s="218">
        <f t="shared" si="0"/>
        <v>0</v>
      </c>
      <c r="K14" s="221"/>
    </row>
    <row r="15" spans="1:11" s="39" customFormat="1" ht="18" customHeight="1">
      <c r="A15" s="39">
        <v>3</v>
      </c>
      <c r="B15" s="9" t="s">
        <v>244</v>
      </c>
      <c r="C15" s="188" t="s">
        <v>245</v>
      </c>
      <c r="D15" s="189">
        <v>1</v>
      </c>
      <c r="E15" s="189" t="s">
        <v>36</v>
      </c>
      <c r="F15" s="218">
        <v>4933500</v>
      </c>
      <c r="G15" s="205"/>
      <c r="H15" s="205"/>
      <c r="I15" s="205"/>
      <c r="J15" s="218">
        <f t="shared" si="0"/>
        <v>592020</v>
      </c>
      <c r="K15" s="221">
        <f t="shared" si="1"/>
        <v>5525520</v>
      </c>
    </row>
    <row r="16" spans="1:11" s="39" customFormat="1" ht="21" customHeight="1">
      <c r="B16" s="9"/>
      <c r="C16" s="3" t="s">
        <v>62</v>
      </c>
      <c r="D16" s="189">
        <v>1</v>
      </c>
      <c r="E16" s="180"/>
      <c r="F16" s="218"/>
      <c r="G16" s="205"/>
      <c r="H16" s="205"/>
      <c r="I16" s="205"/>
      <c r="J16" s="218">
        <f t="shared" si="0"/>
        <v>0</v>
      </c>
      <c r="K16" s="221"/>
    </row>
    <row r="17" spans="1:11" s="39" customFormat="1" ht="33" customHeight="1">
      <c r="A17" s="39">
        <v>3</v>
      </c>
      <c r="B17" s="9" t="s">
        <v>246</v>
      </c>
      <c r="C17" s="188" t="s">
        <v>247</v>
      </c>
      <c r="D17" s="189">
        <v>1</v>
      </c>
      <c r="E17" s="189" t="s">
        <v>36</v>
      </c>
      <c r="F17" s="218">
        <v>5116200</v>
      </c>
      <c r="G17" s="205"/>
      <c r="H17" s="205"/>
      <c r="I17" s="205"/>
      <c r="J17" s="218">
        <f t="shared" si="0"/>
        <v>613944</v>
      </c>
      <c r="K17" s="221">
        <f t="shared" si="1"/>
        <v>5730144</v>
      </c>
    </row>
    <row r="18" spans="1:11" s="39" customFormat="1" ht="16.5" customHeight="1">
      <c r="A18" s="39">
        <v>3</v>
      </c>
      <c r="B18" s="9" t="s">
        <v>248</v>
      </c>
      <c r="C18" s="188" t="s">
        <v>249</v>
      </c>
      <c r="D18" s="189">
        <v>1</v>
      </c>
      <c r="E18" s="189" t="s">
        <v>36</v>
      </c>
      <c r="F18" s="218"/>
      <c r="G18" s="205"/>
      <c r="H18" s="205"/>
      <c r="I18" s="205"/>
      <c r="J18" s="218">
        <f t="shared" si="0"/>
        <v>0</v>
      </c>
      <c r="K18" s="221">
        <f t="shared" si="1"/>
        <v>0</v>
      </c>
    </row>
    <row r="19" spans="1:11" s="39" customFormat="1" ht="16.5" customHeight="1">
      <c r="B19" s="9"/>
      <c r="C19" s="187" t="s">
        <v>67</v>
      </c>
      <c r="D19" s="189">
        <v>1</v>
      </c>
      <c r="E19" s="180"/>
      <c r="F19" s="218"/>
      <c r="G19" s="205"/>
      <c r="H19" s="205"/>
      <c r="I19" s="205"/>
      <c r="J19" s="218">
        <f t="shared" si="0"/>
        <v>0</v>
      </c>
      <c r="K19" s="221"/>
    </row>
    <row r="20" spans="1:11" s="39" customFormat="1" ht="28.15" customHeight="1">
      <c r="A20" s="39">
        <v>3</v>
      </c>
      <c r="B20" s="9" t="s">
        <v>250</v>
      </c>
      <c r="C20" s="188" t="s">
        <v>251</v>
      </c>
      <c r="D20" s="189">
        <v>1</v>
      </c>
      <c r="E20" s="189" t="s">
        <v>36</v>
      </c>
      <c r="F20" s="218">
        <v>3709500</v>
      </c>
      <c r="G20" s="205"/>
      <c r="H20" s="205"/>
      <c r="I20" s="205"/>
      <c r="J20" s="218">
        <f t="shared" si="0"/>
        <v>445140</v>
      </c>
      <c r="K20" s="221">
        <f t="shared" si="1"/>
        <v>4154640</v>
      </c>
    </row>
    <row r="21" spans="1:11" s="39" customFormat="1" ht="28.15" customHeight="1">
      <c r="A21" s="39">
        <v>3</v>
      </c>
      <c r="B21" s="9" t="s">
        <v>252</v>
      </c>
      <c r="C21" s="188" t="s">
        <v>71</v>
      </c>
      <c r="D21" s="189">
        <v>1</v>
      </c>
      <c r="E21" s="189" t="s">
        <v>36</v>
      </c>
      <c r="F21" s="218">
        <v>6073700</v>
      </c>
      <c r="G21" s="205"/>
      <c r="H21" s="205"/>
      <c r="I21" s="205"/>
      <c r="J21" s="218">
        <f t="shared" si="0"/>
        <v>728844</v>
      </c>
      <c r="K21" s="221">
        <f t="shared" si="1"/>
        <v>6802544</v>
      </c>
    </row>
    <row r="22" spans="1:11" s="39" customFormat="1" ht="17.25" customHeight="1">
      <c r="A22" s="39">
        <v>3</v>
      </c>
      <c r="B22" s="9" t="s">
        <v>253</v>
      </c>
      <c r="C22" s="188" t="s">
        <v>73</v>
      </c>
      <c r="D22" s="189">
        <v>1</v>
      </c>
      <c r="E22" s="189" t="s">
        <v>36</v>
      </c>
      <c r="F22" s="218">
        <v>1172900</v>
      </c>
      <c r="G22" s="205"/>
      <c r="H22" s="205"/>
      <c r="I22" s="205"/>
      <c r="J22" s="218">
        <f t="shared" si="0"/>
        <v>140748</v>
      </c>
      <c r="K22" s="221">
        <f t="shared" si="1"/>
        <v>1313648</v>
      </c>
    </row>
    <row r="23" spans="1:11" s="39" customFormat="1" ht="15.75" customHeight="1">
      <c r="B23" s="9"/>
      <c r="C23" s="3" t="s">
        <v>74</v>
      </c>
      <c r="D23" s="189">
        <v>1</v>
      </c>
      <c r="E23" s="180"/>
      <c r="F23" s="218"/>
      <c r="G23" s="205"/>
      <c r="H23" s="205"/>
      <c r="I23" s="205"/>
      <c r="J23" s="218">
        <f t="shared" si="0"/>
        <v>0</v>
      </c>
      <c r="K23" s="221"/>
    </row>
    <row r="24" spans="1:11" s="39" customFormat="1" ht="28.15" customHeight="1">
      <c r="A24" s="39">
        <v>3</v>
      </c>
      <c r="B24" s="9" t="s">
        <v>254</v>
      </c>
      <c r="C24" s="188" t="s">
        <v>76</v>
      </c>
      <c r="D24" s="189">
        <v>1</v>
      </c>
      <c r="E24" s="189" t="s">
        <v>36</v>
      </c>
      <c r="F24" s="218">
        <v>1624600</v>
      </c>
      <c r="G24" s="205"/>
      <c r="H24" s="205"/>
      <c r="I24" s="205"/>
      <c r="J24" s="218">
        <f t="shared" si="0"/>
        <v>194952</v>
      </c>
      <c r="K24" s="221">
        <f t="shared" si="1"/>
        <v>1819552</v>
      </c>
    </row>
    <row r="25" spans="1:11" s="39" customFormat="1" ht="16.5" customHeight="1">
      <c r="B25" s="3"/>
      <c r="C25" s="3" t="s">
        <v>77</v>
      </c>
      <c r="D25" s="189">
        <v>1</v>
      </c>
      <c r="E25" s="180"/>
      <c r="F25" s="218"/>
      <c r="G25" s="205"/>
      <c r="H25" s="205"/>
      <c r="I25" s="205"/>
      <c r="J25" s="218">
        <f t="shared" si="0"/>
        <v>0</v>
      </c>
      <c r="K25" s="221"/>
    </row>
    <row r="26" spans="1:11" s="39" customFormat="1" ht="21" customHeight="1">
      <c r="A26" s="39">
        <v>3</v>
      </c>
      <c r="B26" s="9" t="s">
        <v>255</v>
      </c>
      <c r="C26" s="188" t="s">
        <v>79</v>
      </c>
      <c r="D26" s="189">
        <v>1</v>
      </c>
      <c r="E26" s="189" t="s">
        <v>36</v>
      </c>
      <c r="F26" s="218">
        <v>5230100</v>
      </c>
      <c r="G26" s="205"/>
      <c r="H26" s="205"/>
      <c r="I26" s="205"/>
      <c r="J26" s="218">
        <f t="shared" si="0"/>
        <v>627612</v>
      </c>
      <c r="K26" s="221">
        <f t="shared" si="1"/>
        <v>5857712</v>
      </c>
    </row>
    <row r="27" spans="1:11" s="39" customFormat="1" ht="15" customHeight="1">
      <c r="A27" s="39">
        <v>3</v>
      </c>
      <c r="B27" s="9" t="s">
        <v>256</v>
      </c>
      <c r="C27" s="188" t="s">
        <v>81</v>
      </c>
      <c r="D27" s="189">
        <v>1</v>
      </c>
      <c r="E27" s="189" t="s">
        <v>36</v>
      </c>
      <c r="F27" s="218">
        <v>1193500</v>
      </c>
      <c r="G27" s="205"/>
      <c r="H27" s="205"/>
      <c r="I27" s="205"/>
      <c r="J27" s="218">
        <f t="shared" si="0"/>
        <v>143220</v>
      </c>
      <c r="K27" s="221">
        <f t="shared" si="1"/>
        <v>1336720</v>
      </c>
    </row>
    <row r="28" spans="1:11" s="39" customFormat="1" ht="16.5" customHeight="1">
      <c r="A28" s="39">
        <v>3</v>
      </c>
      <c r="B28" s="9" t="s">
        <v>257</v>
      </c>
      <c r="C28" s="188" t="s">
        <v>83</v>
      </c>
      <c r="D28" s="189">
        <v>1</v>
      </c>
      <c r="E28" s="189" t="s">
        <v>36</v>
      </c>
      <c r="F28" s="218">
        <v>275700</v>
      </c>
      <c r="G28" s="205"/>
      <c r="H28" s="205"/>
      <c r="I28" s="205"/>
      <c r="J28" s="218">
        <f t="shared" si="0"/>
        <v>33084</v>
      </c>
      <c r="K28" s="221">
        <f t="shared" si="1"/>
        <v>308784</v>
      </c>
    </row>
    <row r="29" spans="1:11" s="39" customFormat="1" ht="16.5" customHeight="1">
      <c r="A29" s="39">
        <v>3</v>
      </c>
      <c r="B29" s="9" t="s">
        <v>258</v>
      </c>
      <c r="C29" s="188" t="s">
        <v>85</v>
      </c>
      <c r="D29" s="189">
        <v>1</v>
      </c>
      <c r="E29" s="189" t="s">
        <v>36</v>
      </c>
      <c r="F29" s="218">
        <v>232500</v>
      </c>
      <c r="G29" s="205"/>
      <c r="H29" s="205"/>
      <c r="I29" s="205"/>
      <c r="J29" s="218">
        <f t="shared" si="0"/>
        <v>27900</v>
      </c>
      <c r="K29" s="221">
        <f t="shared" si="1"/>
        <v>260400</v>
      </c>
    </row>
    <row r="30" spans="1:11" s="39" customFormat="1" ht="20.25" customHeight="1">
      <c r="B30" s="9"/>
      <c r="C30" s="187" t="s">
        <v>259</v>
      </c>
      <c r="D30" s="189">
        <v>1</v>
      </c>
      <c r="E30" s="40"/>
      <c r="F30" s="218"/>
      <c r="G30" s="205"/>
      <c r="H30" s="205"/>
      <c r="I30" s="205"/>
      <c r="J30" s="218">
        <f t="shared" si="0"/>
        <v>0</v>
      </c>
      <c r="K30" s="221"/>
    </row>
    <row r="31" spans="1:11" s="39" customFormat="1" ht="21" customHeight="1">
      <c r="A31" s="39">
        <v>3</v>
      </c>
      <c r="B31" s="9" t="s">
        <v>260</v>
      </c>
      <c r="C31" s="188" t="s">
        <v>88</v>
      </c>
      <c r="D31" s="189">
        <v>1</v>
      </c>
      <c r="E31" s="189" t="s">
        <v>36</v>
      </c>
      <c r="F31" s="218">
        <v>3114700</v>
      </c>
      <c r="G31" s="205"/>
      <c r="H31" s="205"/>
      <c r="I31" s="205"/>
      <c r="J31" s="218">
        <f t="shared" si="0"/>
        <v>373764</v>
      </c>
      <c r="K31" s="221">
        <f t="shared" si="1"/>
        <v>3488464</v>
      </c>
    </row>
    <row r="32" spans="1:11" s="39" customFormat="1" ht="18" customHeight="1">
      <c r="A32" s="39">
        <v>3</v>
      </c>
      <c r="B32" s="9" t="s">
        <v>261</v>
      </c>
      <c r="C32" s="188" t="s">
        <v>90</v>
      </c>
      <c r="D32" s="189">
        <v>1</v>
      </c>
      <c r="E32" s="189" t="s">
        <v>36</v>
      </c>
      <c r="F32" s="218">
        <v>327900</v>
      </c>
      <c r="G32" s="205"/>
      <c r="H32" s="205"/>
      <c r="I32" s="205"/>
      <c r="J32" s="218">
        <f t="shared" si="0"/>
        <v>39348</v>
      </c>
      <c r="K32" s="221">
        <f t="shared" si="1"/>
        <v>367248</v>
      </c>
    </row>
    <row r="33" spans="1:11" s="39" customFormat="1" ht="15.75" customHeight="1">
      <c r="B33" s="9"/>
      <c r="C33" s="187" t="s">
        <v>91</v>
      </c>
      <c r="D33" s="189">
        <v>1</v>
      </c>
      <c r="E33" s="40"/>
      <c r="F33" s="218"/>
      <c r="G33" s="205"/>
      <c r="H33" s="205"/>
      <c r="I33" s="205"/>
      <c r="J33" s="218">
        <f t="shared" si="0"/>
        <v>0</v>
      </c>
      <c r="K33" s="221"/>
    </row>
    <row r="34" spans="1:11" s="39" customFormat="1" ht="17.25" customHeight="1">
      <c r="A34" s="39">
        <v>3</v>
      </c>
      <c r="B34" s="9" t="s">
        <v>262</v>
      </c>
      <c r="C34" s="188" t="s">
        <v>93</v>
      </c>
      <c r="D34" s="189">
        <v>1</v>
      </c>
      <c r="E34" s="189" t="s">
        <v>36</v>
      </c>
      <c r="F34" s="218">
        <v>2076500</v>
      </c>
      <c r="G34" s="205"/>
      <c r="H34" s="205"/>
      <c r="I34" s="205"/>
      <c r="J34" s="218">
        <f t="shared" si="0"/>
        <v>249180</v>
      </c>
      <c r="K34" s="221">
        <f t="shared" si="1"/>
        <v>2325680</v>
      </c>
    </row>
    <row r="35" spans="1:11" s="39" customFormat="1" ht="36" customHeight="1">
      <c r="A35" s="39">
        <v>3</v>
      </c>
      <c r="B35" s="9" t="s">
        <v>263</v>
      </c>
      <c r="C35" s="188" t="s">
        <v>264</v>
      </c>
      <c r="D35" s="189">
        <v>1</v>
      </c>
      <c r="E35" s="189" t="s">
        <v>36</v>
      </c>
      <c r="F35" s="218">
        <v>5191200</v>
      </c>
      <c r="G35" s="205"/>
      <c r="H35" s="205"/>
      <c r="I35" s="205"/>
      <c r="J35" s="218">
        <f t="shared" si="0"/>
        <v>622944</v>
      </c>
      <c r="K35" s="221">
        <f t="shared" si="1"/>
        <v>5814144</v>
      </c>
    </row>
    <row r="36" spans="1:11" s="39" customFormat="1" ht="17.25" customHeight="1">
      <c r="A36" s="39">
        <v>3</v>
      </c>
      <c r="B36" s="9" t="s">
        <v>265</v>
      </c>
      <c r="C36" s="188" t="s">
        <v>938</v>
      </c>
      <c r="D36" s="189">
        <v>1</v>
      </c>
      <c r="E36" s="189" t="s">
        <v>36</v>
      </c>
      <c r="F36" s="218">
        <v>161000</v>
      </c>
      <c r="G36" s="205"/>
      <c r="H36" s="205"/>
      <c r="I36" s="205"/>
      <c r="J36" s="218">
        <f t="shared" si="0"/>
        <v>19320</v>
      </c>
      <c r="K36" s="221">
        <f t="shared" si="1"/>
        <v>180320</v>
      </c>
    </row>
    <row r="37" spans="1:11" s="39" customFormat="1" ht="14.25" customHeight="1">
      <c r="B37" s="9"/>
      <c r="C37" s="187" t="s">
        <v>96</v>
      </c>
      <c r="D37" s="189">
        <v>1</v>
      </c>
      <c r="E37" s="40"/>
      <c r="F37" s="218"/>
      <c r="G37" s="205"/>
      <c r="H37" s="205"/>
      <c r="I37" s="205"/>
      <c r="J37" s="218">
        <f t="shared" si="0"/>
        <v>0</v>
      </c>
      <c r="K37" s="221"/>
    </row>
    <row r="38" spans="1:11" s="39" customFormat="1" ht="18" customHeight="1">
      <c r="A38" s="39">
        <v>3</v>
      </c>
      <c r="B38" s="9" t="s">
        <v>267</v>
      </c>
      <c r="C38" s="188" t="s">
        <v>266</v>
      </c>
      <c r="D38" s="189">
        <v>1</v>
      </c>
      <c r="E38" s="189" t="s">
        <v>36</v>
      </c>
      <c r="F38" s="218">
        <v>7397000</v>
      </c>
      <c r="G38" s="205"/>
      <c r="H38" s="205"/>
      <c r="I38" s="205"/>
      <c r="J38" s="218">
        <f t="shared" si="0"/>
        <v>887640</v>
      </c>
      <c r="K38" s="221">
        <f>F38+J38</f>
        <v>8284640</v>
      </c>
    </row>
    <row r="39" spans="1:11" s="39" customFormat="1" ht="18" customHeight="1">
      <c r="A39" s="39">
        <v>3</v>
      </c>
      <c r="B39" s="9" t="s">
        <v>268</v>
      </c>
      <c r="C39" s="188" t="s">
        <v>939</v>
      </c>
      <c r="D39" s="189">
        <v>1</v>
      </c>
      <c r="E39" s="189" t="s">
        <v>36</v>
      </c>
      <c r="F39" s="218">
        <v>11012600</v>
      </c>
      <c r="G39" s="205"/>
      <c r="H39" s="205"/>
      <c r="I39" s="205"/>
      <c r="J39" s="218">
        <f t="shared" si="0"/>
        <v>1321512</v>
      </c>
      <c r="K39" s="221">
        <f t="shared" ref="K39:K44" si="2">F39+J39</f>
        <v>12334112</v>
      </c>
    </row>
    <row r="40" spans="1:11" s="39" customFormat="1" ht="18" customHeight="1">
      <c r="A40" s="39">
        <v>3</v>
      </c>
      <c r="B40" s="9" t="s">
        <v>270</v>
      </c>
      <c r="C40" s="188" t="s">
        <v>269</v>
      </c>
      <c r="D40" s="189">
        <v>1</v>
      </c>
      <c r="E40" s="189" t="s">
        <v>36</v>
      </c>
      <c r="F40" s="218">
        <v>999300</v>
      </c>
      <c r="G40" s="205"/>
      <c r="H40" s="205"/>
      <c r="I40" s="205"/>
      <c r="J40" s="218">
        <f t="shared" si="0"/>
        <v>119916</v>
      </c>
      <c r="K40" s="221">
        <f t="shared" si="2"/>
        <v>1119216</v>
      </c>
    </row>
    <row r="41" spans="1:11" s="39" customFormat="1" ht="20.25" customHeight="1">
      <c r="A41" s="39">
        <v>3</v>
      </c>
      <c r="B41" s="9" t="s">
        <v>271</v>
      </c>
      <c r="C41" s="188" t="s">
        <v>948</v>
      </c>
      <c r="D41" s="189">
        <v>1</v>
      </c>
      <c r="E41" s="189" t="s">
        <v>36</v>
      </c>
      <c r="F41" s="218">
        <v>4493000</v>
      </c>
      <c r="G41" s="205"/>
      <c r="H41" s="205"/>
      <c r="I41" s="205"/>
      <c r="J41" s="218">
        <f t="shared" si="0"/>
        <v>539160</v>
      </c>
      <c r="K41" s="221">
        <f t="shared" si="2"/>
        <v>5032160</v>
      </c>
    </row>
    <row r="42" spans="1:11" s="39" customFormat="1" ht="17.25" customHeight="1">
      <c r="A42" s="39">
        <v>3</v>
      </c>
      <c r="B42" s="9" t="s">
        <v>273</v>
      </c>
      <c r="C42" s="188" t="s">
        <v>272</v>
      </c>
      <c r="D42" s="189">
        <v>1</v>
      </c>
      <c r="E42" s="189" t="s">
        <v>36</v>
      </c>
      <c r="F42" s="218">
        <v>4938000</v>
      </c>
      <c r="G42" s="205"/>
      <c r="H42" s="205"/>
      <c r="I42" s="205"/>
      <c r="J42" s="218">
        <f t="shared" si="0"/>
        <v>592560</v>
      </c>
      <c r="K42" s="221">
        <f t="shared" si="2"/>
        <v>5530560</v>
      </c>
    </row>
    <row r="43" spans="1:11" s="39" customFormat="1" ht="18" customHeight="1">
      <c r="A43" s="39">
        <v>3</v>
      </c>
      <c r="B43" s="9" t="s">
        <v>274</v>
      </c>
      <c r="C43" s="188" t="s">
        <v>105</v>
      </c>
      <c r="D43" s="189">
        <v>1</v>
      </c>
      <c r="E43" s="189" t="s">
        <v>36</v>
      </c>
      <c r="F43" s="218">
        <v>8601400</v>
      </c>
      <c r="G43" s="205"/>
      <c r="H43" s="205"/>
      <c r="I43" s="205"/>
      <c r="J43" s="218">
        <f t="shared" si="0"/>
        <v>1032168</v>
      </c>
      <c r="K43" s="221">
        <f t="shared" si="2"/>
        <v>9633568</v>
      </c>
    </row>
    <row r="44" spans="1:11" s="39" customFormat="1" ht="15.75" customHeight="1">
      <c r="A44" s="39">
        <v>3</v>
      </c>
      <c r="B44" s="9" t="s">
        <v>276</v>
      </c>
      <c r="C44" s="188" t="s">
        <v>949</v>
      </c>
      <c r="D44" s="189">
        <v>1</v>
      </c>
      <c r="E44" s="189" t="s">
        <v>36</v>
      </c>
      <c r="F44" s="218">
        <v>14424600</v>
      </c>
      <c r="G44" s="205"/>
      <c r="H44" s="205"/>
      <c r="I44" s="205"/>
      <c r="J44" s="218">
        <f t="shared" si="0"/>
        <v>1730952</v>
      </c>
      <c r="K44" s="221">
        <f t="shared" si="2"/>
        <v>16155552</v>
      </c>
    </row>
    <row r="45" spans="1:11" s="39" customFormat="1" ht="15.75" customHeight="1">
      <c r="A45" s="39">
        <v>3</v>
      </c>
      <c r="B45" s="9" t="s">
        <v>277</v>
      </c>
      <c r="C45" s="188" t="s">
        <v>108</v>
      </c>
      <c r="D45" s="189">
        <v>1</v>
      </c>
      <c r="E45" s="189" t="s">
        <v>36</v>
      </c>
      <c r="F45" s="218">
        <v>8361500</v>
      </c>
      <c r="G45" s="205"/>
      <c r="H45" s="205"/>
      <c r="I45" s="205"/>
      <c r="J45" s="218">
        <f t="shared" si="0"/>
        <v>1003380</v>
      </c>
      <c r="K45" s="221">
        <f>F45+J45</f>
        <v>9364880</v>
      </c>
    </row>
    <row r="46" spans="1:11" s="39" customFormat="1" ht="16.5" customHeight="1">
      <c r="A46" s="39">
        <v>3</v>
      </c>
      <c r="B46" s="9" t="s">
        <v>278</v>
      </c>
      <c r="C46" s="188" t="s">
        <v>110</v>
      </c>
      <c r="D46" s="189">
        <v>1</v>
      </c>
      <c r="E46" s="189" t="s">
        <v>36</v>
      </c>
      <c r="F46" s="218">
        <v>186900</v>
      </c>
      <c r="G46" s="205"/>
      <c r="H46" s="205"/>
      <c r="I46" s="205"/>
      <c r="J46" s="218">
        <f t="shared" si="0"/>
        <v>22428</v>
      </c>
      <c r="K46" s="221">
        <f>F46+J46</f>
        <v>209328</v>
      </c>
    </row>
    <row r="47" spans="1:11" s="39" customFormat="1" ht="30" customHeight="1">
      <c r="B47" s="9"/>
      <c r="C47" s="3" t="s">
        <v>275</v>
      </c>
      <c r="D47" s="189">
        <v>1</v>
      </c>
      <c r="E47" s="180"/>
      <c r="F47" s="218"/>
      <c r="G47" s="205"/>
      <c r="H47" s="205"/>
      <c r="I47" s="205"/>
      <c r="J47" s="218">
        <f t="shared" si="0"/>
        <v>0</v>
      </c>
      <c r="K47" s="221"/>
    </row>
    <row r="48" spans="1:11" s="39" customFormat="1" ht="15.75" customHeight="1">
      <c r="B48" s="9" t="s">
        <v>950</v>
      </c>
      <c r="C48" s="41"/>
      <c r="D48" s="189">
        <v>1</v>
      </c>
      <c r="E48" s="9" t="s">
        <v>36</v>
      </c>
      <c r="F48" s="218"/>
      <c r="G48" s="205"/>
      <c r="H48" s="205"/>
      <c r="I48" s="205"/>
      <c r="J48" s="218">
        <f t="shared" si="0"/>
        <v>0</v>
      </c>
      <c r="K48" s="221">
        <f>F48+J48</f>
        <v>0</v>
      </c>
    </row>
    <row r="49" spans="1:11" s="39" customFormat="1" ht="17.25" customHeight="1">
      <c r="B49" s="9" t="s">
        <v>951</v>
      </c>
      <c r="C49" s="41"/>
      <c r="D49" s="189">
        <v>1</v>
      </c>
      <c r="E49" s="9" t="s">
        <v>36</v>
      </c>
      <c r="F49" s="218"/>
      <c r="G49" s="205"/>
      <c r="H49" s="205"/>
      <c r="I49" s="205"/>
      <c r="J49" s="218">
        <f t="shared" si="0"/>
        <v>0</v>
      </c>
      <c r="K49" s="221">
        <f>F49+J49</f>
        <v>0</v>
      </c>
    </row>
    <row r="50" spans="1:11" s="39" customFormat="1" ht="17.25" customHeight="1">
      <c r="B50" s="9" t="s">
        <v>952</v>
      </c>
      <c r="C50" s="10"/>
      <c r="D50" s="189">
        <v>1</v>
      </c>
      <c r="E50" s="9" t="s">
        <v>36</v>
      </c>
      <c r="F50" s="218"/>
      <c r="G50" s="205"/>
      <c r="H50" s="205"/>
      <c r="I50" s="205"/>
      <c r="J50" s="218">
        <f t="shared" si="0"/>
        <v>0</v>
      </c>
      <c r="K50" s="221">
        <f>F50+J50</f>
        <v>0</v>
      </c>
    </row>
    <row r="51" spans="1:11" s="42" customFormat="1" ht="15.75" customHeight="1" thickBot="1">
      <c r="A51" s="12"/>
      <c r="B51" s="318" t="s">
        <v>279</v>
      </c>
      <c r="C51" s="324"/>
      <c r="D51" s="189">
        <v>1</v>
      </c>
      <c r="E51" s="40"/>
      <c r="F51" s="100">
        <f>SUM(F7:F50)</f>
        <v>143792050</v>
      </c>
      <c r="G51" s="96"/>
      <c r="H51" s="96"/>
      <c r="I51" s="96"/>
      <c r="J51" s="100">
        <f>SUM(J7:J50)</f>
        <v>17255046</v>
      </c>
      <c r="K51" s="100">
        <f>SUM(K7:K50)</f>
        <v>161047096</v>
      </c>
    </row>
    <row r="52" spans="1:11" s="43" customFormat="1" ht="15.75" customHeight="1">
      <c r="A52" s="58"/>
      <c r="B52" s="111"/>
      <c r="C52" s="112"/>
      <c r="D52" s="189">
        <v>1</v>
      </c>
      <c r="E52" s="113"/>
      <c r="F52" s="243"/>
      <c r="G52" s="236"/>
      <c r="H52" s="236"/>
      <c r="I52" s="236"/>
      <c r="J52" s="243"/>
      <c r="K52" s="243"/>
    </row>
    <row r="53" spans="1:11" s="39" customFormat="1" ht="15">
      <c r="A53" s="39">
        <v>2</v>
      </c>
      <c r="B53" s="114">
        <v>2.2000000000000002</v>
      </c>
      <c r="C53" s="115" t="s">
        <v>953</v>
      </c>
      <c r="D53" s="189">
        <v>1</v>
      </c>
      <c r="E53" s="116"/>
      <c r="F53" s="244"/>
      <c r="G53" s="237"/>
      <c r="H53" s="237"/>
      <c r="I53" s="237"/>
      <c r="J53" s="244"/>
      <c r="K53" s="249"/>
    </row>
    <row r="54" spans="1:11" s="39" customFormat="1" ht="27.75" customHeight="1">
      <c r="B54" s="181"/>
      <c r="C54" s="117" t="s">
        <v>954</v>
      </c>
      <c r="D54" s="189">
        <v>1</v>
      </c>
      <c r="E54" s="40"/>
      <c r="F54" s="218"/>
      <c r="G54" s="205"/>
      <c r="H54" s="205"/>
      <c r="I54" s="205"/>
      <c r="J54" s="218"/>
      <c r="K54" s="221"/>
    </row>
    <row r="55" spans="1:11" s="39" customFormat="1" ht="19.5" customHeight="1">
      <c r="B55" s="182"/>
      <c r="C55" s="105" t="s">
        <v>114</v>
      </c>
      <c r="D55" s="189">
        <v>1</v>
      </c>
      <c r="E55" s="16"/>
      <c r="F55" s="218"/>
      <c r="G55" s="205"/>
      <c r="H55" s="205"/>
      <c r="I55" s="205"/>
      <c r="J55" s="218"/>
      <c r="K55" s="221"/>
    </row>
    <row r="56" spans="1:11" s="39" customFormat="1" ht="48.75" customHeight="1">
      <c r="A56" s="39">
        <v>3</v>
      </c>
      <c r="B56" s="9" t="s">
        <v>280</v>
      </c>
      <c r="C56" s="26" t="s">
        <v>281</v>
      </c>
      <c r="D56" s="189">
        <v>1</v>
      </c>
      <c r="E56" s="189" t="s">
        <v>36</v>
      </c>
      <c r="F56" s="218">
        <v>50000</v>
      </c>
      <c r="G56" s="205"/>
      <c r="H56" s="205"/>
      <c r="I56" s="205"/>
      <c r="J56" s="218">
        <f t="shared" ref="J56:J60" si="3">F56*12%</f>
        <v>6000</v>
      </c>
      <c r="K56" s="221">
        <f t="shared" ref="K56:K74" si="4">F56+J56</f>
        <v>56000</v>
      </c>
    </row>
    <row r="57" spans="1:11" s="39" customFormat="1" ht="28.15" customHeight="1">
      <c r="A57" s="39">
        <v>3</v>
      </c>
      <c r="B57" s="9" t="s">
        <v>282</v>
      </c>
      <c r="C57" s="26" t="s">
        <v>283</v>
      </c>
      <c r="D57" s="189">
        <v>1</v>
      </c>
      <c r="E57" s="189" t="s">
        <v>36</v>
      </c>
      <c r="F57" s="218">
        <v>50000</v>
      </c>
      <c r="G57" s="205"/>
      <c r="H57" s="205"/>
      <c r="I57" s="205"/>
      <c r="J57" s="218">
        <f t="shared" si="3"/>
        <v>6000</v>
      </c>
      <c r="K57" s="221">
        <f t="shared" si="4"/>
        <v>56000</v>
      </c>
    </row>
    <row r="58" spans="1:11" s="39" customFormat="1" ht="28.15" customHeight="1">
      <c r="A58" s="39">
        <v>3</v>
      </c>
      <c r="B58" s="9" t="s">
        <v>284</v>
      </c>
      <c r="C58" s="26" t="s">
        <v>285</v>
      </c>
      <c r="D58" s="189">
        <v>1</v>
      </c>
      <c r="E58" s="189" t="s">
        <v>36</v>
      </c>
      <c r="F58" s="218">
        <v>50000</v>
      </c>
      <c r="G58" s="205"/>
      <c r="H58" s="205"/>
      <c r="I58" s="205"/>
      <c r="J58" s="218">
        <f t="shared" si="3"/>
        <v>6000</v>
      </c>
      <c r="K58" s="221">
        <f t="shared" si="4"/>
        <v>56000</v>
      </c>
    </row>
    <row r="59" spans="1:11" s="44" customFormat="1" ht="39" customHeight="1">
      <c r="A59" s="44">
        <v>3</v>
      </c>
      <c r="B59" s="9" t="s">
        <v>286</v>
      </c>
      <c r="C59" s="26" t="s">
        <v>287</v>
      </c>
      <c r="D59" s="189">
        <v>1</v>
      </c>
      <c r="E59" s="189" t="s">
        <v>36</v>
      </c>
      <c r="F59" s="218"/>
      <c r="G59" s="205"/>
      <c r="H59" s="205"/>
      <c r="I59" s="205"/>
      <c r="J59" s="218">
        <f t="shared" si="3"/>
        <v>0</v>
      </c>
      <c r="K59" s="221">
        <f t="shared" si="4"/>
        <v>0</v>
      </c>
    </row>
    <row r="60" spans="1:11" s="39" customFormat="1" ht="28.15" customHeight="1">
      <c r="B60" s="9" t="s">
        <v>288</v>
      </c>
      <c r="C60" s="3" t="s">
        <v>275</v>
      </c>
      <c r="D60" s="189">
        <v>1</v>
      </c>
      <c r="E60" s="180"/>
      <c r="F60" s="218"/>
      <c r="G60" s="205"/>
      <c r="H60" s="205"/>
      <c r="I60" s="205"/>
      <c r="J60" s="218">
        <f t="shared" si="3"/>
        <v>0</v>
      </c>
      <c r="K60" s="221"/>
    </row>
    <row r="61" spans="1:11" s="39" customFormat="1" ht="17.25" customHeight="1">
      <c r="B61" s="9" t="s">
        <v>289</v>
      </c>
      <c r="C61" s="41"/>
      <c r="D61" s="189">
        <v>1</v>
      </c>
      <c r="E61" s="189" t="s">
        <v>36</v>
      </c>
      <c r="F61" s="218"/>
      <c r="G61" s="205"/>
      <c r="H61" s="205"/>
      <c r="I61" s="205"/>
      <c r="J61" s="218"/>
      <c r="K61" s="221">
        <f t="shared" si="4"/>
        <v>0</v>
      </c>
    </row>
    <row r="62" spans="1:11" s="39" customFormat="1" ht="23.25" customHeight="1">
      <c r="B62" s="182"/>
      <c r="C62" s="16" t="s">
        <v>123</v>
      </c>
      <c r="D62" s="189">
        <v>1</v>
      </c>
      <c r="E62" s="16"/>
      <c r="F62" s="218"/>
      <c r="G62" s="205"/>
      <c r="H62" s="205"/>
      <c r="I62" s="205"/>
      <c r="J62" s="218"/>
      <c r="K62" s="221"/>
    </row>
    <row r="63" spans="1:11" s="39" customFormat="1" ht="45" customHeight="1">
      <c r="A63" s="39">
        <v>3</v>
      </c>
      <c r="B63" s="9" t="s">
        <v>290</v>
      </c>
      <c r="C63" s="188" t="s">
        <v>291</v>
      </c>
      <c r="D63" s="189">
        <v>1</v>
      </c>
      <c r="E63" s="189" t="s">
        <v>36</v>
      </c>
      <c r="F63" s="218">
        <v>100000</v>
      </c>
      <c r="G63" s="205"/>
      <c r="H63" s="205"/>
      <c r="I63" s="205"/>
      <c r="J63" s="218">
        <f t="shared" ref="J63:J92" si="5">F63*12%</f>
        <v>12000</v>
      </c>
      <c r="K63" s="221">
        <f t="shared" si="4"/>
        <v>112000</v>
      </c>
    </row>
    <row r="64" spans="1:11" s="39" customFormat="1" ht="28.15" customHeight="1">
      <c r="A64" s="39">
        <v>3</v>
      </c>
      <c r="B64" s="9" t="s">
        <v>292</v>
      </c>
      <c r="C64" s="188" t="s">
        <v>293</v>
      </c>
      <c r="D64" s="189">
        <v>1</v>
      </c>
      <c r="E64" s="189" t="s">
        <v>36</v>
      </c>
      <c r="F64" s="218">
        <v>100000</v>
      </c>
      <c r="G64" s="205"/>
      <c r="H64" s="205"/>
      <c r="I64" s="205"/>
      <c r="J64" s="218">
        <f t="shared" si="5"/>
        <v>12000</v>
      </c>
      <c r="K64" s="221">
        <f t="shared" si="4"/>
        <v>112000</v>
      </c>
    </row>
    <row r="65" spans="1:11" s="39" customFormat="1" ht="28.15" customHeight="1">
      <c r="A65" s="39">
        <v>3</v>
      </c>
      <c r="B65" s="9" t="s">
        <v>294</v>
      </c>
      <c r="C65" s="188" t="s">
        <v>295</v>
      </c>
      <c r="D65" s="189">
        <v>1</v>
      </c>
      <c r="E65" s="189" t="s">
        <v>36</v>
      </c>
      <c r="F65" s="218">
        <v>100000</v>
      </c>
      <c r="G65" s="205"/>
      <c r="H65" s="205"/>
      <c r="I65" s="205"/>
      <c r="J65" s="218">
        <f t="shared" si="5"/>
        <v>12000</v>
      </c>
      <c r="K65" s="221">
        <f t="shared" si="4"/>
        <v>112000</v>
      </c>
    </row>
    <row r="66" spans="1:11" s="39" customFormat="1" ht="17.25" customHeight="1">
      <c r="A66" s="39">
        <v>3</v>
      </c>
      <c r="B66" s="9" t="s">
        <v>296</v>
      </c>
      <c r="C66" s="188" t="s">
        <v>297</v>
      </c>
      <c r="D66" s="189">
        <v>1</v>
      </c>
      <c r="E66" s="189" t="s">
        <v>36</v>
      </c>
      <c r="F66" s="218">
        <v>200000</v>
      </c>
      <c r="G66" s="205"/>
      <c r="H66" s="205"/>
      <c r="I66" s="205"/>
      <c r="J66" s="218">
        <f t="shared" si="5"/>
        <v>24000</v>
      </c>
      <c r="K66" s="221">
        <f t="shared" si="4"/>
        <v>224000</v>
      </c>
    </row>
    <row r="67" spans="1:11" s="39" customFormat="1" ht="23.25" customHeight="1">
      <c r="A67" s="39">
        <v>3</v>
      </c>
      <c r="B67" s="9" t="s">
        <v>298</v>
      </c>
      <c r="C67" s="188" t="s">
        <v>299</v>
      </c>
      <c r="D67" s="189">
        <v>1</v>
      </c>
      <c r="E67" s="189" t="s">
        <v>36</v>
      </c>
      <c r="F67" s="218">
        <v>100000</v>
      </c>
      <c r="G67" s="205"/>
      <c r="H67" s="205"/>
      <c r="I67" s="205"/>
      <c r="J67" s="218">
        <f t="shared" si="5"/>
        <v>12000</v>
      </c>
      <c r="K67" s="221">
        <f t="shared" si="4"/>
        <v>112000</v>
      </c>
    </row>
    <row r="68" spans="1:11" s="39" customFormat="1" ht="45" customHeight="1">
      <c r="A68" s="39">
        <v>3</v>
      </c>
      <c r="B68" s="9" t="s">
        <v>300</v>
      </c>
      <c r="C68" s="188" t="s">
        <v>301</v>
      </c>
      <c r="D68" s="189">
        <v>1</v>
      </c>
      <c r="E68" s="189" t="s">
        <v>36</v>
      </c>
      <c r="F68" s="218">
        <v>50000</v>
      </c>
      <c r="G68" s="205"/>
      <c r="H68" s="205"/>
      <c r="I68" s="205"/>
      <c r="J68" s="218">
        <f t="shared" si="5"/>
        <v>6000</v>
      </c>
      <c r="K68" s="221">
        <f t="shared" si="4"/>
        <v>56000</v>
      </c>
    </row>
    <row r="69" spans="1:11" s="39" customFormat="1" ht="28.15" customHeight="1">
      <c r="A69" s="39">
        <v>3</v>
      </c>
      <c r="B69" s="9" t="s">
        <v>302</v>
      </c>
      <c r="C69" s="188" t="s">
        <v>303</v>
      </c>
      <c r="D69" s="189">
        <v>1</v>
      </c>
      <c r="E69" s="189" t="s">
        <v>36</v>
      </c>
      <c r="F69" s="218">
        <v>50000</v>
      </c>
      <c r="G69" s="205"/>
      <c r="H69" s="205"/>
      <c r="I69" s="205"/>
      <c r="J69" s="218">
        <f t="shared" si="5"/>
        <v>6000</v>
      </c>
      <c r="K69" s="221">
        <f t="shared" si="4"/>
        <v>56000</v>
      </c>
    </row>
    <row r="70" spans="1:11" s="39" customFormat="1" ht="31.5" customHeight="1">
      <c r="A70" s="39">
        <v>3</v>
      </c>
      <c r="B70" s="9" t="s">
        <v>304</v>
      </c>
      <c r="C70" s="188" t="s">
        <v>305</v>
      </c>
      <c r="D70" s="189">
        <v>1</v>
      </c>
      <c r="E70" s="189" t="s">
        <v>36</v>
      </c>
      <c r="F70" s="218">
        <v>50000</v>
      </c>
      <c r="G70" s="205"/>
      <c r="H70" s="205"/>
      <c r="I70" s="205"/>
      <c r="J70" s="218">
        <f t="shared" si="5"/>
        <v>6000</v>
      </c>
      <c r="K70" s="221">
        <f t="shared" si="4"/>
        <v>56000</v>
      </c>
    </row>
    <row r="71" spans="1:11" s="44" customFormat="1" ht="28.15" customHeight="1">
      <c r="A71" s="44">
        <v>3</v>
      </c>
      <c r="B71" s="9" t="s">
        <v>306</v>
      </c>
      <c r="C71" s="188" t="s">
        <v>307</v>
      </c>
      <c r="D71" s="189">
        <v>1</v>
      </c>
      <c r="E71" s="189" t="s">
        <v>36</v>
      </c>
      <c r="F71" s="218">
        <v>100000</v>
      </c>
      <c r="G71" s="205"/>
      <c r="H71" s="205"/>
      <c r="I71" s="205"/>
      <c r="J71" s="218">
        <f t="shared" si="5"/>
        <v>12000</v>
      </c>
      <c r="K71" s="221">
        <f t="shared" si="4"/>
        <v>112000</v>
      </c>
    </row>
    <row r="72" spans="1:11" s="44" customFormat="1" ht="28.15" customHeight="1">
      <c r="A72" s="44">
        <v>3</v>
      </c>
      <c r="B72" s="9" t="s">
        <v>308</v>
      </c>
      <c r="C72" s="188" t="s">
        <v>309</v>
      </c>
      <c r="D72" s="189">
        <v>1</v>
      </c>
      <c r="E72" s="189" t="s">
        <v>36</v>
      </c>
      <c r="F72" s="218">
        <v>50000</v>
      </c>
      <c r="G72" s="205"/>
      <c r="H72" s="205"/>
      <c r="I72" s="205"/>
      <c r="J72" s="218">
        <f t="shared" si="5"/>
        <v>6000</v>
      </c>
      <c r="K72" s="221">
        <f t="shared" si="4"/>
        <v>56000</v>
      </c>
    </row>
    <row r="73" spans="1:11" s="39" customFormat="1" ht="28.15" customHeight="1">
      <c r="A73" s="39">
        <v>3</v>
      </c>
      <c r="B73" s="9" t="s">
        <v>310</v>
      </c>
      <c r="C73" s="188" t="s">
        <v>311</v>
      </c>
      <c r="D73" s="189">
        <v>1</v>
      </c>
      <c r="E73" s="189" t="s">
        <v>36</v>
      </c>
      <c r="F73" s="218">
        <v>100000</v>
      </c>
      <c r="G73" s="205"/>
      <c r="H73" s="205"/>
      <c r="I73" s="205"/>
      <c r="J73" s="218">
        <f t="shared" si="5"/>
        <v>12000</v>
      </c>
      <c r="K73" s="221">
        <f t="shared" si="4"/>
        <v>112000</v>
      </c>
    </row>
    <row r="74" spans="1:11" s="39" customFormat="1" ht="28.15" customHeight="1">
      <c r="A74" s="39">
        <v>3</v>
      </c>
      <c r="B74" s="9" t="s">
        <v>312</v>
      </c>
      <c r="C74" s="188" t="s">
        <v>313</v>
      </c>
      <c r="D74" s="189">
        <v>1</v>
      </c>
      <c r="E74" s="189" t="s">
        <v>36</v>
      </c>
      <c r="F74" s="218">
        <v>100000</v>
      </c>
      <c r="G74" s="205"/>
      <c r="H74" s="205"/>
      <c r="I74" s="205"/>
      <c r="J74" s="218">
        <f t="shared" si="5"/>
        <v>12000</v>
      </c>
      <c r="K74" s="221">
        <f t="shared" si="4"/>
        <v>112000</v>
      </c>
    </row>
    <row r="75" spans="1:11" s="39" customFormat="1" ht="48.75" customHeight="1">
      <c r="A75" s="39">
        <v>3</v>
      </c>
      <c r="B75" s="9" t="s">
        <v>314</v>
      </c>
      <c r="C75" s="188" t="s">
        <v>315</v>
      </c>
      <c r="D75" s="189">
        <v>1</v>
      </c>
      <c r="E75" s="189" t="s">
        <v>36</v>
      </c>
      <c r="F75" s="218">
        <v>150000</v>
      </c>
      <c r="G75" s="205"/>
      <c r="H75" s="205"/>
      <c r="I75" s="205"/>
      <c r="J75" s="218">
        <f t="shared" si="5"/>
        <v>18000</v>
      </c>
      <c r="K75" s="221">
        <f>F75+J75</f>
        <v>168000</v>
      </c>
    </row>
    <row r="76" spans="1:11" s="44" customFormat="1" ht="49.5" customHeight="1">
      <c r="A76" s="39">
        <v>3</v>
      </c>
      <c r="B76" s="9" t="s">
        <v>316</v>
      </c>
      <c r="C76" s="188" t="s">
        <v>317</v>
      </c>
      <c r="D76" s="189">
        <v>1</v>
      </c>
      <c r="E76" s="189" t="s">
        <v>36</v>
      </c>
      <c r="F76" s="218">
        <v>100000</v>
      </c>
      <c r="G76" s="205"/>
      <c r="H76" s="205"/>
      <c r="I76" s="205"/>
      <c r="J76" s="218">
        <f t="shared" si="5"/>
        <v>12000</v>
      </c>
      <c r="K76" s="221">
        <f t="shared" ref="K76:K92" si="6">F76+J76</f>
        <v>112000</v>
      </c>
    </row>
    <row r="77" spans="1:11" s="44" customFormat="1" ht="54.75" customHeight="1">
      <c r="A77" s="39">
        <v>3</v>
      </c>
      <c r="B77" s="9" t="s">
        <v>318</v>
      </c>
      <c r="C77" s="118" t="s">
        <v>319</v>
      </c>
      <c r="D77" s="189">
        <v>1</v>
      </c>
      <c r="E77" s="189" t="s">
        <v>36</v>
      </c>
      <c r="F77" s="218">
        <v>100000</v>
      </c>
      <c r="G77" s="205"/>
      <c r="H77" s="205"/>
      <c r="I77" s="205"/>
      <c r="J77" s="218">
        <f t="shared" si="5"/>
        <v>12000</v>
      </c>
      <c r="K77" s="221">
        <f t="shared" si="6"/>
        <v>112000</v>
      </c>
    </row>
    <row r="78" spans="1:11" s="39" customFormat="1" ht="45" customHeight="1">
      <c r="A78" s="39">
        <v>3</v>
      </c>
      <c r="B78" s="9" t="s">
        <v>320</v>
      </c>
      <c r="C78" s="188" t="s">
        <v>321</v>
      </c>
      <c r="D78" s="189">
        <v>1</v>
      </c>
      <c r="E78" s="189" t="s">
        <v>36</v>
      </c>
      <c r="F78" s="218">
        <v>50000</v>
      </c>
      <c r="G78" s="205"/>
      <c r="H78" s="205"/>
      <c r="I78" s="205"/>
      <c r="J78" s="218">
        <f t="shared" si="5"/>
        <v>6000</v>
      </c>
      <c r="K78" s="221">
        <f>F78+J78</f>
        <v>56000</v>
      </c>
    </row>
    <row r="79" spans="1:11" s="39" customFormat="1" ht="50.25" customHeight="1">
      <c r="A79" s="39">
        <v>3</v>
      </c>
      <c r="B79" s="9" t="s">
        <v>322</v>
      </c>
      <c r="C79" s="188" t="s">
        <v>323</v>
      </c>
      <c r="D79" s="189">
        <v>1</v>
      </c>
      <c r="E79" s="189" t="s">
        <v>36</v>
      </c>
      <c r="F79" s="218">
        <v>50000</v>
      </c>
      <c r="G79" s="205"/>
      <c r="H79" s="205"/>
      <c r="I79" s="205"/>
      <c r="J79" s="218">
        <f t="shared" si="5"/>
        <v>6000</v>
      </c>
      <c r="K79" s="221">
        <f t="shared" si="6"/>
        <v>56000</v>
      </c>
    </row>
    <row r="80" spans="1:11" s="39" customFormat="1" ht="48" customHeight="1">
      <c r="A80" s="39">
        <v>3</v>
      </c>
      <c r="B80" s="9" t="s">
        <v>324</v>
      </c>
      <c r="C80" s="188" t="s">
        <v>325</v>
      </c>
      <c r="D80" s="189">
        <v>1</v>
      </c>
      <c r="E80" s="189" t="s">
        <v>36</v>
      </c>
      <c r="F80" s="218">
        <v>100000</v>
      </c>
      <c r="G80" s="205"/>
      <c r="H80" s="205"/>
      <c r="I80" s="205"/>
      <c r="J80" s="218">
        <f t="shared" si="5"/>
        <v>12000</v>
      </c>
      <c r="K80" s="221">
        <f t="shared" si="6"/>
        <v>112000</v>
      </c>
    </row>
    <row r="81" spans="1:11" s="39" customFormat="1" ht="44.25" customHeight="1">
      <c r="A81" s="39">
        <v>3</v>
      </c>
      <c r="B81" s="9" t="s">
        <v>326</v>
      </c>
      <c r="C81" s="188" t="s">
        <v>327</v>
      </c>
      <c r="D81" s="189">
        <v>1</v>
      </c>
      <c r="E81" s="189" t="s">
        <v>36</v>
      </c>
      <c r="F81" s="218">
        <v>100000</v>
      </c>
      <c r="G81" s="205"/>
      <c r="H81" s="205"/>
      <c r="I81" s="205"/>
      <c r="J81" s="218">
        <f t="shared" si="5"/>
        <v>12000</v>
      </c>
      <c r="K81" s="221">
        <f t="shared" si="6"/>
        <v>112000</v>
      </c>
    </row>
    <row r="82" spans="1:11" s="44" customFormat="1" ht="31.5" customHeight="1">
      <c r="A82" s="44">
        <v>3</v>
      </c>
      <c r="B82" s="9" t="s">
        <v>328</v>
      </c>
      <c r="C82" s="188" t="s">
        <v>329</v>
      </c>
      <c r="D82" s="189">
        <v>1</v>
      </c>
      <c r="E82" s="189" t="s">
        <v>36</v>
      </c>
      <c r="F82" s="218">
        <v>100000</v>
      </c>
      <c r="G82" s="205"/>
      <c r="H82" s="205"/>
      <c r="I82" s="205"/>
      <c r="J82" s="218">
        <f t="shared" si="5"/>
        <v>12000</v>
      </c>
      <c r="K82" s="221">
        <f t="shared" si="6"/>
        <v>112000</v>
      </c>
    </row>
    <row r="83" spans="1:11" s="44" customFormat="1" ht="30" customHeight="1">
      <c r="A83" s="44">
        <v>3</v>
      </c>
      <c r="B83" s="9" t="s">
        <v>330</v>
      </c>
      <c r="C83" s="188" t="s">
        <v>331</v>
      </c>
      <c r="D83" s="189">
        <v>1</v>
      </c>
      <c r="E83" s="189" t="s">
        <v>36</v>
      </c>
      <c r="F83" s="218">
        <v>100000</v>
      </c>
      <c r="G83" s="205"/>
      <c r="H83" s="205"/>
      <c r="I83" s="205"/>
      <c r="J83" s="218">
        <f t="shared" si="5"/>
        <v>12000</v>
      </c>
      <c r="K83" s="221">
        <f t="shared" si="6"/>
        <v>112000</v>
      </c>
    </row>
    <row r="84" spans="1:11" s="44" customFormat="1" ht="48.75" customHeight="1">
      <c r="A84" s="44">
        <v>3</v>
      </c>
      <c r="B84" s="9" t="s">
        <v>332</v>
      </c>
      <c r="C84" s="188" t="s">
        <v>333</v>
      </c>
      <c r="D84" s="189">
        <v>1</v>
      </c>
      <c r="E84" s="189" t="s">
        <v>36</v>
      </c>
      <c r="F84" s="218">
        <v>50000</v>
      </c>
      <c r="G84" s="205"/>
      <c r="H84" s="205"/>
      <c r="I84" s="205"/>
      <c r="J84" s="218">
        <f t="shared" si="5"/>
        <v>6000</v>
      </c>
      <c r="K84" s="221">
        <f t="shared" si="6"/>
        <v>56000</v>
      </c>
    </row>
    <row r="85" spans="1:11" s="39" customFormat="1" ht="49.5" customHeight="1">
      <c r="A85" s="39">
        <v>3</v>
      </c>
      <c r="B85" s="9" t="s">
        <v>334</v>
      </c>
      <c r="C85" s="188" t="s">
        <v>335</v>
      </c>
      <c r="D85" s="189">
        <v>1</v>
      </c>
      <c r="E85" s="189" t="s">
        <v>36</v>
      </c>
      <c r="F85" s="218">
        <v>100000</v>
      </c>
      <c r="G85" s="205"/>
      <c r="H85" s="205"/>
      <c r="I85" s="205"/>
      <c r="J85" s="218">
        <f t="shared" si="5"/>
        <v>12000</v>
      </c>
      <c r="K85" s="221">
        <f t="shared" si="6"/>
        <v>112000</v>
      </c>
    </row>
    <row r="86" spans="1:11" s="39" customFormat="1" ht="48" customHeight="1">
      <c r="A86" s="39">
        <v>3</v>
      </c>
      <c r="B86" s="9" t="s">
        <v>336</v>
      </c>
      <c r="C86" s="188" t="s">
        <v>337</v>
      </c>
      <c r="D86" s="189">
        <v>1</v>
      </c>
      <c r="E86" s="189" t="s">
        <v>36</v>
      </c>
      <c r="F86" s="218">
        <v>100000</v>
      </c>
      <c r="G86" s="205"/>
      <c r="H86" s="205"/>
      <c r="I86" s="205"/>
      <c r="J86" s="218">
        <f t="shared" si="5"/>
        <v>12000</v>
      </c>
      <c r="K86" s="221">
        <f t="shared" si="6"/>
        <v>112000</v>
      </c>
    </row>
    <row r="87" spans="1:11" s="39" customFormat="1" ht="35.25" customHeight="1">
      <c r="A87" s="39">
        <v>3</v>
      </c>
      <c r="B87" s="9" t="s">
        <v>338</v>
      </c>
      <c r="C87" s="188" t="s">
        <v>339</v>
      </c>
      <c r="D87" s="189">
        <v>1</v>
      </c>
      <c r="E87" s="189" t="s">
        <v>36</v>
      </c>
      <c r="F87" s="218"/>
      <c r="G87" s="205"/>
      <c r="H87" s="205"/>
      <c r="I87" s="205"/>
      <c r="J87" s="218">
        <f t="shared" si="5"/>
        <v>0</v>
      </c>
      <c r="K87" s="221">
        <f>F87+J87</f>
        <v>0</v>
      </c>
    </row>
    <row r="88" spans="1:11" s="39" customFormat="1" ht="36.75" customHeight="1">
      <c r="A88" s="39">
        <v>3</v>
      </c>
      <c r="B88" s="9" t="s">
        <v>340</v>
      </c>
      <c r="C88" s="188" t="s">
        <v>341</v>
      </c>
      <c r="D88" s="189">
        <v>1</v>
      </c>
      <c r="E88" s="189" t="s">
        <v>36</v>
      </c>
      <c r="F88" s="218"/>
      <c r="G88" s="205"/>
      <c r="H88" s="205"/>
      <c r="I88" s="205"/>
      <c r="J88" s="218">
        <f t="shared" si="5"/>
        <v>0</v>
      </c>
      <c r="K88" s="221">
        <f>F88+J88</f>
        <v>0</v>
      </c>
    </row>
    <row r="89" spans="1:11" s="39" customFormat="1" ht="36.75" customHeight="1">
      <c r="A89" s="39">
        <v>3</v>
      </c>
      <c r="B89" s="9" t="s">
        <v>342</v>
      </c>
      <c r="C89" s="3" t="s">
        <v>343</v>
      </c>
      <c r="D89" s="189">
        <v>1</v>
      </c>
      <c r="E89" s="180"/>
      <c r="F89" s="218"/>
      <c r="G89" s="205"/>
      <c r="H89" s="205"/>
      <c r="I89" s="205"/>
      <c r="J89" s="218">
        <f t="shared" si="5"/>
        <v>0</v>
      </c>
      <c r="K89" s="221"/>
    </row>
    <row r="90" spans="1:11" s="39" customFormat="1" ht="28.15" customHeight="1">
      <c r="B90" s="9" t="s">
        <v>344</v>
      </c>
      <c r="C90" s="10"/>
      <c r="D90" s="189">
        <v>1</v>
      </c>
      <c r="E90" s="189" t="s">
        <v>36</v>
      </c>
      <c r="F90" s="218"/>
      <c r="G90" s="205"/>
      <c r="H90" s="205"/>
      <c r="I90" s="205"/>
      <c r="J90" s="218">
        <f t="shared" si="5"/>
        <v>0</v>
      </c>
      <c r="K90" s="221">
        <f t="shared" si="6"/>
        <v>0</v>
      </c>
    </row>
    <row r="91" spans="1:11" s="39" customFormat="1" ht="28.15" customHeight="1">
      <c r="B91" s="9" t="s">
        <v>345</v>
      </c>
      <c r="C91" s="10"/>
      <c r="D91" s="189">
        <v>1</v>
      </c>
      <c r="E91" s="189" t="s">
        <v>36</v>
      </c>
      <c r="F91" s="218"/>
      <c r="G91" s="205"/>
      <c r="H91" s="205"/>
      <c r="I91" s="205"/>
      <c r="J91" s="218">
        <f t="shared" si="5"/>
        <v>0</v>
      </c>
      <c r="K91" s="221">
        <f t="shared" si="6"/>
        <v>0</v>
      </c>
    </row>
    <row r="92" spans="1:11" s="39" customFormat="1" ht="42.75" customHeight="1">
      <c r="B92" s="9" t="s">
        <v>346</v>
      </c>
      <c r="C92" s="10"/>
      <c r="D92" s="189">
        <v>1</v>
      </c>
      <c r="E92" s="189" t="s">
        <v>36</v>
      </c>
      <c r="F92" s="218"/>
      <c r="G92" s="205"/>
      <c r="H92" s="205"/>
      <c r="I92" s="205"/>
      <c r="J92" s="218">
        <f t="shared" si="5"/>
        <v>0</v>
      </c>
      <c r="K92" s="221">
        <f t="shared" si="6"/>
        <v>0</v>
      </c>
    </row>
    <row r="93" spans="1:11" s="39" customFormat="1" ht="53.25" customHeight="1">
      <c r="B93" s="314" t="s">
        <v>347</v>
      </c>
      <c r="C93" s="325"/>
      <c r="D93" s="189">
        <v>1</v>
      </c>
      <c r="E93" s="40"/>
      <c r="F93" s="100">
        <f>SUM(F56:F92)</f>
        <v>2350000</v>
      </c>
      <c r="G93" s="96"/>
      <c r="H93" s="96"/>
      <c r="I93" s="96"/>
      <c r="J93" s="100">
        <f>SUM(J56:J92)</f>
        <v>282000</v>
      </c>
      <c r="K93" s="100">
        <f>SUM(K56:K92)</f>
        <v>2632000</v>
      </c>
    </row>
    <row r="94" spans="1:11" s="46" customFormat="1" ht="38.25" customHeight="1">
      <c r="B94" s="119"/>
      <c r="C94" s="120"/>
      <c r="D94" s="189">
        <v>1</v>
      </c>
      <c r="E94" s="45"/>
      <c r="F94" s="243"/>
      <c r="G94" s="236"/>
      <c r="H94" s="236"/>
      <c r="I94" s="236"/>
      <c r="J94" s="243"/>
      <c r="K94" s="100"/>
    </row>
    <row r="95" spans="1:11" s="39" customFormat="1" ht="20.25" customHeight="1">
      <c r="A95" s="39">
        <v>2</v>
      </c>
      <c r="B95" s="180">
        <v>2.2999999999999998</v>
      </c>
      <c r="C95" s="187" t="s">
        <v>955</v>
      </c>
      <c r="D95" s="189">
        <v>1</v>
      </c>
      <c r="E95" s="40"/>
      <c r="F95" s="218"/>
      <c r="G95" s="205"/>
      <c r="H95" s="205"/>
      <c r="I95" s="205"/>
      <c r="J95" s="218"/>
      <c r="K95" s="221"/>
    </row>
    <row r="96" spans="1:11" s="39" customFormat="1" ht="19.5" customHeight="1">
      <c r="B96" s="180"/>
      <c r="C96" s="187" t="s">
        <v>956</v>
      </c>
      <c r="D96" s="189">
        <v>1</v>
      </c>
      <c r="E96" s="40"/>
      <c r="F96" s="218"/>
      <c r="G96" s="205"/>
      <c r="H96" s="205"/>
      <c r="I96" s="205"/>
      <c r="J96" s="218"/>
      <c r="K96" s="221"/>
    </row>
    <row r="97" spans="1:11" s="39" customFormat="1" ht="31.15" customHeight="1">
      <c r="A97" s="39">
        <v>3</v>
      </c>
      <c r="B97" s="180" t="s">
        <v>348</v>
      </c>
      <c r="C97" s="185" t="s">
        <v>349</v>
      </c>
      <c r="D97" s="189">
        <v>1</v>
      </c>
      <c r="E97" s="40"/>
      <c r="F97" s="218"/>
      <c r="G97" s="205"/>
      <c r="H97" s="205"/>
      <c r="I97" s="205"/>
      <c r="J97" s="218"/>
      <c r="K97" s="221"/>
    </row>
    <row r="98" spans="1:11" s="39" customFormat="1" ht="20.25" customHeight="1">
      <c r="A98" s="39">
        <v>4</v>
      </c>
      <c r="B98" s="189" t="s">
        <v>350</v>
      </c>
      <c r="C98" s="188" t="s">
        <v>351</v>
      </c>
      <c r="D98" s="189">
        <v>1</v>
      </c>
      <c r="E98" s="189" t="s">
        <v>36</v>
      </c>
      <c r="F98" s="218">
        <v>25000</v>
      </c>
      <c r="G98" s="205"/>
      <c r="H98" s="205"/>
      <c r="I98" s="205"/>
      <c r="J98" s="218">
        <f>F98*12%</f>
        <v>3000</v>
      </c>
      <c r="K98" s="221">
        <f t="shared" ref="K98:K142" si="7">F98+J98</f>
        <v>28000</v>
      </c>
    </row>
    <row r="99" spans="1:11" s="39" customFormat="1" ht="29.45" customHeight="1">
      <c r="A99" s="39">
        <v>4</v>
      </c>
      <c r="B99" s="189" t="s">
        <v>352</v>
      </c>
      <c r="C99" s="188" t="s">
        <v>353</v>
      </c>
      <c r="D99" s="189">
        <v>1</v>
      </c>
      <c r="E99" s="189" t="s">
        <v>36</v>
      </c>
      <c r="F99" s="218">
        <v>25000</v>
      </c>
      <c r="G99" s="205"/>
      <c r="H99" s="205"/>
      <c r="I99" s="205"/>
      <c r="J99" s="218">
        <f t="shared" ref="J99:J147" si="8">F99*12%</f>
        <v>3000</v>
      </c>
      <c r="K99" s="221">
        <f t="shared" si="7"/>
        <v>28000</v>
      </c>
    </row>
    <row r="100" spans="1:11" s="39" customFormat="1" ht="21.75" customHeight="1">
      <c r="A100" s="39">
        <v>4</v>
      </c>
      <c r="B100" s="189" t="s">
        <v>354</v>
      </c>
      <c r="C100" s="188" t="s">
        <v>355</v>
      </c>
      <c r="D100" s="189">
        <v>1</v>
      </c>
      <c r="E100" s="189" t="s">
        <v>36</v>
      </c>
      <c r="F100" s="218">
        <v>100000</v>
      </c>
      <c r="G100" s="205"/>
      <c r="H100" s="205"/>
      <c r="I100" s="205"/>
      <c r="J100" s="218">
        <f t="shared" si="8"/>
        <v>12000</v>
      </c>
      <c r="K100" s="221">
        <f t="shared" si="7"/>
        <v>112000</v>
      </c>
    </row>
    <row r="101" spans="1:11" s="39" customFormat="1" ht="39" customHeight="1">
      <c r="A101" s="39">
        <v>4</v>
      </c>
      <c r="B101" s="189" t="s">
        <v>356</v>
      </c>
      <c r="C101" s="188" t="s">
        <v>357</v>
      </c>
      <c r="D101" s="189">
        <v>1</v>
      </c>
      <c r="E101" s="189" t="s">
        <v>36</v>
      </c>
      <c r="F101" s="218">
        <v>50000</v>
      </c>
      <c r="G101" s="205"/>
      <c r="H101" s="205"/>
      <c r="I101" s="205"/>
      <c r="J101" s="218">
        <f t="shared" si="8"/>
        <v>6000</v>
      </c>
      <c r="K101" s="221">
        <f t="shared" si="7"/>
        <v>56000</v>
      </c>
    </row>
    <row r="102" spans="1:11" s="39" customFormat="1" ht="31.5" customHeight="1">
      <c r="A102" s="39">
        <v>4</v>
      </c>
      <c r="B102" s="189" t="s">
        <v>358</v>
      </c>
      <c r="C102" s="188" t="s">
        <v>359</v>
      </c>
      <c r="D102" s="189">
        <v>1</v>
      </c>
      <c r="E102" s="189" t="s">
        <v>36</v>
      </c>
      <c r="F102" s="218">
        <v>50000</v>
      </c>
      <c r="G102" s="205"/>
      <c r="H102" s="205"/>
      <c r="I102" s="205"/>
      <c r="J102" s="218">
        <f t="shared" si="8"/>
        <v>6000</v>
      </c>
      <c r="K102" s="221">
        <f t="shared" si="7"/>
        <v>56000</v>
      </c>
    </row>
    <row r="103" spans="1:11" s="39" customFormat="1" ht="20.25" customHeight="1">
      <c r="A103" s="39">
        <v>4</v>
      </c>
      <c r="B103" s="9" t="s">
        <v>360</v>
      </c>
      <c r="C103" s="188" t="s">
        <v>361</v>
      </c>
      <c r="D103" s="189">
        <v>1</v>
      </c>
      <c r="E103" s="189" t="s">
        <v>36</v>
      </c>
      <c r="F103" s="218">
        <v>25000</v>
      </c>
      <c r="G103" s="205"/>
      <c r="H103" s="205"/>
      <c r="I103" s="205"/>
      <c r="J103" s="218">
        <f t="shared" si="8"/>
        <v>3000</v>
      </c>
      <c r="K103" s="221">
        <f t="shared" si="7"/>
        <v>28000</v>
      </c>
    </row>
    <row r="104" spans="1:11" s="39" customFormat="1" ht="27.75" customHeight="1">
      <c r="A104" s="39">
        <v>4</v>
      </c>
      <c r="B104" s="9" t="s">
        <v>362</v>
      </c>
      <c r="C104" s="188" t="s">
        <v>363</v>
      </c>
      <c r="D104" s="189">
        <v>1</v>
      </c>
      <c r="E104" s="189" t="s">
        <v>36</v>
      </c>
      <c r="F104" s="218">
        <v>25000</v>
      </c>
      <c r="G104" s="205"/>
      <c r="H104" s="205"/>
      <c r="I104" s="205"/>
      <c r="J104" s="218">
        <f t="shared" si="8"/>
        <v>3000</v>
      </c>
      <c r="K104" s="221">
        <f t="shared" si="7"/>
        <v>28000</v>
      </c>
    </row>
    <row r="105" spans="1:11" s="39" customFormat="1" ht="31.5" customHeight="1">
      <c r="A105" s="39">
        <v>4</v>
      </c>
      <c r="B105" s="189" t="s">
        <v>364</v>
      </c>
      <c r="C105" s="188" t="s">
        <v>365</v>
      </c>
      <c r="D105" s="189">
        <v>1</v>
      </c>
      <c r="E105" s="189" t="s">
        <v>36</v>
      </c>
      <c r="F105" s="218"/>
      <c r="G105" s="205"/>
      <c r="H105" s="205"/>
      <c r="I105" s="205"/>
      <c r="J105" s="218">
        <f t="shared" si="8"/>
        <v>0</v>
      </c>
      <c r="K105" s="221">
        <f t="shared" si="7"/>
        <v>0</v>
      </c>
    </row>
    <row r="106" spans="1:11" s="39" customFormat="1" ht="28.15" customHeight="1">
      <c r="A106" s="39">
        <v>3</v>
      </c>
      <c r="B106" s="180" t="s">
        <v>366</v>
      </c>
      <c r="C106" s="187" t="s">
        <v>367</v>
      </c>
      <c r="D106" s="189">
        <v>1</v>
      </c>
      <c r="E106" s="180"/>
      <c r="F106" s="218"/>
      <c r="G106" s="205"/>
      <c r="H106" s="205"/>
      <c r="I106" s="205"/>
      <c r="J106" s="218">
        <f t="shared" si="8"/>
        <v>0</v>
      </c>
      <c r="K106" s="221"/>
    </row>
    <row r="107" spans="1:11" s="39" customFormat="1" ht="34.5" customHeight="1">
      <c r="A107" s="39">
        <v>4</v>
      </c>
      <c r="B107" s="189" t="s">
        <v>368</v>
      </c>
      <c r="C107" s="188" t="s">
        <v>369</v>
      </c>
      <c r="D107" s="189">
        <v>1</v>
      </c>
      <c r="E107" s="189" t="s">
        <v>36</v>
      </c>
      <c r="F107" s="218">
        <v>50000</v>
      </c>
      <c r="G107" s="205"/>
      <c r="H107" s="205"/>
      <c r="I107" s="205"/>
      <c r="J107" s="218">
        <f t="shared" si="8"/>
        <v>6000</v>
      </c>
      <c r="K107" s="221">
        <f t="shared" si="7"/>
        <v>56000</v>
      </c>
    </row>
    <row r="108" spans="1:11" s="39" customFormat="1" ht="31.5" customHeight="1">
      <c r="A108" s="39">
        <v>4</v>
      </c>
      <c r="B108" s="189" t="s">
        <v>370</v>
      </c>
      <c r="C108" s="188" t="s">
        <v>371</v>
      </c>
      <c r="D108" s="189">
        <v>1</v>
      </c>
      <c r="E108" s="189" t="s">
        <v>36</v>
      </c>
      <c r="F108" s="218">
        <v>25000</v>
      </c>
      <c r="G108" s="205"/>
      <c r="H108" s="205"/>
      <c r="I108" s="205"/>
      <c r="J108" s="218">
        <f t="shared" si="8"/>
        <v>3000</v>
      </c>
      <c r="K108" s="221">
        <f t="shared" si="7"/>
        <v>28000</v>
      </c>
    </row>
    <row r="109" spans="1:11" s="39" customFormat="1" ht="39" customHeight="1">
      <c r="A109" s="39">
        <v>4</v>
      </c>
      <c r="B109" s="189" t="s">
        <v>372</v>
      </c>
      <c r="C109" s="188" t="s">
        <v>373</v>
      </c>
      <c r="D109" s="189">
        <v>1</v>
      </c>
      <c r="E109" s="189" t="s">
        <v>36</v>
      </c>
      <c r="F109" s="218">
        <v>50000</v>
      </c>
      <c r="G109" s="205"/>
      <c r="H109" s="205"/>
      <c r="I109" s="205"/>
      <c r="J109" s="218">
        <f t="shared" si="8"/>
        <v>6000</v>
      </c>
      <c r="K109" s="221">
        <f t="shared" si="7"/>
        <v>56000</v>
      </c>
    </row>
    <row r="110" spans="1:11" s="39" customFormat="1" ht="19.5" customHeight="1">
      <c r="A110" s="39">
        <v>4</v>
      </c>
      <c r="B110" s="189" t="s">
        <v>374</v>
      </c>
      <c r="C110" s="188" t="s">
        <v>375</v>
      </c>
      <c r="D110" s="189">
        <v>1</v>
      </c>
      <c r="E110" s="189" t="s">
        <v>36</v>
      </c>
      <c r="F110" s="218">
        <v>25000</v>
      </c>
      <c r="G110" s="205"/>
      <c r="H110" s="205"/>
      <c r="I110" s="205"/>
      <c r="J110" s="218">
        <f t="shared" si="8"/>
        <v>3000</v>
      </c>
      <c r="K110" s="221">
        <f t="shared" si="7"/>
        <v>28000</v>
      </c>
    </row>
    <row r="111" spans="1:11" s="39" customFormat="1" ht="49.5" customHeight="1">
      <c r="A111" s="39">
        <v>4</v>
      </c>
      <c r="B111" s="189" t="s">
        <v>376</v>
      </c>
      <c r="C111" s="188" t="s">
        <v>377</v>
      </c>
      <c r="D111" s="189">
        <v>1</v>
      </c>
      <c r="E111" s="189" t="s">
        <v>36</v>
      </c>
      <c r="F111" s="218">
        <v>75000</v>
      </c>
      <c r="G111" s="205"/>
      <c r="H111" s="205"/>
      <c r="I111" s="205"/>
      <c r="J111" s="218">
        <f t="shared" si="8"/>
        <v>9000</v>
      </c>
      <c r="K111" s="221">
        <f t="shared" si="7"/>
        <v>84000</v>
      </c>
    </row>
    <row r="112" spans="1:11" s="39" customFormat="1" ht="21.75" customHeight="1">
      <c r="A112" s="39">
        <v>4</v>
      </c>
      <c r="B112" s="189" t="s">
        <v>378</v>
      </c>
      <c r="C112" s="188" t="s">
        <v>379</v>
      </c>
      <c r="D112" s="189">
        <v>1</v>
      </c>
      <c r="E112" s="189" t="s">
        <v>36</v>
      </c>
      <c r="F112" s="218">
        <v>25000</v>
      </c>
      <c r="G112" s="205"/>
      <c r="H112" s="205"/>
      <c r="I112" s="205"/>
      <c r="J112" s="218">
        <f t="shared" si="8"/>
        <v>3000</v>
      </c>
      <c r="K112" s="221">
        <f t="shared" si="7"/>
        <v>28000</v>
      </c>
    </row>
    <row r="113" spans="1:11" s="39" customFormat="1" ht="21.75" customHeight="1">
      <c r="A113" s="39">
        <v>4</v>
      </c>
      <c r="B113" s="189" t="s">
        <v>380</v>
      </c>
      <c r="C113" s="188" t="s">
        <v>381</v>
      </c>
      <c r="D113" s="189">
        <v>1</v>
      </c>
      <c r="E113" s="189" t="s">
        <v>36</v>
      </c>
      <c r="F113" s="218">
        <v>10000</v>
      </c>
      <c r="G113" s="205"/>
      <c r="H113" s="205"/>
      <c r="I113" s="205"/>
      <c r="J113" s="218">
        <f t="shared" si="8"/>
        <v>1200</v>
      </c>
      <c r="K113" s="221">
        <f t="shared" si="7"/>
        <v>11200</v>
      </c>
    </row>
    <row r="114" spans="1:11" s="39" customFormat="1" ht="36" customHeight="1">
      <c r="A114" s="39">
        <v>3</v>
      </c>
      <c r="B114" s="180" t="s">
        <v>382</v>
      </c>
      <c r="C114" s="187" t="s">
        <v>383</v>
      </c>
      <c r="D114" s="189">
        <v>1</v>
      </c>
      <c r="E114" s="180"/>
      <c r="F114" s="218"/>
      <c r="G114" s="205"/>
      <c r="H114" s="205"/>
      <c r="I114" s="205"/>
      <c r="J114" s="218">
        <f t="shared" si="8"/>
        <v>0</v>
      </c>
      <c r="K114" s="221"/>
    </row>
    <row r="115" spans="1:11" s="39" customFormat="1" ht="21.75" customHeight="1">
      <c r="A115" s="39">
        <v>4</v>
      </c>
      <c r="B115" s="189" t="s">
        <v>384</v>
      </c>
      <c r="C115" s="188" t="s">
        <v>385</v>
      </c>
      <c r="D115" s="189">
        <v>1</v>
      </c>
      <c r="E115" s="189" t="s">
        <v>36</v>
      </c>
      <c r="F115" s="218">
        <v>25000</v>
      </c>
      <c r="G115" s="205"/>
      <c r="H115" s="205"/>
      <c r="I115" s="205"/>
      <c r="J115" s="218">
        <f t="shared" si="8"/>
        <v>3000</v>
      </c>
      <c r="K115" s="221">
        <f t="shared" si="7"/>
        <v>28000</v>
      </c>
    </row>
    <row r="116" spans="1:11" s="39" customFormat="1" ht="18" customHeight="1">
      <c r="A116" s="39">
        <v>4</v>
      </c>
      <c r="B116" s="189" t="s">
        <v>386</v>
      </c>
      <c r="C116" s="188" t="s">
        <v>387</v>
      </c>
      <c r="D116" s="189">
        <v>1</v>
      </c>
      <c r="E116" s="189" t="s">
        <v>36</v>
      </c>
      <c r="F116" s="218">
        <v>25000</v>
      </c>
      <c r="G116" s="205"/>
      <c r="H116" s="205"/>
      <c r="I116" s="205"/>
      <c r="J116" s="218">
        <f t="shared" si="8"/>
        <v>3000</v>
      </c>
      <c r="K116" s="221">
        <f t="shared" si="7"/>
        <v>28000</v>
      </c>
    </row>
    <row r="117" spans="1:11" s="39" customFormat="1" ht="19.5" customHeight="1">
      <c r="A117" s="39">
        <v>4</v>
      </c>
      <c r="B117" s="189" t="s">
        <v>388</v>
      </c>
      <c r="C117" s="188" t="s">
        <v>389</v>
      </c>
      <c r="D117" s="189">
        <v>1</v>
      </c>
      <c r="E117" s="189" t="s">
        <v>36</v>
      </c>
      <c r="F117" s="218">
        <v>25000</v>
      </c>
      <c r="G117" s="205"/>
      <c r="H117" s="205"/>
      <c r="I117" s="205"/>
      <c r="J117" s="218">
        <f t="shared" si="8"/>
        <v>3000</v>
      </c>
      <c r="K117" s="221">
        <f t="shared" si="7"/>
        <v>28000</v>
      </c>
    </row>
    <row r="118" spans="1:11" s="39" customFormat="1" ht="15.75" customHeight="1">
      <c r="A118" s="39">
        <v>4</v>
      </c>
      <c r="B118" s="189" t="s">
        <v>390</v>
      </c>
      <c r="C118" s="188" t="s">
        <v>391</v>
      </c>
      <c r="D118" s="189">
        <v>1</v>
      </c>
      <c r="E118" s="189" t="s">
        <v>36</v>
      </c>
      <c r="F118" s="218">
        <v>25000</v>
      </c>
      <c r="G118" s="205"/>
      <c r="H118" s="205"/>
      <c r="I118" s="205"/>
      <c r="J118" s="218">
        <f t="shared" si="8"/>
        <v>3000</v>
      </c>
      <c r="K118" s="221">
        <f t="shared" si="7"/>
        <v>28000</v>
      </c>
    </row>
    <row r="119" spans="1:11" s="39" customFormat="1" ht="50.65" customHeight="1">
      <c r="A119" s="39">
        <v>4</v>
      </c>
      <c r="B119" s="189" t="s">
        <v>392</v>
      </c>
      <c r="C119" s="188" t="s">
        <v>393</v>
      </c>
      <c r="D119" s="189">
        <v>1</v>
      </c>
      <c r="E119" s="189" t="s">
        <v>36</v>
      </c>
      <c r="F119" s="218">
        <v>25000</v>
      </c>
      <c r="G119" s="205"/>
      <c r="H119" s="205"/>
      <c r="I119" s="205"/>
      <c r="J119" s="218">
        <f t="shared" si="8"/>
        <v>3000</v>
      </c>
      <c r="K119" s="221">
        <f t="shared" si="7"/>
        <v>28000</v>
      </c>
    </row>
    <row r="120" spans="1:11" s="39" customFormat="1" ht="16.5" customHeight="1">
      <c r="A120" s="39">
        <v>4</v>
      </c>
      <c r="B120" s="189" t="s">
        <v>394</v>
      </c>
      <c r="C120" s="188" t="s">
        <v>395</v>
      </c>
      <c r="D120" s="189">
        <v>1</v>
      </c>
      <c r="E120" s="189" t="s">
        <v>36</v>
      </c>
      <c r="F120" s="218">
        <v>25000</v>
      </c>
      <c r="G120" s="205"/>
      <c r="H120" s="205"/>
      <c r="I120" s="205"/>
      <c r="J120" s="218">
        <f t="shared" si="8"/>
        <v>3000</v>
      </c>
      <c r="K120" s="221">
        <f t="shared" si="7"/>
        <v>28000</v>
      </c>
    </row>
    <row r="121" spans="1:11" s="39" customFormat="1" ht="17.25" customHeight="1">
      <c r="A121" s="39">
        <v>4</v>
      </c>
      <c r="B121" s="189" t="s">
        <v>396</v>
      </c>
      <c r="C121" s="188" t="s">
        <v>397</v>
      </c>
      <c r="D121" s="189">
        <v>1</v>
      </c>
      <c r="E121" s="189" t="s">
        <v>36</v>
      </c>
      <c r="F121" s="218">
        <v>25000</v>
      </c>
      <c r="G121" s="205"/>
      <c r="H121" s="205"/>
      <c r="I121" s="205"/>
      <c r="J121" s="218">
        <f t="shared" si="8"/>
        <v>3000</v>
      </c>
      <c r="K121" s="221">
        <f t="shared" si="7"/>
        <v>28000</v>
      </c>
    </row>
    <row r="122" spans="1:11" s="39" customFormat="1" ht="16.5" customHeight="1">
      <c r="A122" s="39">
        <v>4</v>
      </c>
      <c r="B122" s="189" t="s">
        <v>398</v>
      </c>
      <c r="C122" s="188" t="s">
        <v>399</v>
      </c>
      <c r="D122" s="189">
        <v>1</v>
      </c>
      <c r="E122" s="189" t="s">
        <v>36</v>
      </c>
      <c r="F122" s="218">
        <v>25000</v>
      </c>
      <c r="G122" s="205"/>
      <c r="H122" s="205"/>
      <c r="I122" s="205"/>
      <c r="J122" s="218">
        <f t="shared" si="8"/>
        <v>3000</v>
      </c>
      <c r="K122" s="221">
        <f t="shared" si="7"/>
        <v>28000</v>
      </c>
    </row>
    <row r="123" spans="1:11" s="39" customFormat="1" ht="17.25" customHeight="1">
      <c r="A123" s="39">
        <v>4</v>
      </c>
      <c r="B123" s="189" t="s">
        <v>400</v>
      </c>
      <c r="C123" s="188" t="s">
        <v>401</v>
      </c>
      <c r="D123" s="189">
        <v>1</v>
      </c>
      <c r="E123" s="189" t="s">
        <v>36</v>
      </c>
      <c r="F123" s="218">
        <v>25000</v>
      </c>
      <c r="G123" s="205"/>
      <c r="H123" s="205"/>
      <c r="I123" s="205"/>
      <c r="J123" s="218">
        <f t="shared" si="8"/>
        <v>3000</v>
      </c>
      <c r="K123" s="221">
        <f t="shared" si="7"/>
        <v>28000</v>
      </c>
    </row>
    <row r="124" spans="1:11" s="39" customFormat="1" ht="14.25" customHeight="1">
      <c r="A124" s="39">
        <v>4</v>
      </c>
      <c r="B124" s="189" t="s">
        <v>402</v>
      </c>
      <c r="C124" s="188" t="s">
        <v>403</v>
      </c>
      <c r="D124" s="189">
        <v>1</v>
      </c>
      <c r="E124" s="189" t="s">
        <v>36</v>
      </c>
      <c r="F124" s="218">
        <v>25000</v>
      </c>
      <c r="G124" s="205"/>
      <c r="H124" s="205"/>
      <c r="I124" s="205"/>
      <c r="J124" s="218">
        <f t="shared" si="8"/>
        <v>3000</v>
      </c>
      <c r="K124" s="221">
        <f t="shared" si="7"/>
        <v>28000</v>
      </c>
    </row>
    <row r="125" spans="1:11" s="39" customFormat="1" ht="18" customHeight="1">
      <c r="A125" s="39">
        <v>3</v>
      </c>
      <c r="B125" s="180" t="s">
        <v>404</v>
      </c>
      <c r="C125" s="187" t="s">
        <v>405</v>
      </c>
      <c r="D125" s="189">
        <v>1</v>
      </c>
      <c r="E125" s="180"/>
      <c r="F125" s="218"/>
      <c r="G125" s="205"/>
      <c r="H125" s="205"/>
      <c r="I125" s="205"/>
      <c r="J125" s="218">
        <f t="shared" si="8"/>
        <v>0</v>
      </c>
      <c r="K125" s="221"/>
    </row>
    <row r="126" spans="1:11" s="39" customFormat="1" ht="18" customHeight="1">
      <c r="A126" s="39">
        <v>4</v>
      </c>
      <c r="B126" s="189" t="s">
        <v>406</v>
      </c>
      <c r="C126" s="188" t="s">
        <v>407</v>
      </c>
      <c r="D126" s="189">
        <v>1</v>
      </c>
      <c r="E126" s="189" t="s">
        <v>36</v>
      </c>
      <c r="F126" s="218">
        <v>25000</v>
      </c>
      <c r="G126" s="205"/>
      <c r="H126" s="205"/>
      <c r="I126" s="205"/>
      <c r="J126" s="218">
        <f t="shared" si="8"/>
        <v>3000</v>
      </c>
      <c r="K126" s="221">
        <f t="shared" si="7"/>
        <v>28000</v>
      </c>
    </row>
    <row r="127" spans="1:11" s="39" customFormat="1" ht="16.5" customHeight="1">
      <c r="A127" s="39">
        <v>4</v>
      </c>
      <c r="B127" s="189" t="s">
        <v>408</v>
      </c>
      <c r="C127" s="188" t="s">
        <v>409</v>
      </c>
      <c r="D127" s="189">
        <v>1</v>
      </c>
      <c r="E127" s="189" t="s">
        <v>36</v>
      </c>
      <c r="F127" s="218">
        <v>25000</v>
      </c>
      <c r="G127" s="205"/>
      <c r="H127" s="205"/>
      <c r="I127" s="205"/>
      <c r="J127" s="218">
        <f t="shared" si="8"/>
        <v>3000</v>
      </c>
      <c r="K127" s="221">
        <f t="shared" si="7"/>
        <v>28000</v>
      </c>
    </row>
    <row r="128" spans="1:11" s="39" customFormat="1" ht="15.75" customHeight="1">
      <c r="A128" s="39">
        <v>4</v>
      </c>
      <c r="B128" s="189" t="s">
        <v>410</v>
      </c>
      <c r="C128" s="188" t="s">
        <v>411</v>
      </c>
      <c r="D128" s="189">
        <v>1</v>
      </c>
      <c r="E128" s="189" t="s">
        <v>36</v>
      </c>
      <c r="F128" s="218">
        <v>25000</v>
      </c>
      <c r="G128" s="205"/>
      <c r="H128" s="205"/>
      <c r="I128" s="205"/>
      <c r="J128" s="218">
        <f t="shared" si="8"/>
        <v>3000</v>
      </c>
      <c r="K128" s="221">
        <f t="shared" si="7"/>
        <v>28000</v>
      </c>
    </row>
    <row r="129" spans="1:11" s="39" customFormat="1" ht="19.5" customHeight="1">
      <c r="A129" s="39">
        <v>4</v>
      </c>
      <c r="B129" s="189" t="s">
        <v>412</v>
      </c>
      <c r="C129" s="188" t="s">
        <v>413</v>
      </c>
      <c r="D129" s="189">
        <v>1</v>
      </c>
      <c r="E129" s="189" t="s">
        <v>36</v>
      </c>
      <c r="F129" s="218">
        <v>25000</v>
      </c>
      <c r="G129" s="205"/>
      <c r="H129" s="205"/>
      <c r="I129" s="205"/>
      <c r="J129" s="218">
        <f t="shared" si="8"/>
        <v>3000</v>
      </c>
      <c r="K129" s="221">
        <f t="shared" si="7"/>
        <v>28000</v>
      </c>
    </row>
    <row r="130" spans="1:11" s="39" customFormat="1" ht="44.25" customHeight="1">
      <c r="A130" s="39">
        <v>4</v>
      </c>
      <c r="B130" s="189" t="s">
        <v>414</v>
      </c>
      <c r="C130" s="188" t="s">
        <v>415</v>
      </c>
      <c r="D130" s="189">
        <v>1</v>
      </c>
      <c r="E130" s="189" t="s">
        <v>36</v>
      </c>
      <c r="F130" s="218">
        <v>25000</v>
      </c>
      <c r="G130" s="205"/>
      <c r="H130" s="205"/>
      <c r="I130" s="205"/>
      <c r="J130" s="218">
        <f t="shared" si="8"/>
        <v>3000</v>
      </c>
      <c r="K130" s="221">
        <f t="shared" si="7"/>
        <v>28000</v>
      </c>
    </row>
    <row r="131" spans="1:11" s="39" customFormat="1" ht="20.25" customHeight="1">
      <c r="A131" s="39">
        <v>3</v>
      </c>
      <c r="B131" s="180" t="s">
        <v>416</v>
      </c>
      <c r="C131" s="187" t="s">
        <v>417</v>
      </c>
      <c r="D131" s="189">
        <v>1</v>
      </c>
      <c r="E131" s="180"/>
      <c r="F131" s="218"/>
      <c r="G131" s="205"/>
      <c r="H131" s="205"/>
      <c r="I131" s="205"/>
      <c r="J131" s="218">
        <f t="shared" si="8"/>
        <v>0</v>
      </c>
      <c r="K131" s="221"/>
    </row>
    <row r="132" spans="1:11" s="39" customFormat="1" ht="17.25" customHeight="1">
      <c r="A132" s="39">
        <v>4</v>
      </c>
      <c r="B132" s="189" t="s">
        <v>418</v>
      </c>
      <c r="C132" s="188" t="s">
        <v>419</v>
      </c>
      <c r="D132" s="189">
        <v>1</v>
      </c>
      <c r="E132" s="189" t="s">
        <v>36</v>
      </c>
      <c r="F132" s="218">
        <v>100000</v>
      </c>
      <c r="G132" s="205"/>
      <c r="H132" s="205"/>
      <c r="I132" s="205"/>
      <c r="J132" s="218">
        <f t="shared" si="8"/>
        <v>12000</v>
      </c>
      <c r="K132" s="221">
        <f t="shared" si="7"/>
        <v>112000</v>
      </c>
    </row>
    <row r="133" spans="1:11" s="39" customFormat="1" ht="19.5" customHeight="1">
      <c r="A133" s="39">
        <v>4</v>
      </c>
      <c r="B133" s="189" t="s">
        <v>420</v>
      </c>
      <c r="C133" s="188" t="s">
        <v>421</v>
      </c>
      <c r="D133" s="189">
        <v>1</v>
      </c>
      <c r="E133" s="189" t="s">
        <v>36</v>
      </c>
      <c r="F133" s="218">
        <v>50000</v>
      </c>
      <c r="G133" s="205"/>
      <c r="H133" s="205"/>
      <c r="I133" s="205"/>
      <c r="J133" s="218">
        <f t="shared" si="8"/>
        <v>6000</v>
      </c>
      <c r="K133" s="221">
        <f t="shared" si="7"/>
        <v>56000</v>
      </c>
    </row>
    <row r="134" spans="1:11" s="39" customFormat="1" ht="14.25" customHeight="1">
      <c r="A134" s="39">
        <v>4</v>
      </c>
      <c r="B134" s="189" t="s">
        <v>422</v>
      </c>
      <c r="C134" s="188" t="s">
        <v>423</v>
      </c>
      <c r="D134" s="189">
        <v>1</v>
      </c>
      <c r="E134" s="189" t="s">
        <v>36</v>
      </c>
      <c r="F134" s="218">
        <v>100000</v>
      </c>
      <c r="G134" s="205"/>
      <c r="H134" s="205"/>
      <c r="I134" s="205"/>
      <c r="J134" s="218">
        <f t="shared" si="8"/>
        <v>12000</v>
      </c>
      <c r="K134" s="221">
        <f t="shared" si="7"/>
        <v>112000</v>
      </c>
    </row>
    <row r="135" spans="1:11" s="39" customFormat="1" ht="22.5" customHeight="1">
      <c r="A135" s="39">
        <v>4</v>
      </c>
      <c r="B135" s="189" t="s">
        <v>424</v>
      </c>
      <c r="C135" s="188" t="s">
        <v>425</v>
      </c>
      <c r="D135" s="189">
        <v>1</v>
      </c>
      <c r="E135" s="189" t="s">
        <v>36</v>
      </c>
      <c r="F135" s="218"/>
      <c r="G135" s="205"/>
      <c r="H135" s="205"/>
      <c r="I135" s="205"/>
      <c r="J135" s="218">
        <f t="shared" si="8"/>
        <v>0</v>
      </c>
      <c r="K135" s="221">
        <f t="shared" si="7"/>
        <v>0</v>
      </c>
    </row>
    <row r="136" spans="1:11" s="39" customFormat="1" ht="44.25" customHeight="1">
      <c r="A136" s="39">
        <v>3</v>
      </c>
      <c r="B136" s="180" t="s">
        <v>426</v>
      </c>
      <c r="C136" s="187" t="s">
        <v>427</v>
      </c>
      <c r="D136" s="189">
        <v>1</v>
      </c>
      <c r="E136" s="180"/>
      <c r="F136" s="218"/>
      <c r="G136" s="205"/>
      <c r="H136" s="205"/>
      <c r="I136" s="205"/>
      <c r="J136" s="218">
        <f t="shared" si="8"/>
        <v>0</v>
      </c>
      <c r="K136" s="221"/>
    </row>
    <row r="137" spans="1:11" s="39" customFormat="1" ht="16.5" customHeight="1">
      <c r="A137" s="39">
        <v>4</v>
      </c>
      <c r="B137" s="189" t="s">
        <v>428</v>
      </c>
      <c r="C137" s="188" t="s">
        <v>429</v>
      </c>
      <c r="D137" s="189">
        <v>1</v>
      </c>
      <c r="E137" s="189" t="s">
        <v>36</v>
      </c>
      <c r="F137" s="218">
        <v>30000</v>
      </c>
      <c r="G137" s="205"/>
      <c r="H137" s="205"/>
      <c r="I137" s="205"/>
      <c r="J137" s="218">
        <f t="shared" si="8"/>
        <v>3600</v>
      </c>
      <c r="K137" s="221">
        <f t="shared" si="7"/>
        <v>33600</v>
      </c>
    </row>
    <row r="138" spans="1:11" s="39" customFormat="1" ht="14.25" customHeight="1">
      <c r="A138" s="39">
        <v>4</v>
      </c>
      <c r="B138" s="189" t="s">
        <v>430</v>
      </c>
      <c r="C138" s="188" t="s">
        <v>431</v>
      </c>
      <c r="D138" s="189">
        <v>1</v>
      </c>
      <c r="E138" s="189" t="s">
        <v>36</v>
      </c>
      <c r="F138" s="218">
        <v>30000</v>
      </c>
      <c r="G138" s="205"/>
      <c r="H138" s="205"/>
      <c r="I138" s="205"/>
      <c r="J138" s="218">
        <f t="shared" si="8"/>
        <v>3600</v>
      </c>
      <c r="K138" s="221">
        <f t="shared" si="7"/>
        <v>33600</v>
      </c>
    </row>
    <row r="139" spans="1:11" s="39" customFormat="1" ht="17.25" customHeight="1">
      <c r="A139" s="39">
        <v>4</v>
      </c>
      <c r="B139" s="189" t="s">
        <v>432</v>
      </c>
      <c r="C139" s="188" t="s">
        <v>433</v>
      </c>
      <c r="D139" s="189">
        <v>1</v>
      </c>
      <c r="E139" s="189" t="s">
        <v>36</v>
      </c>
      <c r="F139" s="218">
        <v>20000</v>
      </c>
      <c r="G139" s="205"/>
      <c r="H139" s="205"/>
      <c r="I139" s="205"/>
      <c r="J139" s="218">
        <f t="shared" si="8"/>
        <v>2400</v>
      </c>
      <c r="K139" s="221">
        <f t="shared" si="7"/>
        <v>22400</v>
      </c>
    </row>
    <row r="140" spans="1:11" s="39" customFormat="1" ht="17.25" customHeight="1">
      <c r="A140" s="39">
        <v>4</v>
      </c>
      <c r="B140" s="189" t="s">
        <v>434</v>
      </c>
      <c r="C140" s="188" t="s">
        <v>435</v>
      </c>
      <c r="D140" s="189">
        <v>1</v>
      </c>
      <c r="E140" s="189" t="s">
        <v>36</v>
      </c>
      <c r="F140" s="218">
        <v>20000</v>
      </c>
      <c r="G140" s="205"/>
      <c r="H140" s="205"/>
      <c r="I140" s="205"/>
      <c r="J140" s="218">
        <f t="shared" si="8"/>
        <v>2400</v>
      </c>
      <c r="K140" s="221">
        <f t="shared" si="7"/>
        <v>22400</v>
      </c>
    </row>
    <row r="141" spans="1:11" s="39" customFormat="1" ht="42" customHeight="1">
      <c r="A141" s="39">
        <v>4</v>
      </c>
      <c r="B141" s="189" t="s">
        <v>436</v>
      </c>
      <c r="C141" s="188" t="s">
        <v>437</v>
      </c>
      <c r="D141" s="189">
        <v>1</v>
      </c>
      <c r="E141" s="189" t="s">
        <v>36</v>
      </c>
      <c r="F141" s="218">
        <v>20000</v>
      </c>
      <c r="G141" s="205"/>
      <c r="H141" s="205"/>
      <c r="I141" s="205"/>
      <c r="J141" s="218">
        <f t="shared" si="8"/>
        <v>2400</v>
      </c>
      <c r="K141" s="221">
        <f t="shared" si="7"/>
        <v>22400</v>
      </c>
    </row>
    <row r="142" spans="1:11" s="39" customFormat="1" ht="17.25" customHeight="1">
      <c r="A142" s="39">
        <v>4</v>
      </c>
      <c r="B142" s="189" t="s">
        <v>438</v>
      </c>
      <c r="C142" s="188" t="s">
        <v>439</v>
      </c>
      <c r="D142" s="189">
        <v>1</v>
      </c>
      <c r="E142" s="189" t="s">
        <v>36</v>
      </c>
      <c r="F142" s="218">
        <v>20000</v>
      </c>
      <c r="G142" s="205"/>
      <c r="H142" s="205"/>
      <c r="I142" s="205"/>
      <c r="J142" s="218">
        <f t="shared" si="8"/>
        <v>2400</v>
      </c>
      <c r="K142" s="221">
        <f t="shared" si="7"/>
        <v>22400</v>
      </c>
    </row>
    <row r="143" spans="1:11" s="39" customFormat="1" ht="37.9" customHeight="1">
      <c r="A143" s="39">
        <v>3</v>
      </c>
      <c r="B143" s="180" t="s">
        <v>440</v>
      </c>
      <c r="C143" s="187" t="s">
        <v>441</v>
      </c>
      <c r="D143" s="189">
        <v>1</v>
      </c>
      <c r="E143" s="180"/>
      <c r="F143" s="218"/>
      <c r="G143" s="205"/>
      <c r="H143" s="205"/>
      <c r="I143" s="205"/>
      <c r="J143" s="218">
        <f t="shared" si="8"/>
        <v>0</v>
      </c>
      <c r="K143" s="221"/>
    </row>
    <row r="144" spans="1:11" s="39" customFormat="1" ht="17.25" customHeight="1">
      <c r="B144" s="180" t="s">
        <v>442</v>
      </c>
      <c r="C144" s="3" t="s">
        <v>443</v>
      </c>
      <c r="D144" s="189">
        <v>1</v>
      </c>
      <c r="E144" s="180"/>
      <c r="F144" s="218"/>
      <c r="G144" s="205"/>
      <c r="H144" s="205"/>
      <c r="I144" s="205"/>
      <c r="J144" s="218">
        <f t="shared" si="8"/>
        <v>0</v>
      </c>
      <c r="K144" s="221"/>
    </row>
    <row r="145" spans="1:11" s="39" customFormat="1" ht="14.25" customHeight="1">
      <c r="B145" s="189" t="s">
        <v>444</v>
      </c>
      <c r="C145" s="121"/>
      <c r="D145" s="189">
        <v>1</v>
      </c>
      <c r="E145" s="189" t="s">
        <v>36</v>
      </c>
      <c r="F145" s="218"/>
      <c r="G145" s="205"/>
      <c r="H145" s="205"/>
      <c r="I145" s="205"/>
      <c r="J145" s="218">
        <f t="shared" si="8"/>
        <v>0</v>
      </c>
      <c r="K145" s="221">
        <f t="shared" ref="K145:K147" si="9">F145+J145</f>
        <v>0</v>
      </c>
    </row>
    <row r="146" spans="1:11" s="39" customFormat="1" ht="19.5" customHeight="1">
      <c r="B146" s="122" t="s">
        <v>445</v>
      </c>
      <c r="C146" s="123"/>
      <c r="D146" s="189">
        <v>1</v>
      </c>
      <c r="E146" s="189" t="s">
        <v>36</v>
      </c>
      <c r="F146" s="218"/>
      <c r="G146" s="205"/>
      <c r="H146" s="205"/>
      <c r="I146" s="205"/>
      <c r="J146" s="218">
        <f t="shared" si="8"/>
        <v>0</v>
      </c>
      <c r="K146" s="221">
        <f t="shared" si="9"/>
        <v>0</v>
      </c>
    </row>
    <row r="147" spans="1:11" s="39" customFormat="1" ht="14.25" customHeight="1">
      <c r="B147" s="189" t="s">
        <v>446</v>
      </c>
      <c r="C147" s="123"/>
      <c r="D147" s="189">
        <v>1</v>
      </c>
      <c r="E147" s="189" t="s">
        <v>36</v>
      </c>
      <c r="F147" s="218"/>
      <c r="G147" s="205"/>
      <c r="H147" s="205"/>
      <c r="I147" s="205"/>
      <c r="J147" s="218">
        <f t="shared" si="8"/>
        <v>0</v>
      </c>
      <c r="K147" s="221">
        <f t="shared" si="9"/>
        <v>0</v>
      </c>
    </row>
    <row r="148" spans="1:11" s="42" customFormat="1" ht="43.5" customHeight="1" thickBot="1">
      <c r="B148" s="328" t="s">
        <v>447</v>
      </c>
      <c r="C148" s="329"/>
      <c r="D148" s="189">
        <v>1</v>
      </c>
      <c r="E148" s="124"/>
      <c r="F148" s="245">
        <f>SUM(F98:F147)</f>
        <v>1325000</v>
      </c>
      <c r="G148" s="238"/>
      <c r="H148" s="238"/>
      <c r="I148" s="238"/>
      <c r="J148" s="245">
        <f t="shared" ref="J148:K148" si="10">SUM(J98:J147)</f>
        <v>159000</v>
      </c>
      <c r="K148" s="245">
        <f t="shared" si="10"/>
        <v>1484000</v>
      </c>
    </row>
    <row r="149" spans="1:11" s="43" customFormat="1" ht="27.75" customHeight="1">
      <c r="B149" s="125"/>
      <c r="C149" s="126"/>
      <c r="D149" s="189">
        <v>1</v>
      </c>
      <c r="E149" s="127"/>
      <c r="F149" s="246"/>
      <c r="G149" s="239"/>
      <c r="H149" s="239"/>
      <c r="I149" s="239"/>
      <c r="J149" s="246"/>
      <c r="K149" s="246"/>
    </row>
    <row r="150" spans="1:11" s="39" customFormat="1" ht="16.5" customHeight="1">
      <c r="A150" s="39">
        <v>2</v>
      </c>
      <c r="B150" s="186">
        <v>2.4</v>
      </c>
      <c r="C150" s="128" t="s">
        <v>448</v>
      </c>
      <c r="D150" s="189">
        <v>1</v>
      </c>
      <c r="E150" s="116"/>
      <c r="F150" s="244"/>
      <c r="G150" s="237"/>
      <c r="H150" s="237"/>
      <c r="I150" s="237"/>
      <c r="J150" s="244"/>
      <c r="K150" s="249"/>
    </row>
    <row r="151" spans="1:11" s="39" customFormat="1" ht="16.5" customHeight="1">
      <c r="B151" s="180"/>
      <c r="C151" s="187"/>
      <c r="D151" s="189">
        <v>1</v>
      </c>
      <c r="E151" s="40"/>
      <c r="F151" s="218"/>
      <c r="G151" s="205"/>
      <c r="H151" s="205"/>
      <c r="I151" s="205"/>
      <c r="J151" s="218"/>
      <c r="K151" s="221"/>
    </row>
    <row r="152" spans="1:11" s="39" customFormat="1" ht="16.5" customHeight="1">
      <c r="A152" s="39">
        <v>3</v>
      </c>
      <c r="B152" s="186" t="s">
        <v>449</v>
      </c>
      <c r="C152" s="47" t="s">
        <v>450</v>
      </c>
      <c r="D152" s="189">
        <v>1</v>
      </c>
      <c r="E152" s="189" t="s">
        <v>36</v>
      </c>
      <c r="F152" s="218">
        <v>50000</v>
      </c>
      <c r="G152" s="205"/>
      <c r="H152" s="205"/>
      <c r="I152" s="205"/>
      <c r="J152" s="218">
        <v>6000</v>
      </c>
      <c r="K152" s="221">
        <f t="shared" ref="K152:K157" si="11">F152+J152</f>
        <v>56000</v>
      </c>
    </row>
    <row r="153" spans="1:11" s="39" customFormat="1" ht="18" customHeight="1">
      <c r="A153" s="39">
        <v>3</v>
      </c>
      <c r="B153" s="186" t="s">
        <v>451</v>
      </c>
      <c r="C153" s="47" t="s">
        <v>452</v>
      </c>
      <c r="D153" s="189">
        <v>1</v>
      </c>
      <c r="E153" s="189" t="s">
        <v>36</v>
      </c>
      <c r="F153" s="218">
        <v>75000</v>
      </c>
      <c r="G153" s="205"/>
      <c r="H153" s="205"/>
      <c r="I153" s="205"/>
      <c r="J153" s="218">
        <v>9000</v>
      </c>
      <c r="K153" s="221">
        <f t="shared" si="11"/>
        <v>84000</v>
      </c>
    </row>
    <row r="154" spans="1:11" s="39" customFormat="1" ht="18" customHeight="1">
      <c r="B154" s="186"/>
      <c r="C154" s="48" t="s">
        <v>453</v>
      </c>
      <c r="D154" s="189">
        <v>1</v>
      </c>
      <c r="E154" s="189"/>
      <c r="F154" s="221"/>
      <c r="G154" s="206"/>
      <c r="H154" s="206"/>
      <c r="I154" s="206"/>
      <c r="J154" s="221"/>
      <c r="K154" s="221"/>
    </row>
    <row r="155" spans="1:11" s="39" customFormat="1" ht="20.25" customHeight="1">
      <c r="A155" s="39">
        <v>3</v>
      </c>
      <c r="B155" s="186" t="s">
        <v>454</v>
      </c>
      <c r="C155" s="49" t="s">
        <v>455</v>
      </c>
      <c r="D155" s="189">
        <v>1</v>
      </c>
      <c r="E155" s="189" t="s">
        <v>36</v>
      </c>
      <c r="F155" s="218"/>
      <c r="G155" s="205"/>
      <c r="H155" s="205"/>
      <c r="I155" s="205"/>
      <c r="J155" s="218"/>
      <c r="K155" s="221">
        <f t="shared" si="11"/>
        <v>0</v>
      </c>
    </row>
    <row r="156" spans="1:11" s="39" customFormat="1" ht="30.75" customHeight="1">
      <c r="A156" s="39">
        <v>3</v>
      </c>
      <c r="B156" s="186" t="s">
        <v>456</v>
      </c>
      <c r="C156" s="49" t="s">
        <v>457</v>
      </c>
      <c r="D156" s="189">
        <v>1</v>
      </c>
      <c r="E156" s="189" t="s">
        <v>36</v>
      </c>
      <c r="F156" s="218"/>
      <c r="G156" s="205"/>
      <c r="H156" s="205"/>
      <c r="I156" s="205"/>
      <c r="J156" s="218"/>
      <c r="K156" s="221">
        <f t="shared" si="11"/>
        <v>0</v>
      </c>
    </row>
    <row r="157" spans="1:11" s="39" customFormat="1" ht="27.75" customHeight="1">
      <c r="A157" s="39">
        <v>3</v>
      </c>
      <c r="B157" s="186" t="s">
        <v>458</v>
      </c>
      <c r="C157" s="47" t="s">
        <v>459</v>
      </c>
      <c r="D157" s="189">
        <v>1</v>
      </c>
      <c r="E157" s="189" t="s">
        <v>36</v>
      </c>
      <c r="F157" s="218"/>
      <c r="G157" s="205"/>
      <c r="H157" s="205"/>
      <c r="I157" s="205"/>
      <c r="J157" s="218"/>
      <c r="K157" s="221">
        <f t="shared" si="11"/>
        <v>0</v>
      </c>
    </row>
    <row r="158" spans="1:11" s="39" customFormat="1" ht="16.5" customHeight="1">
      <c r="B158" s="180" t="s">
        <v>460</v>
      </c>
      <c r="C158" s="187" t="s">
        <v>461</v>
      </c>
      <c r="D158" s="189">
        <v>1</v>
      </c>
      <c r="E158" s="180"/>
      <c r="F158" s="218"/>
      <c r="G158" s="205"/>
      <c r="H158" s="205"/>
      <c r="I158" s="205"/>
      <c r="J158" s="218"/>
      <c r="K158" s="221"/>
    </row>
    <row r="159" spans="1:11" s="39" customFormat="1" ht="28.5" customHeight="1">
      <c r="B159" s="189" t="s">
        <v>462</v>
      </c>
      <c r="C159" s="50"/>
      <c r="D159" s="189">
        <v>1</v>
      </c>
      <c r="E159" s="189" t="s">
        <v>36</v>
      </c>
      <c r="F159" s="218"/>
      <c r="G159" s="205"/>
      <c r="H159" s="205"/>
      <c r="I159" s="205"/>
      <c r="J159" s="218"/>
      <c r="K159" s="221">
        <f t="shared" ref="K159:K163" si="12">F159+J159</f>
        <v>0</v>
      </c>
    </row>
    <row r="160" spans="1:11" s="39" customFormat="1" ht="61.5" customHeight="1">
      <c r="B160" s="189" t="s">
        <v>463</v>
      </c>
      <c r="C160" s="50"/>
      <c r="D160" s="189">
        <v>1</v>
      </c>
      <c r="E160" s="189" t="s">
        <v>36</v>
      </c>
      <c r="F160" s="218"/>
      <c r="G160" s="205"/>
      <c r="H160" s="205"/>
      <c r="I160" s="205"/>
      <c r="J160" s="218"/>
      <c r="K160" s="221">
        <f t="shared" si="12"/>
        <v>0</v>
      </c>
    </row>
    <row r="161" spans="1:11" s="22" customFormat="1" ht="14.25" customHeight="1">
      <c r="B161" s="189" t="s">
        <v>464</v>
      </c>
      <c r="C161" s="10"/>
      <c r="D161" s="189">
        <v>1</v>
      </c>
      <c r="E161" s="189" t="s">
        <v>36</v>
      </c>
      <c r="F161" s="218"/>
      <c r="G161" s="205"/>
      <c r="H161" s="205"/>
      <c r="I161" s="205"/>
      <c r="J161" s="218"/>
      <c r="K161" s="221">
        <f t="shared" si="12"/>
        <v>0</v>
      </c>
    </row>
    <row r="162" spans="1:11" s="22" customFormat="1" ht="14.25" customHeight="1">
      <c r="B162" s="189" t="s">
        <v>465</v>
      </c>
      <c r="C162" s="10"/>
      <c r="D162" s="189">
        <v>1</v>
      </c>
      <c r="E162" s="189" t="s">
        <v>36</v>
      </c>
      <c r="F162" s="218"/>
      <c r="G162" s="205"/>
      <c r="H162" s="205"/>
      <c r="I162" s="205"/>
      <c r="J162" s="218"/>
      <c r="K162" s="221">
        <f t="shared" si="12"/>
        <v>0</v>
      </c>
    </row>
    <row r="163" spans="1:11" s="22" customFormat="1" ht="18" customHeight="1">
      <c r="B163" s="189" t="s">
        <v>466</v>
      </c>
      <c r="C163" s="10"/>
      <c r="D163" s="189">
        <v>1</v>
      </c>
      <c r="E163" s="189" t="s">
        <v>36</v>
      </c>
      <c r="F163" s="218"/>
      <c r="G163" s="205"/>
      <c r="H163" s="205"/>
      <c r="I163" s="205"/>
      <c r="J163" s="218"/>
      <c r="K163" s="221">
        <f t="shared" si="12"/>
        <v>0</v>
      </c>
    </row>
    <row r="164" spans="1:11" s="51" customFormat="1" ht="19.5" customHeight="1" thickBot="1">
      <c r="B164" s="328" t="s">
        <v>467</v>
      </c>
      <c r="C164" s="329"/>
      <c r="D164" s="189">
        <v>1</v>
      </c>
      <c r="E164" s="124"/>
      <c r="F164" s="245">
        <f>SUM(F152:F163)</f>
        <v>125000</v>
      </c>
      <c r="G164" s="238"/>
      <c r="H164" s="238"/>
      <c r="I164" s="238"/>
      <c r="J164" s="245">
        <f>SUM(J152:J163)</f>
        <v>15000</v>
      </c>
      <c r="K164" s="245">
        <f>SUM(K152:K163)</f>
        <v>140000</v>
      </c>
    </row>
    <row r="165" spans="1:11" s="43" customFormat="1" ht="19.5" customHeight="1">
      <c r="B165" s="125"/>
      <c r="C165" s="126"/>
      <c r="D165" s="189">
        <v>1</v>
      </c>
      <c r="E165" s="127"/>
      <c r="F165" s="246"/>
      <c r="G165" s="239"/>
      <c r="H165" s="239"/>
      <c r="I165" s="239"/>
      <c r="J165" s="246"/>
      <c r="K165" s="246"/>
    </row>
    <row r="166" spans="1:11" s="39" customFormat="1" ht="20.25" customHeight="1">
      <c r="A166" s="39">
        <v>2</v>
      </c>
      <c r="B166" s="186">
        <v>2.5</v>
      </c>
      <c r="C166" s="128" t="s">
        <v>468</v>
      </c>
      <c r="D166" s="189">
        <v>1</v>
      </c>
      <c r="E166" s="116"/>
      <c r="F166" s="244"/>
      <c r="G166" s="237"/>
      <c r="H166" s="237"/>
      <c r="I166" s="237"/>
      <c r="J166" s="244"/>
      <c r="K166" s="249"/>
    </row>
    <row r="167" spans="1:11" s="39" customFormat="1" ht="31.5" customHeight="1">
      <c r="A167" s="39">
        <v>3</v>
      </c>
      <c r="B167" s="189" t="s">
        <v>469</v>
      </c>
      <c r="C167" s="188" t="s">
        <v>470</v>
      </c>
      <c r="D167" s="189">
        <v>1</v>
      </c>
      <c r="E167" s="189" t="s">
        <v>36</v>
      </c>
      <c r="F167" s="218"/>
      <c r="G167" s="205"/>
      <c r="H167" s="205"/>
      <c r="I167" s="205"/>
      <c r="J167" s="218"/>
      <c r="K167" s="221">
        <f>F167+J167</f>
        <v>0</v>
      </c>
    </row>
    <row r="168" spans="1:11" s="39" customFormat="1" ht="19.5" customHeight="1">
      <c r="B168" s="189" t="s">
        <v>471</v>
      </c>
      <c r="C168" s="10"/>
      <c r="D168" s="189">
        <v>1</v>
      </c>
      <c r="E168" s="189" t="s">
        <v>36</v>
      </c>
      <c r="F168" s="218"/>
      <c r="G168" s="205"/>
      <c r="H168" s="205"/>
      <c r="I168" s="205"/>
      <c r="J168" s="218"/>
      <c r="K168" s="221">
        <f>F168+J168</f>
        <v>0</v>
      </c>
    </row>
    <row r="169" spans="1:11" s="42" customFormat="1" ht="18" customHeight="1" thickBot="1">
      <c r="B169" s="328" t="s">
        <v>472</v>
      </c>
      <c r="C169" s="329"/>
      <c r="D169" s="124"/>
      <c r="E169" s="124"/>
      <c r="F169" s="245">
        <f>F167+F168</f>
        <v>0</v>
      </c>
      <c r="G169" s="238"/>
      <c r="H169" s="238"/>
      <c r="I169" s="238"/>
      <c r="J169" s="245">
        <f>J167+J168</f>
        <v>0</v>
      </c>
      <c r="K169" s="245">
        <f>SUM(K167:K168)</f>
        <v>0</v>
      </c>
    </row>
    <row r="170" spans="1:11" s="15" customFormat="1" ht="18" customHeight="1">
      <c r="B170" s="129"/>
      <c r="C170" s="130"/>
      <c r="D170" s="131"/>
      <c r="E170" s="131"/>
      <c r="F170" s="247"/>
      <c r="G170" s="240"/>
      <c r="H170" s="240"/>
      <c r="I170" s="240"/>
      <c r="J170" s="247"/>
      <c r="K170" s="247"/>
    </row>
    <row r="171" spans="1:11" s="39" customFormat="1" ht="21" customHeight="1">
      <c r="A171" s="39">
        <v>2</v>
      </c>
      <c r="B171" s="186">
        <v>2.6</v>
      </c>
      <c r="C171" s="128" t="s">
        <v>473</v>
      </c>
      <c r="D171" s="186"/>
      <c r="E171" s="186"/>
      <c r="F171" s="244">
        <v>200000</v>
      </c>
      <c r="G171" s="237"/>
      <c r="H171" s="237"/>
      <c r="I171" s="237"/>
      <c r="J171" s="244">
        <v>24000</v>
      </c>
      <c r="K171" s="249">
        <f>F171+J171</f>
        <v>224000</v>
      </c>
    </row>
    <row r="172" spans="1:11" s="39" customFormat="1" ht="20.25" customHeight="1">
      <c r="B172" s="314" t="s">
        <v>474</v>
      </c>
      <c r="C172" s="325"/>
      <c r="D172" s="40"/>
      <c r="E172" s="40"/>
      <c r="F172" s="100">
        <f>F171</f>
        <v>200000</v>
      </c>
      <c r="G172" s="96"/>
      <c r="H172" s="96"/>
      <c r="I172" s="96"/>
      <c r="J172" s="100">
        <f>J171</f>
        <v>24000</v>
      </c>
      <c r="K172" s="100">
        <f>K171</f>
        <v>224000</v>
      </c>
    </row>
    <row r="173" spans="1:11" s="46" customFormat="1" ht="20.25" customHeight="1">
      <c r="B173" s="119"/>
      <c r="C173" s="120"/>
      <c r="D173" s="45"/>
      <c r="E173" s="45"/>
      <c r="F173" s="100"/>
      <c r="G173" s="96"/>
      <c r="H173" s="96"/>
      <c r="I173" s="96"/>
      <c r="J173" s="100"/>
      <c r="K173" s="100"/>
    </row>
    <row r="174" spans="1:11" s="39" customFormat="1" ht="28.15" customHeight="1">
      <c r="B174" s="326" t="s">
        <v>978</v>
      </c>
      <c r="C174" s="326"/>
      <c r="D174" s="40"/>
      <c r="E174" s="40"/>
      <c r="F174" s="100">
        <f>F51+F93+F148+F164+F169+F172</f>
        <v>147792050</v>
      </c>
      <c r="G174" s="96"/>
      <c r="H174" s="96"/>
      <c r="I174" s="96"/>
      <c r="J174" s="100">
        <f t="shared" ref="J174:K174" si="13">J51+J93+J148+J164+J169+J172</f>
        <v>17735046</v>
      </c>
      <c r="K174" s="100">
        <f t="shared" si="13"/>
        <v>165527096</v>
      </c>
    </row>
    <row r="175" spans="1:11" s="53" customFormat="1" ht="21" customHeight="1">
      <c r="B175" s="52"/>
      <c r="C175" s="52" t="s">
        <v>709</v>
      </c>
      <c r="D175" s="91"/>
      <c r="E175" s="91"/>
      <c r="F175" s="155"/>
      <c r="G175" s="150"/>
      <c r="H175" s="150"/>
      <c r="I175" s="150"/>
      <c r="J175" s="233"/>
      <c r="K175" s="233"/>
    </row>
    <row r="176" spans="1:11" s="6" customFormat="1" ht="15.75" customHeight="1">
      <c r="B176" s="54"/>
      <c r="C176" s="55" t="s">
        <v>221</v>
      </c>
      <c r="D176" s="54"/>
      <c r="E176" s="54"/>
      <c r="F176" s="154"/>
      <c r="G176" s="149"/>
      <c r="H176" s="149"/>
      <c r="I176" s="149"/>
      <c r="J176" s="178"/>
      <c r="K176" s="178"/>
    </row>
    <row r="177" spans="2:11" s="12" customFormat="1" ht="20.25" customHeight="1">
      <c r="B177" s="54"/>
      <c r="C177" s="6"/>
      <c r="D177" s="54"/>
      <c r="E177" s="54"/>
      <c r="F177" s="154"/>
      <c r="G177" s="149"/>
      <c r="H177" s="149"/>
      <c r="I177" s="149"/>
      <c r="J177" s="178"/>
      <c r="K177" s="178"/>
    </row>
    <row r="178" spans="2:11" s="12" customFormat="1" ht="28.15" customHeight="1">
      <c r="B178" s="54"/>
      <c r="C178" s="7" t="s">
        <v>19</v>
      </c>
      <c r="D178" s="54"/>
      <c r="E178" s="54"/>
      <c r="F178" s="154"/>
      <c r="G178" s="149"/>
      <c r="H178" s="149"/>
      <c r="I178" s="149"/>
      <c r="J178" s="178"/>
      <c r="K178" s="178"/>
    </row>
    <row r="179" spans="2:11" s="12" customFormat="1" ht="21" customHeight="1">
      <c r="B179" s="54"/>
      <c r="C179" s="7" t="s">
        <v>20</v>
      </c>
      <c r="D179" s="54"/>
      <c r="E179" s="54"/>
      <c r="F179" s="154"/>
      <c r="G179" s="149"/>
      <c r="H179" s="149"/>
      <c r="I179" s="149"/>
      <c r="J179" s="178"/>
      <c r="K179" s="178"/>
    </row>
    <row r="180" spans="2:11" s="12" customFormat="1" ht="15.75" customHeight="1">
      <c r="B180" s="54"/>
      <c r="C180" s="7" t="s">
        <v>21</v>
      </c>
      <c r="D180" s="54"/>
      <c r="E180" s="54"/>
      <c r="F180" s="154"/>
      <c r="G180" s="149"/>
      <c r="H180" s="149"/>
      <c r="I180" s="149"/>
      <c r="J180" s="178"/>
      <c r="K180" s="178"/>
    </row>
    <row r="181" spans="2:11" s="12" customFormat="1" ht="16.5" customHeight="1">
      <c r="B181" s="54"/>
      <c r="C181" s="6"/>
      <c r="D181" s="54"/>
      <c r="E181" s="54"/>
      <c r="F181" s="154"/>
      <c r="G181" s="149"/>
      <c r="H181" s="149"/>
      <c r="I181" s="149"/>
      <c r="J181" s="178"/>
      <c r="K181" s="178"/>
    </row>
    <row r="182" spans="2:11" ht="16.5" customHeight="1"/>
    <row r="183" spans="2:11" ht="16.5" customHeight="1"/>
    <row r="184" spans="2:11" ht="16.5" customHeight="1"/>
    <row r="185" spans="2:11" ht="23.25" customHeight="1"/>
  </sheetData>
  <mergeCells count="9">
    <mergeCell ref="B172:C172"/>
    <mergeCell ref="B174:C174"/>
    <mergeCell ref="B1:K1"/>
    <mergeCell ref="D2:K2"/>
    <mergeCell ref="B51:C51"/>
    <mergeCell ref="B93:C93"/>
    <mergeCell ref="B148:C148"/>
    <mergeCell ref="B164:C164"/>
    <mergeCell ref="B169:C16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67" zoomScale="80" zoomScaleNormal="80" workbookViewId="0">
      <selection activeCell="C90" sqref="C90"/>
    </sheetView>
  </sheetViews>
  <sheetFormatPr defaultColWidth="8.7109375" defaultRowHeight="12.75"/>
  <cols>
    <col min="1" max="1" width="8.7109375" style="56"/>
    <col min="2" max="2" width="12.5703125" style="56" customWidth="1"/>
    <col min="3" max="3" width="115.28515625" style="56" customWidth="1"/>
    <col min="4" max="4" width="12.42578125" style="274" customWidth="1"/>
    <col min="5" max="6" width="12.42578125" style="57" customWidth="1"/>
    <col min="7" max="8" width="11.7109375" style="242" customWidth="1"/>
    <col min="9" max="9" width="12.7109375" style="242" customWidth="1"/>
    <col min="10" max="10" width="14.5703125" style="242" customWidth="1"/>
    <col min="11" max="11" width="20.28515625" style="242" customWidth="1"/>
    <col min="12" max="16384" width="8.7109375" style="56"/>
  </cols>
  <sheetData>
    <row r="1" spans="1:11" s="250" customFormat="1" ht="30" customHeight="1">
      <c r="B1" s="322" t="s">
        <v>475</v>
      </c>
      <c r="C1" s="322"/>
      <c r="D1" s="322"/>
      <c r="E1" s="322"/>
      <c r="F1" s="322"/>
      <c r="G1" s="322"/>
      <c r="H1" s="322"/>
      <c r="I1" s="322"/>
      <c r="J1" s="322"/>
      <c r="K1" s="322"/>
    </row>
    <row r="2" spans="1:11" s="250" customFormat="1" ht="19.5" customHeight="1">
      <c r="B2" s="104"/>
      <c r="C2" s="191" t="s">
        <v>972</v>
      </c>
      <c r="D2" s="330"/>
      <c r="E2" s="330"/>
      <c r="F2" s="330"/>
      <c r="G2" s="330"/>
      <c r="H2" s="330"/>
      <c r="I2" s="330"/>
      <c r="J2" s="330"/>
      <c r="K2" s="331"/>
    </row>
    <row r="3" spans="1:11" s="251" customFormat="1" ht="42.75" customHeight="1">
      <c r="A3" s="250" t="s">
        <v>5</v>
      </c>
      <c r="B3" s="104" t="s">
        <v>2</v>
      </c>
      <c r="C3" s="190" t="s">
        <v>0</v>
      </c>
      <c r="D3" s="184" t="s">
        <v>3</v>
      </c>
      <c r="E3" s="190" t="s">
        <v>1</v>
      </c>
      <c r="F3" s="190" t="s">
        <v>980</v>
      </c>
      <c r="G3" s="184" t="s">
        <v>222</v>
      </c>
      <c r="H3" s="184" t="s">
        <v>223</v>
      </c>
      <c r="I3" s="184" t="s">
        <v>224</v>
      </c>
      <c r="J3" s="184" t="s">
        <v>30</v>
      </c>
      <c r="K3" s="184" t="s">
        <v>969</v>
      </c>
    </row>
    <row r="4" spans="1:11" s="250" customFormat="1" ht="38.25" customHeight="1">
      <c r="B4" s="59"/>
      <c r="C4" s="38"/>
      <c r="D4" s="184" t="s">
        <v>715</v>
      </c>
      <c r="E4" s="38" t="s">
        <v>715</v>
      </c>
      <c r="F4" s="38"/>
      <c r="G4" s="184"/>
      <c r="H4" s="184"/>
      <c r="I4" s="184" t="s">
        <v>476</v>
      </c>
      <c r="J4" s="184" t="s">
        <v>477</v>
      </c>
      <c r="K4" s="184" t="s">
        <v>478</v>
      </c>
    </row>
    <row r="5" spans="1:11" s="251" customFormat="1" ht="21" customHeight="1">
      <c r="B5" s="319" t="s">
        <v>479</v>
      </c>
      <c r="C5" s="332"/>
      <c r="D5" s="103"/>
      <c r="E5" s="37"/>
      <c r="F5" s="37"/>
      <c r="G5" s="235"/>
      <c r="H5" s="235"/>
      <c r="I5" s="235"/>
      <c r="J5" s="235"/>
      <c r="K5" s="235"/>
    </row>
    <row r="6" spans="1:11" s="252" customFormat="1" ht="20.25" customHeight="1">
      <c r="B6" s="319" t="s">
        <v>480</v>
      </c>
      <c r="C6" s="332"/>
      <c r="D6" s="103"/>
      <c r="E6" s="40"/>
      <c r="F6" s="40"/>
      <c r="G6" s="235"/>
      <c r="H6" s="235"/>
      <c r="I6" s="235"/>
      <c r="J6" s="235"/>
      <c r="K6" s="235"/>
    </row>
    <row r="7" spans="1:11" s="252" customFormat="1" ht="30" customHeight="1">
      <c r="A7" s="252">
        <v>2</v>
      </c>
      <c r="B7" s="192">
        <v>3.1</v>
      </c>
      <c r="C7" s="198" t="s">
        <v>481</v>
      </c>
      <c r="D7" s="103"/>
      <c r="E7" s="40"/>
      <c r="F7" s="40"/>
      <c r="G7" s="235"/>
      <c r="H7" s="235"/>
      <c r="I7" s="235"/>
      <c r="J7" s="184"/>
      <c r="K7" s="235"/>
    </row>
    <row r="8" spans="1:11" s="251" customFormat="1" ht="23.25" customHeight="1">
      <c r="A8" s="251">
        <v>3</v>
      </c>
      <c r="B8" s="192" t="s">
        <v>482</v>
      </c>
      <c r="C8" s="105" t="s">
        <v>114</v>
      </c>
      <c r="D8" s="103"/>
      <c r="E8" s="40"/>
      <c r="F8" s="40"/>
      <c r="G8" s="235"/>
      <c r="H8" s="235"/>
      <c r="I8" s="235"/>
      <c r="J8" s="235"/>
      <c r="K8" s="235"/>
    </row>
    <row r="9" spans="1:11" s="251" customFormat="1" ht="42.75" customHeight="1">
      <c r="A9" s="251">
        <v>4</v>
      </c>
      <c r="B9" s="9" t="s">
        <v>483</v>
      </c>
      <c r="C9" s="26" t="s">
        <v>957</v>
      </c>
      <c r="D9" s="230">
        <v>1</v>
      </c>
      <c r="E9" s="60" t="s">
        <v>36</v>
      </c>
      <c r="F9" s="60"/>
      <c r="G9" s="232"/>
      <c r="H9" s="232"/>
      <c r="I9" s="232"/>
      <c r="J9" s="232"/>
      <c r="K9" s="235">
        <f>G9+I9+H9</f>
        <v>0</v>
      </c>
    </row>
    <row r="10" spans="1:11" s="251" customFormat="1" ht="34.5" customHeight="1">
      <c r="A10" s="251">
        <v>4</v>
      </c>
      <c r="B10" s="9" t="s">
        <v>485</v>
      </c>
      <c r="C10" s="26" t="s">
        <v>484</v>
      </c>
      <c r="D10" s="230">
        <v>1</v>
      </c>
      <c r="E10" s="60" t="s">
        <v>36</v>
      </c>
      <c r="F10" s="60"/>
      <c r="G10" s="232"/>
      <c r="H10" s="232"/>
      <c r="I10" s="232"/>
      <c r="J10" s="232"/>
      <c r="K10" s="235">
        <f t="shared" ref="K10:K73" si="0">G10+I10+H10</f>
        <v>0</v>
      </c>
    </row>
    <row r="11" spans="1:11" s="251" customFormat="1" ht="20.25" customHeight="1">
      <c r="A11" s="251">
        <v>4</v>
      </c>
      <c r="B11" s="9" t="s">
        <v>486</v>
      </c>
      <c r="C11" s="26" t="s">
        <v>285</v>
      </c>
      <c r="D11" s="230">
        <v>1</v>
      </c>
      <c r="E11" s="60" t="s">
        <v>36</v>
      </c>
      <c r="F11" s="60"/>
      <c r="G11" s="232"/>
      <c r="H11" s="232"/>
      <c r="I11" s="232"/>
      <c r="J11" s="232"/>
      <c r="K11" s="235">
        <f t="shared" si="0"/>
        <v>0</v>
      </c>
    </row>
    <row r="12" spans="1:11" s="252" customFormat="1" ht="30" customHeight="1">
      <c r="A12" s="252">
        <v>4</v>
      </c>
      <c r="B12" s="9" t="s">
        <v>488</v>
      </c>
      <c r="C12" s="26" t="s">
        <v>487</v>
      </c>
      <c r="D12" s="230">
        <v>1</v>
      </c>
      <c r="E12" s="60" t="s">
        <v>36</v>
      </c>
      <c r="F12" s="60"/>
      <c r="G12" s="232"/>
      <c r="H12" s="232"/>
      <c r="I12" s="232"/>
      <c r="J12" s="232"/>
      <c r="K12" s="235">
        <f t="shared" si="0"/>
        <v>0</v>
      </c>
    </row>
    <row r="13" spans="1:11" s="251" customFormat="1" ht="18.75" customHeight="1">
      <c r="B13" s="198"/>
      <c r="C13" s="16" t="s">
        <v>123</v>
      </c>
      <c r="D13" s="230">
        <v>1</v>
      </c>
      <c r="E13" s="40"/>
      <c r="F13" s="40"/>
      <c r="G13" s="232"/>
      <c r="H13" s="232"/>
      <c r="I13" s="232"/>
      <c r="J13" s="232"/>
      <c r="K13" s="235">
        <f t="shared" si="0"/>
        <v>0</v>
      </c>
    </row>
    <row r="14" spans="1:11" s="251" customFormat="1" ht="43.5" customHeight="1">
      <c r="A14" s="251">
        <v>4</v>
      </c>
      <c r="B14" s="9" t="s">
        <v>489</v>
      </c>
      <c r="C14" s="199" t="s">
        <v>291</v>
      </c>
      <c r="D14" s="230">
        <v>1</v>
      </c>
      <c r="E14" s="60" t="s">
        <v>36</v>
      </c>
      <c r="F14" s="60"/>
      <c r="G14" s="232"/>
      <c r="H14" s="232"/>
      <c r="I14" s="232"/>
      <c r="J14" s="232"/>
      <c r="K14" s="235">
        <f t="shared" si="0"/>
        <v>0</v>
      </c>
    </row>
    <row r="15" spans="1:11" s="251" customFormat="1" ht="29.25" customHeight="1">
      <c r="A15" s="251">
        <v>4</v>
      </c>
      <c r="B15" s="9" t="s">
        <v>491</v>
      </c>
      <c r="C15" s="199" t="s">
        <v>490</v>
      </c>
      <c r="D15" s="230">
        <v>1</v>
      </c>
      <c r="E15" s="60" t="s">
        <v>36</v>
      </c>
      <c r="F15" s="60"/>
      <c r="G15" s="232"/>
      <c r="H15" s="232"/>
      <c r="I15" s="232"/>
      <c r="J15" s="232"/>
      <c r="K15" s="235">
        <f t="shared" si="0"/>
        <v>0</v>
      </c>
    </row>
    <row r="16" spans="1:11" s="251" customFormat="1" ht="36.75" customHeight="1">
      <c r="A16" s="251">
        <v>4</v>
      </c>
      <c r="B16" s="9" t="s">
        <v>492</v>
      </c>
      <c r="C16" s="199" t="s">
        <v>295</v>
      </c>
      <c r="D16" s="230">
        <v>1</v>
      </c>
      <c r="E16" s="60" t="s">
        <v>36</v>
      </c>
      <c r="F16" s="60"/>
      <c r="G16" s="232"/>
      <c r="H16" s="232"/>
      <c r="I16" s="232"/>
      <c r="J16" s="232"/>
      <c r="K16" s="235">
        <f t="shared" si="0"/>
        <v>0</v>
      </c>
    </row>
    <row r="17" spans="1:11" s="251" customFormat="1" ht="31.5" customHeight="1">
      <c r="A17" s="251">
        <v>4</v>
      </c>
      <c r="B17" s="9" t="s">
        <v>494</v>
      </c>
      <c r="C17" s="199" t="s">
        <v>493</v>
      </c>
      <c r="D17" s="230">
        <v>1</v>
      </c>
      <c r="E17" s="60" t="s">
        <v>36</v>
      </c>
      <c r="F17" s="60"/>
      <c r="G17" s="232"/>
      <c r="H17" s="232"/>
      <c r="I17" s="232"/>
      <c r="J17" s="232"/>
      <c r="K17" s="235">
        <f t="shared" si="0"/>
        <v>0</v>
      </c>
    </row>
    <row r="18" spans="1:11" s="251" customFormat="1" ht="28.5" customHeight="1">
      <c r="A18" s="251">
        <v>4</v>
      </c>
      <c r="B18" s="9" t="s">
        <v>495</v>
      </c>
      <c r="C18" s="199" t="s">
        <v>299</v>
      </c>
      <c r="D18" s="230">
        <v>1</v>
      </c>
      <c r="E18" s="60" t="s">
        <v>36</v>
      </c>
      <c r="F18" s="60"/>
      <c r="G18" s="232"/>
      <c r="H18" s="232"/>
      <c r="I18" s="232"/>
      <c r="J18" s="232"/>
      <c r="K18" s="235">
        <f t="shared" si="0"/>
        <v>0</v>
      </c>
    </row>
    <row r="19" spans="1:11" s="251" customFormat="1" ht="35.25" customHeight="1">
      <c r="A19" s="251">
        <v>4</v>
      </c>
      <c r="B19" s="9" t="s">
        <v>497</v>
      </c>
      <c r="C19" s="199" t="s">
        <v>496</v>
      </c>
      <c r="D19" s="230">
        <v>1</v>
      </c>
      <c r="E19" s="60" t="s">
        <v>36</v>
      </c>
      <c r="F19" s="60"/>
      <c r="G19" s="232"/>
      <c r="H19" s="232"/>
      <c r="I19" s="232"/>
      <c r="J19" s="232"/>
      <c r="K19" s="235">
        <f t="shared" si="0"/>
        <v>0</v>
      </c>
    </row>
    <row r="20" spans="1:11" s="251" customFormat="1" ht="35.25" customHeight="1">
      <c r="A20" s="251">
        <v>4</v>
      </c>
      <c r="B20" s="9" t="s">
        <v>499</v>
      </c>
      <c r="C20" s="199" t="s">
        <v>498</v>
      </c>
      <c r="D20" s="230">
        <v>1</v>
      </c>
      <c r="E20" s="60" t="s">
        <v>36</v>
      </c>
      <c r="F20" s="60"/>
      <c r="G20" s="232"/>
      <c r="H20" s="232"/>
      <c r="I20" s="232"/>
      <c r="J20" s="232"/>
      <c r="K20" s="235">
        <f t="shared" si="0"/>
        <v>0</v>
      </c>
    </row>
    <row r="21" spans="1:11" s="251" customFormat="1" ht="51" customHeight="1">
      <c r="A21" s="251">
        <v>4</v>
      </c>
      <c r="B21" s="9" t="s">
        <v>501</v>
      </c>
      <c r="C21" s="199" t="s">
        <v>500</v>
      </c>
      <c r="D21" s="230">
        <v>1</v>
      </c>
      <c r="E21" s="60" t="s">
        <v>36</v>
      </c>
      <c r="F21" s="60"/>
      <c r="G21" s="232"/>
      <c r="H21" s="232"/>
      <c r="I21" s="232"/>
      <c r="J21" s="232"/>
      <c r="K21" s="235">
        <f t="shared" si="0"/>
        <v>0</v>
      </c>
    </row>
    <row r="22" spans="1:11" s="252" customFormat="1" ht="33.75" customHeight="1">
      <c r="A22" s="251">
        <v>4</v>
      </c>
      <c r="B22" s="9" t="s">
        <v>503</v>
      </c>
      <c r="C22" s="199" t="s">
        <v>502</v>
      </c>
      <c r="D22" s="230">
        <v>1</v>
      </c>
      <c r="E22" s="60" t="s">
        <v>36</v>
      </c>
      <c r="F22" s="60"/>
      <c r="G22" s="232"/>
      <c r="H22" s="232"/>
      <c r="I22" s="232"/>
      <c r="J22" s="232"/>
      <c r="K22" s="235">
        <f t="shared" si="0"/>
        <v>0</v>
      </c>
    </row>
    <row r="23" spans="1:11" s="252" customFormat="1" ht="48" customHeight="1">
      <c r="A23" s="251">
        <v>4</v>
      </c>
      <c r="B23" s="9" t="s">
        <v>505</v>
      </c>
      <c r="C23" s="199" t="s">
        <v>504</v>
      </c>
      <c r="D23" s="230">
        <v>1</v>
      </c>
      <c r="E23" s="60" t="s">
        <v>36</v>
      </c>
      <c r="F23" s="60"/>
      <c r="G23" s="232"/>
      <c r="H23" s="232"/>
      <c r="I23" s="232"/>
      <c r="J23" s="232"/>
      <c r="K23" s="235">
        <f t="shared" si="0"/>
        <v>0</v>
      </c>
    </row>
    <row r="24" spans="1:11" s="251" customFormat="1" ht="34.5" customHeight="1">
      <c r="A24" s="251">
        <v>4</v>
      </c>
      <c r="B24" s="9" t="s">
        <v>506</v>
      </c>
      <c r="C24" s="199" t="s">
        <v>313</v>
      </c>
      <c r="D24" s="230">
        <v>1</v>
      </c>
      <c r="E24" s="60" t="s">
        <v>36</v>
      </c>
      <c r="F24" s="60"/>
      <c r="G24" s="232"/>
      <c r="H24" s="232"/>
      <c r="I24" s="232"/>
      <c r="J24" s="232"/>
      <c r="K24" s="235">
        <f t="shared" si="0"/>
        <v>0</v>
      </c>
    </row>
    <row r="25" spans="1:11" s="251" customFormat="1" ht="34.5" customHeight="1">
      <c r="A25" s="251">
        <v>4</v>
      </c>
      <c r="B25" s="9" t="s">
        <v>508</v>
      </c>
      <c r="C25" s="199" t="s">
        <v>507</v>
      </c>
      <c r="D25" s="230">
        <v>1</v>
      </c>
      <c r="E25" s="60" t="s">
        <v>36</v>
      </c>
      <c r="F25" s="60"/>
      <c r="G25" s="232"/>
      <c r="H25" s="232"/>
      <c r="I25" s="232"/>
      <c r="J25" s="232"/>
      <c r="K25" s="235">
        <f t="shared" si="0"/>
        <v>0</v>
      </c>
    </row>
    <row r="26" spans="1:11" s="251" customFormat="1" ht="56.25" customHeight="1">
      <c r="A26" s="251">
        <v>4</v>
      </c>
      <c r="B26" s="9" t="s">
        <v>510</v>
      </c>
      <c r="C26" s="199" t="s">
        <v>509</v>
      </c>
      <c r="D26" s="230">
        <v>1</v>
      </c>
      <c r="E26" s="60" t="s">
        <v>36</v>
      </c>
      <c r="F26" s="60"/>
      <c r="G26" s="232"/>
      <c r="H26" s="232"/>
      <c r="I26" s="232"/>
      <c r="J26" s="232"/>
      <c r="K26" s="235">
        <f t="shared" si="0"/>
        <v>0</v>
      </c>
    </row>
    <row r="27" spans="1:11" s="252" customFormat="1" ht="37.5" customHeight="1">
      <c r="A27" s="251">
        <v>4</v>
      </c>
      <c r="B27" s="9" t="s">
        <v>512</v>
      </c>
      <c r="C27" s="199" t="s">
        <v>511</v>
      </c>
      <c r="D27" s="230">
        <v>1</v>
      </c>
      <c r="E27" s="60" t="s">
        <v>36</v>
      </c>
      <c r="F27" s="60"/>
      <c r="G27" s="232"/>
      <c r="H27" s="232"/>
      <c r="I27" s="232"/>
      <c r="J27" s="232"/>
      <c r="K27" s="235">
        <f t="shared" si="0"/>
        <v>0</v>
      </c>
    </row>
    <row r="28" spans="1:11" s="251" customFormat="1" ht="36" customHeight="1">
      <c r="A28" s="251">
        <v>4</v>
      </c>
      <c r="B28" s="9" t="s">
        <v>514</v>
      </c>
      <c r="C28" s="199" t="s">
        <v>513</v>
      </c>
      <c r="D28" s="230">
        <v>1</v>
      </c>
      <c r="E28" s="60" t="s">
        <v>36</v>
      </c>
      <c r="F28" s="60"/>
      <c r="G28" s="232"/>
      <c r="H28" s="232"/>
      <c r="I28" s="232"/>
      <c r="J28" s="232"/>
      <c r="K28" s="235">
        <f t="shared" si="0"/>
        <v>0</v>
      </c>
    </row>
    <row r="29" spans="1:11" s="251" customFormat="1" ht="41.25" customHeight="1">
      <c r="A29" s="251">
        <v>4</v>
      </c>
      <c r="B29" s="9" t="s">
        <v>516</v>
      </c>
      <c r="C29" s="199" t="s">
        <v>515</v>
      </c>
      <c r="D29" s="230">
        <v>1</v>
      </c>
      <c r="E29" s="60" t="s">
        <v>36</v>
      </c>
      <c r="F29" s="60"/>
      <c r="G29" s="232"/>
      <c r="H29" s="232"/>
      <c r="I29" s="232"/>
      <c r="J29" s="232"/>
      <c r="K29" s="235">
        <f t="shared" si="0"/>
        <v>0</v>
      </c>
    </row>
    <row r="30" spans="1:11" s="251" customFormat="1" ht="49.5" customHeight="1">
      <c r="A30" s="251">
        <v>4</v>
      </c>
      <c r="B30" s="9" t="s">
        <v>518</v>
      </c>
      <c r="C30" s="199" t="s">
        <v>517</v>
      </c>
      <c r="D30" s="230">
        <v>1</v>
      </c>
      <c r="E30" s="60" t="s">
        <v>36</v>
      </c>
      <c r="F30" s="60"/>
      <c r="G30" s="232"/>
      <c r="H30" s="232"/>
      <c r="I30" s="232"/>
      <c r="J30" s="232"/>
      <c r="K30" s="235">
        <f t="shared" si="0"/>
        <v>0</v>
      </c>
    </row>
    <row r="31" spans="1:11" s="251" customFormat="1" ht="51" customHeight="1">
      <c r="A31" s="251">
        <v>4</v>
      </c>
      <c r="B31" s="9" t="s">
        <v>520</v>
      </c>
      <c r="C31" s="199" t="s">
        <v>519</v>
      </c>
      <c r="D31" s="230">
        <v>1</v>
      </c>
      <c r="E31" s="60" t="s">
        <v>36</v>
      </c>
      <c r="F31" s="60"/>
      <c r="G31" s="232"/>
      <c r="H31" s="232"/>
      <c r="I31" s="232"/>
      <c r="J31" s="232"/>
      <c r="K31" s="235">
        <f t="shared" si="0"/>
        <v>0</v>
      </c>
    </row>
    <row r="32" spans="1:11" s="252" customFormat="1" ht="31.5" customHeight="1">
      <c r="A32" s="251">
        <v>4</v>
      </c>
      <c r="B32" s="9" t="s">
        <v>522</v>
      </c>
      <c r="C32" s="199" t="s">
        <v>521</v>
      </c>
      <c r="D32" s="230">
        <v>1</v>
      </c>
      <c r="E32" s="60" t="s">
        <v>36</v>
      </c>
      <c r="F32" s="60"/>
      <c r="G32" s="232"/>
      <c r="H32" s="232"/>
      <c r="I32" s="232"/>
      <c r="J32" s="232"/>
      <c r="K32" s="235">
        <f t="shared" si="0"/>
        <v>0</v>
      </c>
    </row>
    <row r="33" spans="1:11" s="252" customFormat="1" ht="36" customHeight="1">
      <c r="A33" s="251">
        <v>4</v>
      </c>
      <c r="B33" s="9" t="s">
        <v>524</v>
      </c>
      <c r="C33" s="199" t="s">
        <v>523</v>
      </c>
      <c r="D33" s="230">
        <v>1</v>
      </c>
      <c r="E33" s="60" t="s">
        <v>36</v>
      </c>
      <c r="F33" s="60"/>
      <c r="G33" s="232"/>
      <c r="H33" s="232"/>
      <c r="I33" s="232"/>
      <c r="J33" s="232"/>
      <c r="K33" s="235">
        <f t="shared" si="0"/>
        <v>0</v>
      </c>
    </row>
    <row r="34" spans="1:11" s="252" customFormat="1" ht="30" customHeight="1">
      <c r="A34" s="251">
        <v>4</v>
      </c>
      <c r="B34" s="9" t="s">
        <v>526</v>
      </c>
      <c r="C34" s="199" t="s">
        <v>525</v>
      </c>
      <c r="D34" s="230">
        <v>1</v>
      </c>
      <c r="E34" s="60" t="s">
        <v>36</v>
      </c>
      <c r="F34" s="60"/>
      <c r="G34" s="232"/>
      <c r="H34" s="232"/>
      <c r="I34" s="232"/>
      <c r="J34" s="232"/>
      <c r="K34" s="235">
        <f t="shared" si="0"/>
        <v>0</v>
      </c>
    </row>
    <row r="35" spans="1:11" s="250" customFormat="1" ht="37.5" customHeight="1">
      <c r="A35" s="251">
        <v>4</v>
      </c>
      <c r="B35" s="9" t="s">
        <v>527</v>
      </c>
      <c r="C35" s="199" t="s">
        <v>335</v>
      </c>
      <c r="D35" s="230">
        <v>1</v>
      </c>
      <c r="E35" s="60" t="s">
        <v>36</v>
      </c>
      <c r="F35" s="60"/>
      <c r="G35" s="232"/>
      <c r="H35" s="232"/>
      <c r="I35" s="232"/>
      <c r="J35" s="232"/>
      <c r="K35" s="235">
        <f t="shared" si="0"/>
        <v>0</v>
      </c>
    </row>
    <row r="36" spans="1:11" s="39" customFormat="1" ht="36.75" customHeight="1">
      <c r="A36" s="251">
        <v>4</v>
      </c>
      <c r="B36" s="9" t="s">
        <v>528</v>
      </c>
      <c r="C36" s="198" t="s">
        <v>343</v>
      </c>
      <c r="D36" s="230">
        <v>1</v>
      </c>
      <c r="E36" s="40"/>
      <c r="F36" s="40"/>
      <c r="G36" s="232"/>
      <c r="H36" s="232"/>
      <c r="I36" s="232"/>
      <c r="J36" s="232"/>
      <c r="K36" s="235"/>
    </row>
    <row r="37" spans="1:11" s="251" customFormat="1" ht="18" customHeight="1">
      <c r="B37" s="9" t="s">
        <v>529</v>
      </c>
      <c r="C37" s="50"/>
      <c r="D37" s="230">
        <v>1</v>
      </c>
      <c r="E37" s="60" t="s">
        <v>36</v>
      </c>
      <c r="F37" s="60"/>
      <c r="G37" s="232"/>
      <c r="H37" s="232"/>
      <c r="I37" s="232"/>
      <c r="J37" s="232"/>
      <c r="K37" s="235">
        <f t="shared" si="0"/>
        <v>0</v>
      </c>
    </row>
    <row r="38" spans="1:11" s="251" customFormat="1" ht="20.25" customHeight="1">
      <c r="B38" s="9" t="s">
        <v>530</v>
      </c>
      <c r="C38" s="50"/>
      <c r="D38" s="230">
        <v>1</v>
      </c>
      <c r="E38" s="60" t="s">
        <v>36</v>
      </c>
      <c r="F38" s="60"/>
      <c r="G38" s="232"/>
      <c r="H38" s="232"/>
      <c r="I38" s="232"/>
      <c r="J38" s="232"/>
      <c r="K38" s="235">
        <f t="shared" si="0"/>
        <v>0</v>
      </c>
    </row>
    <row r="39" spans="1:11" s="251" customFormat="1" ht="15" customHeight="1">
      <c r="B39" s="9" t="s">
        <v>531</v>
      </c>
      <c r="C39" s="50"/>
      <c r="D39" s="230">
        <v>1</v>
      </c>
      <c r="E39" s="60" t="s">
        <v>36</v>
      </c>
      <c r="F39" s="60"/>
      <c r="G39" s="232"/>
      <c r="H39" s="232"/>
      <c r="I39" s="232"/>
      <c r="J39" s="232"/>
      <c r="K39" s="235">
        <f t="shared" si="0"/>
        <v>0</v>
      </c>
    </row>
    <row r="40" spans="1:11" s="74" customFormat="1" ht="25.5" customHeight="1">
      <c r="B40" s="9" t="s">
        <v>740</v>
      </c>
      <c r="C40" s="33"/>
      <c r="D40" s="230">
        <v>1</v>
      </c>
      <c r="E40" s="60" t="s">
        <v>36</v>
      </c>
      <c r="F40" s="60"/>
      <c r="G40" s="232"/>
      <c r="H40" s="232"/>
      <c r="I40" s="232"/>
      <c r="J40" s="267"/>
      <c r="K40" s="235">
        <f t="shared" si="0"/>
        <v>0</v>
      </c>
    </row>
    <row r="41" spans="1:11" s="253" customFormat="1" ht="20.25" customHeight="1" thickBot="1">
      <c r="A41" s="259"/>
      <c r="B41" s="9"/>
      <c r="C41" s="132" t="s">
        <v>532</v>
      </c>
      <c r="D41" s="268"/>
      <c r="E41" s="124"/>
      <c r="F41" s="124"/>
      <c r="G41" s="263"/>
      <c r="H41" s="263"/>
      <c r="I41" s="263"/>
      <c r="J41" s="263"/>
      <c r="K41" s="235">
        <f t="shared" si="0"/>
        <v>0</v>
      </c>
    </row>
    <row r="42" spans="1:11" s="254" customFormat="1" ht="20.25" customHeight="1">
      <c r="B42" s="133"/>
      <c r="C42" s="134"/>
      <c r="D42" s="269"/>
      <c r="E42" s="127"/>
      <c r="F42" s="127"/>
      <c r="G42" s="264"/>
      <c r="H42" s="264"/>
      <c r="I42" s="264"/>
      <c r="J42" s="264"/>
      <c r="K42" s="235"/>
    </row>
    <row r="43" spans="1:11" s="251" customFormat="1" ht="24" customHeight="1">
      <c r="A43" s="251">
        <v>2</v>
      </c>
      <c r="B43" s="114">
        <v>3.2</v>
      </c>
      <c r="C43" s="128" t="s">
        <v>533</v>
      </c>
      <c r="D43" s="270"/>
      <c r="E43" s="116"/>
      <c r="F43" s="116"/>
      <c r="G43" s="265"/>
      <c r="H43" s="265"/>
      <c r="I43" s="265"/>
      <c r="J43" s="265"/>
      <c r="K43" s="235"/>
    </row>
    <row r="44" spans="1:11" s="251" customFormat="1" ht="30" customHeight="1">
      <c r="A44" s="251">
        <v>3</v>
      </c>
      <c r="B44" s="192" t="s">
        <v>534</v>
      </c>
      <c r="C44" s="198" t="s">
        <v>535</v>
      </c>
      <c r="D44" s="103"/>
      <c r="E44" s="40"/>
      <c r="F44" s="40"/>
      <c r="G44" s="232"/>
      <c r="H44" s="232"/>
      <c r="I44" s="232"/>
      <c r="J44" s="232"/>
      <c r="K44" s="235"/>
    </row>
    <row r="45" spans="1:11" s="251" customFormat="1" ht="23.25" customHeight="1">
      <c r="A45" s="251">
        <v>4</v>
      </c>
      <c r="B45" s="9" t="s">
        <v>536</v>
      </c>
      <c r="C45" s="199" t="s">
        <v>351</v>
      </c>
      <c r="D45" s="230">
        <v>1</v>
      </c>
      <c r="E45" s="60" t="s">
        <v>36</v>
      </c>
      <c r="F45" s="60"/>
      <c r="G45" s="232"/>
      <c r="H45" s="232"/>
      <c r="I45" s="232"/>
      <c r="J45" s="232"/>
      <c r="K45" s="235">
        <f t="shared" si="0"/>
        <v>0</v>
      </c>
    </row>
    <row r="46" spans="1:11" s="251" customFormat="1" ht="30" customHeight="1">
      <c r="A46" s="251">
        <v>4</v>
      </c>
      <c r="B46" s="9" t="s">
        <v>537</v>
      </c>
      <c r="C46" s="199" t="s">
        <v>353</v>
      </c>
      <c r="D46" s="230">
        <v>1</v>
      </c>
      <c r="E46" s="60" t="s">
        <v>36</v>
      </c>
      <c r="F46" s="60"/>
      <c r="G46" s="232"/>
      <c r="H46" s="232"/>
      <c r="I46" s="232"/>
      <c r="J46" s="232"/>
      <c r="K46" s="235">
        <f t="shared" si="0"/>
        <v>0</v>
      </c>
    </row>
    <row r="47" spans="1:11" s="251" customFormat="1" ht="30" customHeight="1">
      <c r="A47" s="251">
        <v>4</v>
      </c>
      <c r="B47" s="9" t="s">
        <v>538</v>
      </c>
      <c r="C47" s="199" t="s">
        <v>355</v>
      </c>
      <c r="D47" s="230">
        <v>1</v>
      </c>
      <c r="E47" s="60" t="s">
        <v>36</v>
      </c>
      <c r="F47" s="60"/>
      <c r="G47" s="232"/>
      <c r="H47" s="232"/>
      <c r="I47" s="232"/>
      <c r="J47" s="232"/>
      <c r="K47" s="235">
        <f t="shared" si="0"/>
        <v>0</v>
      </c>
    </row>
    <row r="48" spans="1:11" s="251" customFormat="1" ht="30" customHeight="1">
      <c r="A48" s="251">
        <v>4</v>
      </c>
      <c r="B48" s="9" t="s">
        <v>539</v>
      </c>
      <c r="C48" s="199" t="s">
        <v>540</v>
      </c>
      <c r="D48" s="230">
        <v>1</v>
      </c>
      <c r="E48" s="60" t="s">
        <v>36</v>
      </c>
      <c r="F48" s="60"/>
      <c r="G48" s="232"/>
      <c r="H48" s="232"/>
      <c r="I48" s="232"/>
      <c r="J48" s="232"/>
      <c r="K48" s="235">
        <f t="shared" si="0"/>
        <v>0</v>
      </c>
    </row>
    <row r="49" spans="1:11" s="251" customFormat="1" ht="30" customHeight="1">
      <c r="A49" s="251">
        <v>4</v>
      </c>
      <c r="B49" s="9" t="s">
        <v>541</v>
      </c>
      <c r="C49" s="199" t="s">
        <v>359</v>
      </c>
      <c r="D49" s="230">
        <v>1</v>
      </c>
      <c r="E49" s="60" t="s">
        <v>36</v>
      </c>
      <c r="F49" s="60"/>
      <c r="G49" s="232"/>
      <c r="H49" s="232"/>
      <c r="I49" s="232"/>
      <c r="J49" s="232"/>
      <c r="K49" s="235">
        <f t="shared" si="0"/>
        <v>0</v>
      </c>
    </row>
    <row r="50" spans="1:11" s="251" customFormat="1" ht="30" customHeight="1">
      <c r="A50" s="251">
        <v>4</v>
      </c>
      <c r="B50" s="9" t="s">
        <v>981</v>
      </c>
      <c r="C50" s="199" t="s">
        <v>361</v>
      </c>
      <c r="D50" s="230">
        <v>1</v>
      </c>
      <c r="E50" s="60" t="s">
        <v>36</v>
      </c>
      <c r="F50" s="60"/>
      <c r="G50" s="232"/>
      <c r="H50" s="232"/>
      <c r="I50" s="232"/>
      <c r="J50" s="232"/>
      <c r="K50" s="235">
        <f t="shared" si="0"/>
        <v>0</v>
      </c>
    </row>
    <row r="51" spans="1:11" s="251" customFormat="1" ht="30" customHeight="1">
      <c r="A51" s="251">
        <v>4</v>
      </c>
      <c r="B51" s="9" t="s">
        <v>982</v>
      </c>
      <c r="C51" s="199" t="s">
        <v>363</v>
      </c>
      <c r="D51" s="230">
        <v>1</v>
      </c>
      <c r="E51" s="60" t="s">
        <v>36</v>
      </c>
      <c r="F51" s="60"/>
      <c r="G51" s="232"/>
      <c r="H51" s="232"/>
      <c r="I51" s="232"/>
      <c r="J51" s="232"/>
      <c r="K51" s="235">
        <f t="shared" si="0"/>
        <v>0</v>
      </c>
    </row>
    <row r="52" spans="1:11" s="251" customFormat="1" ht="18.75" customHeight="1">
      <c r="A52" s="251">
        <v>4</v>
      </c>
      <c r="B52" s="202" t="s">
        <v>741</v>
      </c>
      <c r="C52" s="199" t="s">
        <v>365</v>
      </c>
      <c r="D52" s="230">
        <v>1</v>
      </c>
      <c r="E52" s="60" t="s">
        <v>36</v>
      </c>
      <c r="F52" s="60"/>
      <c r="G52" s="232"/>
      <c r="H52" s="232"/>
      <c r="I52" s="232"/>
      <c r="J52" s="232"/>
      <c r="K52" s="235">
        <f t="shared" si="0"/>
        <v>0</v>
      </c>
    </row>
    <row r="53" spans="1:11" s="251" customFormat="1" ht="34.5" customHeight="1">
      <c r="A53" s="251">
        <v>3</v>
      </c>
      <c r="B53" s="192" t="s">
        <v>542</v>
      </c>
      <c r="C53" s="198" t="s">
        <v>543</v>
      </c>
      <c r="D53" s="230">
        <v>1</v>
      </c>
      <c r="E53" s="40"/>
      <c r="F53" s="40"/>
      <c r="G53" s="232"/>
      <c r="H53" s="232"/>
      <c r="I53" s="232"/>
      <c r="J53" s="232"/>
      <c r="K53" s="235"/>
    </row>
    <row r="54" spans="1:11" s="251" customFormat="1" ht="15.75" customHeight="1">
      <c r="A54" s="251">
        <v>4</v>
      </c>
      <c r="B54" s="9" t="s">
        <v>544</v>
      </c>
      <c r="C54" s="199" t="s">
        <v>545</v>
      </c>
      <c r="D54" s="230">
        <v>1</v>
      </c>
      <c r="E54" s="60" t="s">
        <v>36</v>
      </c>
      <c r="F54" s="60"/>
      <c r="G54" s="232"/>
      <c r="H54" s="232"/>
      <c r="I54" s="232"/>
      <c r="J54" s="232"/>
      <c r="K54" s="235">
        <f t="shared" si="0"/>
        <v>0</v>
      </c>
    </row>
    <row r="55" spans="1:11" s="251" customFormat="1" ht="18.75" customHeight="1">
      <c r="A55" s="251">
        <v>4</v>
      </c>
      <c r="B55" s="9" t="s">
        <v>546</v>
      </c>
      <c r="C55" s="199" t="s">
        <v>547</v>
      </c>
      <c r="D55" s="230">
        <v>1</v>
      </c>
      <c r="E55" s="60" t="s">
        <v>36</v>
      </c>
      <c r="F55" s="60"/>
      <c r="G55" s="232"/>
      <c r="H55" s="232"/>
      <c r="I55" s="232"/>
      <c r="J55" s="232"/>
      <c r="K55" s="235">
        <f t="shared" si="0"/>
        <v>0</v>
      </c>
    </row>
    <row r="56" spans="1:11" s="251" customFormat="1" ht="20.25" customHeight="1">
      <c r="A56" s="251">
        <v>4</v>
      </c>
      <c r="B56" s="9" t="s">
        <v>548</v>
      </c>
      <c r="C56" s="199" t="s">
        <v>373</v>
      </c>
      <c r="D56" s="230">
        <v>1</v>
      </c>
      <c r="E56" s="60" t="s">
        <v>36</v>
      </c>
      <c r="F56" s="60"/>
      <c r="G56" s="232"/>
      <c r="H56" s="232"/>
      <c r="I56" s="232"/>
      <c r="J56" s="232"/>
      <c r="K56" s="235">
        <f t="shared" si="0"/>
        <v>0</v>
      </c>
    </row>
    <row r="57" spans="1:11" s="251" customFormat="1" ht="16.5" customHeight="1">
      <c r="A57" s="251">
        <v>4</v>
      </c>
      <c r="B57" s="9" t="s">
        <v>549</v>
      </c>
      <c r="C57" s="199" t="s">
        <v>375</v>
      </c>
      <c r="D57" s="230">
        <v>1</v>
      </c>
      <c r="E57" s="60" t="s">
        <v>36</v>
      </c>
      <c r="F57" s="60"/>
      <c r="G57" s="232"/>
      <c r="H57" s="232"/>
      <c r="I57" s="232"/>
      <c r="J57" s="232"/>
      <c r="K57" s="235">
        <f t="shared" si="0"/>
        <v>0</v>
      </c>
    </row>
    <row r="58" spans="1:11" s="251" customFormat="1" ht="14.25" customHeight="1">
      <c r="A58" s="251">
        <v>4</v>
      </c>
      <c r="B58" s="9" t="s">
        <v>550</v>
      </c>
      <c r="C58" s="199" t="s">
        <v>377</v>
      </c>
      <c r="D58" s="230">
        <v>1</v>
      </c>
      <c r="E58" s="60" t="s">
        <v>36</v>
      </c>
      <c r="F58" s="60"/>
      <c r="G58" s="232"/>
      <c r="H58" s="232"/>
      <c r="I58" s="232"/>
      <c r="J58" s="232"/>
      <c r="K58" s="235">
        <f t="shared" si="0"/>
        <v>0</v>
      </c>
    </row>
    <row r="59" spans="1:11" s="251" customFormat="1" ht="22.5" customHeight="1">
      <c r="A59" s="251">
        <v>4</v>
      </c>
      <c r="B59" s="9" t="s">
        <v>551</v>
      </c>
      <c r="C59" s="199" t="s">
        <v>379</v>
      </c>
      <c r="D59" s="230">
        <v>1</v>
      </c>
      <c r="E59" s="60" t="s">
        <v>36</v>
      </c>
      <c r="F59" s="60"/>
      <c r="G59" s="232"/>
      <c r="H59" s="232"/>
      <c r="I59" s="232"/>
      <c r="J59" s="232"/>
      <c r="K59" s="235">
        <f t="shared" si="0"/>
        <v>0</v>
      </c>
    </row>
    <row r="60" spans="1:11" s="251" customFormat="1" ht="18" customHeight="1">
      <c r="A60" s="251">
        <v>4</v>
      </c>
      <c r="B60" s="9" t="s">
        <v>552</v>
      </c>
      <c r="C60" s="199" t="s">
        <v>381</v>
      </c>
      <c r="D60" s="230">
        <v>1</v>
      </c>
      <c r="E60" s="60" t="s">
        <v>36</v>
      </c>
      <c r="F60" s="60"/>
      <c r="G60" s="232"/>
      <c r="H60" s="232"/>
      <c r="I60" s="232"/>
      <c r="J60" s="232"/>
      <c r="K60" s="235">
        <f t="shared" si="0"/>
        <v>0</v>
      </c>
    </row>
    <row r="61" spans="1:11" s="251" customFormat="1" ht="48" customHeight="1">
      <c r="A61" s="251">
        <v>3</v>
      </c>
      <c r="B61" s="192" t="s">
        <v>553</v>
      </c>
      <c r="C61" s="198" t="s">
        <v>554</v>
      </c>
      <c r="D61" s="230">
        <v>1</v>
      </c>
      <c r="E61" s="40"/>
      <c r="F61" s="40"/>
      <c r="G61" s="232"/>
      <c r="H61" s="232"/>
      <c r="I61" s="232"/>
      <c r="J61" s="232"/>
      <c r="K61" s="235"/>
    </row>
    <row r="62" spans="1:11" s="251" customFormat="1" ht="19.5" customHeight="1">
      <c r="A62" s="251">
        <v>4</v>
      </c>
      <c r="B62" s="9" t="s">
        <v>555</v>
      </c>
      <c r="C62" s="199" t="s">
        <v>385</v>
      </c>
      <c r="D62" s="230">
        <v>1</v>
      </c>
      <c r="E62" s="60" t="s">
        <v>36</v>
      </c>
      <c r="F62" s="60"/>
      <c r="G62" s="232"/>
      <c r="H62" s="232"/>
      <c r="I62" s="232"/>
      <c r="J62" s="232"/>
      <c r="K62" s="235">
        <f t="shared" si="0"/>
        <v>0</v>
      </c>
    </row>
    <row r="63" spans="1:11" s="251" customFormat="1" ht="22.5" customHeight="1">
      <c r="A63" s="251">
        <v>4</v>
      </c>
      <c r="B63" s="9" t="s">
        <v>556</v>
      </c>
      <c r="C63" s="199" t="s">
        <v>387</v>
      </c>
      <c r="D63" s="230">
        <v>1</v>
      </c>
      <c r="E63" s="60" t="s">
        <v>36</v>
      </c>
      <c r="F63" s="60"/>
      <c r="G63" s="232"/>
      <c r="H63" s="232"/>
      <c r="I63" s="232"/>
      <c r="J63" s="232"/>
      <c r="K63" s="235">
        <f t="shared" si="0"/>
        <v>0</v>
      </c>
    </row>
    <row r="64" spans="1:11" s="251" customFormat="1" ht="15.75" customHeight="1">
      <c r="A64" s="251">
        <v>4</v>
      </c>
      <c r="B64" s="9" t="s">
        <v>557</v>
      </c>
      <c r="C64" s="199" t="s">
        <v>389</v>
      </c>
      <c r="D64" s="230">
        <v>1</v>
      </c>
      <c r="E64" s="60" t="s">
        <v>36</v>
      </c>
      <c r="F64" s="60"/>
      <c r="G64" s="232"/>
      <c r="H64" s="232"/>
      <c r="I64" s="232"/>
      <c r="J64" s="232"/>
      <c r="K64" s="235">
        <f t="shared" si="0"/>
        <v>0</v>
      </c>
    </row>
    <row r="65" spans="1:11" s="251" customFormat="1" ht="23.25" customHeight="1">
      <c r="A65" s="251">
        <v>4</v>
      </c>
      <c r="B65" s="9" t="s">
        <v>558</v>
      </c>
      <c r="C65" s="199" t="s">
        <v>391</v>
      </c>
      <c r="D65" s="230">
        <v>1</v>
      </c>
      <c r="E65" s="60" t="s">
        <v>36</v>
      </c>
      <c r="F65" s="60"/>
      <c r="G65" s="232"/>
      <c r="H65" s="232"/>
      <c r="I65" s="232"/>
      <c r="J65" s="232"/>
      <c r="K65" s="235">
        <f t="shared" si="0"/>
        <v>0</v>
      </c>
    </row>
    <row r="66" spans="1:11" s="251" customFormat="1" ht="18" customHeight="1">
      <c r="A66" s="251">
        <v>4</v>
      </c>
      <c r="B66" s="9" t="s">
        <v>559</v>
      </c>
      <c r="C66" s="199" t="s">
        <v>393</v>
      </c>
      <c r="D66" s="230">
        <v>1</v>
      </c>
      <c r="E66" s="60" t="s">
        <v>36</v>
      </c>
      <c r="F66" s="60"/>
      <c r="G66" s="232"/>
      <c r="H66" s="232"/>
      <c r="I66" s="232"/>
      <c r="J66" s="232"/>
      <c r="K66" s="235">
        <f t="shared" si="0"/>
        <v>0</v>
      </c>
    </row>
    <row r="67" spans="1:11" s="251" customFormat="1" ht="18.75" customHeight="1">
      <c r="A67" s="251">
        <v>4</v>
      </c>
      <c r="B67" s="9" t="s">
        <v>560</v>
      </c>
      <c r="C67" s="199" t="s">
        <v>395</v>
      </c>
      <c r="D67" s="230">
        <v>1</v>
      </c>
      <c r="E67" s="60" t="s">
        <v>36</v>
      </c>
      <c r="F67" s="60"/>
      <c r="G67" s="232"/>
      <c r="H67" s="232"/>
      <c r="I67" s="232"/>
      <c r="J67" s="232"/>
      <c r="K67" s="235">
        <f t="shared" si="0"/>
        <v>0</v>
      </c>
    </row>
    <row r="68" spans="1:11" s="251" customFormat="1" ht="18.75" customHeight="1">
      <c r="A68" s="251">
        <v>4</v>
      </c>
      <c r="B68" s="9" t="s">
        <v>561</v>
      </c>
      <c r="C68" s="199" t="s">
        <v>397</v>
      </c>
      <c r="D68" s="230">
        <v>1</v>
      </c>
      <c r="E68" s="60" t="s">
        <v>36</v>
      </c>
      <c r="F68" s="60"/>
      <c r="G68" s="232"/>
      <c r="H68" s="232"/>
      <c r="I68" s="232"/>
      <c r="J68" s="232"/>
      <c r="K68" s="235">
        <f t="shared" si="0"/>
        <v>0</v>
      </c>
    </row>
    <row r="69" spans="1:11" s="251" customFormat="1" ht="19.5" customHeight="1">
      <c r="A69" s="251">
        <v>4</v>
      </c>
      <c r="B69" s="9" t="s">
        <v>562</v>
      </c>
      <c r="C69" s="199" t="s">
        <v>563</v>
      </c>
      <c r="D69" s="230">
        <v>1</v>
      </c>
      <c r="E69" s="60" t="s">
        <v>36</v>
      </c>
      <c r="F69" s="60"/>
      <c r="G69" s="232"/>
      <c r="H69" s="232"/>
      <c r="I69" s="232"/>
      <c r="J69" s="232"/>
      <c r="K69" s="235">
        <f t="shared" si="0"/>
        <v>0</v>
      </c>
    </row>
    <row r="70" spans="1:11" s="251" customFormat="1" ht="19.5" customHeight="1">
      <c r="B70" s="202" t="s">
        <v>400</v>
      </c>
      <c r="C70" s="199" t="s">
        <v>401</v>
      </c>
      <c r="D70" s="230">
        <v>1</v>
      </c>
      <c r="E70" s="60" t="s">
        <v>36</v>
      </c>
      <c r="F70" s="60"/>
      <c r="G70" s="232"/>
      <c r="H70" s="232"/>
      <c r="I70" s="232"/>
      <c r="J70" s="232"/>
      <c r="K70" s="235">
        <f t="shared" si="0"/>
        <v>0</v>
      </c>
    </row>
    <row r="71" spans="1:11" s="251" customFormat="1" ht="18" customHeight="1">
      <c r="A71" s="251">
        <v>4</v>
      </c>
      <c r="B71" s="9" t="s">
        <v>564</v>
      </c>
      <c r="C71" s="199" t="s">
        <v>403</v>
      </c>
      <c r="D71" s="230">
        <v>1</v>
      </c>
      <c r="E71" s="60" t="s">
        <v>36</v>
      </c>
      <c r="F71" s="60"/>
      <c r="G71" s="232"/>
      <c r="H71" s="232"/>
      <c r="I71" s="232"/>
      <c r="J71" s="232"/>
      <c r="K71" s="235">
        <f t="shared" si="0"/>
        <v>0</v>
      </c>
    </row>
    <row r="72" spans="1:11" s="251" customFormat="1" ht="41.25" customHeight="1">
      <c r="A72" s="251">
        <v>3</v>
      </c>
      <c r="B72" s="192" t="s">
        <v>565</v>
      </c>
      <c r="C72" s="198" t="s">
        <v>566</v>
      </c>
      <c r="D72" s="230">
        <v>1</v>
      </c>
      <c r="E72" s="40"/>
      <c r="F72" s="40"/>
      <c r="G72" s="232"/>
      <c r="H72" s="232"/>
      <c r="I72" s="232"/>
      <c r="J72" s="232"/>
      <c r="K72" s="235"/>
    </row>
    <row r="73" spans="1:11" s="251" customFormat="1" ht="19.5" customHeight="1">
      <c r="A73" s="251">
        <v>4</v>
      </c>
      <c r="B73" s="9" t="s">
        <v>567</v>
      </c>
      <c r="C73" s="199" t="s">
        <v>407</v>
      </c>
      <c r="D73" s="230">
        <v>1</v>
      </c>
      <c r="E73" s="60" t="s">
        <v>36</v>
      </c>
      <c r="F73" s="60"/>
      <c r="G73" s="232"/>
      <c r="H73" s="232"/>
      <c r="I73" s="232"/>
      <c r="J73" s="232"/>
      <c r="K73" s="235">
        <f t="shared" si="0"/>
        <v>0</v>
      </c>
    </row>
    <row r="74" spans="1:11" s="251" customFormat="1" ht="18" customHeight="1">
      <c r="A74" s="251">
        <v>4</v>
      </c>
      <c r="B74" s="9" t="s">
        <v>568</v>
      </c>
      <c r="C74" s="199" t="s">
        <v>409</v>
      </c>
      <c r="D74" s="230">
        <v>1</v>
      </c>
      <c r="E74" s="60" t="s">
        <v>36</v>
      </c>
      <c r="F74" s="60"/>
      <c r="G74" s="232"/>
      <c r="H74" s="232"/>
      <c r="I74" s="232"/>
      <c r="J74" s="232"/>
      <c r="K74" s="235">
        <f t="shared" ref="K74:K137" si="1">G74+I74+H74</f>
        <v>0</v>
      </c>
    </row>
    <row r="75" spans="1:11" s="251" customFormat="1" ht="16.5" customHeight="1">
      <c r="A75" s="251">
        <v>4</v>
      </c>
      <c r="B75" s="9" t="s">
        <v>569</v>
      </c>
      <c r="C75" s="199" t="s">
        <v>570</v>
      </c>
      <c r="D75" s="230">
        <v>1</v>
      </c>
      <c r="E75" s="60" t="s">
        <v>36</v>
      </c>
      <c r="F75" s="60"/>
      <c r="G75" s="232"/>
      <c r="H75" s="232"/>
      <c r="I75" s="232"/>
      <c r="J75" s="232"/>
      <c r="K75" s="235">
        <f t="shared" si="1"/>
        <v>0</v>
      </c>
    </row>
    <row r="76" spans="1:11" s="251" customFormat="1" ht="15.75" customHeight="1">
      <c r="A76" s="251">
        <v>4</v>
      </c>
      <c r="B76" s="9" t="s">
        <v>571</v>
      </c>
      <c r="C76" s="199" t="s">
        <v>413</v>
      </c>
      <c r="D76" s="230">
        <v>1</v>
      </c>
      <c r="E76" s="60" t="s">
        <v>36</v>
      </c>
      <c r="F76" s="60"/>
      <c r="G76" s="232"/>
      <c r="H76" s="232"/>
      <c r="I76" s="232"/>
      <c r="J76" s="232"/>
      <c r="K76" s="235">
        <f t="shared" si="1"/>
        <v>0</v>
      </c>
    </row>
    <row r="77" spans="1:11" s="251" customFormat="1" ht="17.25" customHeight="1">
      <c r="A77" s="251">
        <v>4</v>
      </c>
      <c r="B77" s="9" t="s">
        <v>572</v>
      </c>
      <c r="C77" s="199" t="s">
        <v>415</v>
      </c>
      <c r="D77" s="230">
        <v>1</v>
      </c>
      <c r="E77" s="60" t="s">
        <v>36</v>
      </c>
      <c r="F77" s="60"/>
      <c r="G77" s="232"/>
      <c r="H77" s="232"/>
      <c r="I77" s="232"/>
      <c r="J77" s="232"/>
      <c r="K77" s="235">
        <f t="shared" si="1"/>
        <v>0</v>
      </c>
    </row>
    <row r="78" spans="1:11" s="251" customFormat="1" ht="51" customHeight="1">
      <c r="A78" s="251">
        <v>3</v>
      </c>
      <c r="B78" s="192" t="s">
        <v>573</v>
      </c>
      <c r="C78" s="198" t="s">
        <v>574</v>
      </c>
      <c r="D78" s="230">
        <v>1</v>
      </c>
      <c r="E78" s="40"/>
      <c r="F78" s="40"/>
      <c r="G78" s="232"/>
      <c r="H78" s="232"/>
      <c r="I78" s="232"/>
      <c r="J78" s="232"/>
      <c r="K78" s="235"/>
    </row>
    <row r="79" spans="1:11" s="251" customFormat="1" ht="19.5" customHeight="1">
      <c r="A79" s="251">
        <v>4</v>
      </c>
      <c r="B79" s="9" t="s">
        <v>575</v>
      </c>
      <c r="C79" s="199" t="s">
        <v>419</v>
      </c>
      <c r="D79" s="230">
        <v>1</v>
      </c>
      <c r="E79" s="60" t="s">
        <v>36</v>
      </c>
      <c r="F79" s="60"/>
      <c r="G79" s="232"/>
      <c r="H79" s="232"/>
      <c r="I79" s="232"/>
      <c r="J79" s="232"/>
      <c r="K79" s="235">
        <f t="shared" si="1"/>
        <v>0</v>
      </c>
    </row>
    <row r="80" spans="1:11" s="251" customFormat="1" ht="21.75" customHeight="1">
      <c r="A80" s="251">
        <v>4</v>
      </c>
      <c r="B80" s="9" t="s">
        <v>576</v>
      </c>
      <c r="C80" s="199" t="s">
        <v>421</v>
      </c>
      <c r="D80" s="230">
        <v>1</v>
      </c>
      <c r="E80" s="60" t="s">
        <v>36</v>
      </c>
      <c r="F80" s="60"/>
      <c r="G80" s="232"/>
      <c r="H80" s="232"/>
      <c r="I80" s="232"/>
      <c r="J80" s="232"/>
      <c r="K80" s="235">
        <f t="shared" si="1"/>
        <v>0</v>
      </c>
    </row>
    <row r="81" spans="1:11" s="251" customFormat="1" ht="21" customHeight="1">
      <c r="A81" s="251">
        <v>4</v>
      </c>
      <c r="B81" s="9" t="s">
        <v>577</v>
      </c>
      <c r="C81" s="199" t="s">
        <v>423</v>
      </c>
      <c r="D81" s="230">
        <v>1</v>
      </c>
      <c r="E81" s="60" t="s">
        <v>36</v>
      </c>
      <c r="F81" s="60"/>
      <c r="G81" s="232"/>
      <c r="H81" s="232"/>
      <c r="I81" s="232"/>
      <c r="J81" s="232"/>
      <c r="K81" s="235">
        <f t="shared" si="1"/>
        <v>0</v>
      </c>
    </row>
    <row r="82" spans="1:11" s="251" customFormat="1" ht="18" customHeight="1">
      <c r="A82" s="251">
        <v>4</v>
      </c>
      <c r="B82" s="9" t="s">
        <v>578</v>
      </c>
      <c r="C82" s="199" t="s">
        <v>425</v>
      </c>
      <c r="D82" s="230">
        <v>1</v>
      </c>
      <c r="E82" s="60" t="s">
        <v>36</v>
      </c>
      <c r="F82" s="60"/>
      <c r="G82" s="232"/>
      <c r="H82" s="232"/>
      <c r="I82" s="232"/>
      <c r="J82" s="232"/>
      <c r="K82" s="235">
        <f t="shared" si="1"/>
        <v>0</v>
      </c>
    </row>
    <row r="83" spans="1:11" s="251" customFormat="1" ht="52.5" customHeight="1">
      <c r="A83" s="251">
        <v>3</v>
      </c>
      <c r="B83" s="192" t="s">
        <v>579</v>
      </c>
      <c r="C83" s="198" t="s">
        <v>580</v>
      </c>
      <c r="D83" s="230">
        <v>1</v>
      </c>
      <c r="E83" s="60"/>
      <c r="F83" s="60"/>
      <c r="G83" s="232"/>
      <c r="H83" s="232"/>
      <c r="I83" s="232"/>
      <c r="J83" s="232"/>
      <c r="K83" s="235"/>
    </row>
    <row r="84" spans="1:11" s="251" customFormat="1" ht="15.75" customHeight="1">
      <c r="A84" s="251">
        <v>4</v>
      </c>
      <c r="B84" s="9" t="s">
        <v>581</v>
      </c>
      <c r="C84" s="199" t="s">
        <v>429</v>
      </c>
      <c r="D84" s="230">
        <v>1</v>
      </c>
      <c r="E84" s="60" t="s">
        <v>36</v>
      </c>
      <c r="F84" s="60"/>
      <c r="G84" s="232"/>
      <c r="H84" s="232"/>
      <c r="I84" s="232"/>
      <c r="J84" s="232"/>
      <c r="K84" s="235">
        <f t="shared" si="1"/>
        <v>0</v>
      </c>
    </row>
    <row r="85" spans="1:11" s="251" customFormat="1" ht="19.5" customHeight="1">
      <c r="A85" s="251">
        <v>4</v>
      </c>
      <c r="B85" s="9" t="s">
        <v>582</v>
      </c>
      <c r="C85" s="199" t="s">
        <v>431</v>
      </c>
      <c r="D85" s="230">
        <v>1</v>
      </c>
      <c r="E85" s="60" t="s">
        <v>36</v>
      </c>
      <c r="F85" s="60"/>
      <c r="G85" s="232"/>
      <c r="H85" s="232"/>
      <c r="I85" s="232"/>
      <c r="J85" s="232"/>
      <c r="K85" s="235">
        <f t="shared" si="1"/>
        <v>0</v>
      </c>
    </row>
    <row r="86" spans="1:11" s="251" customFormat="1" ht="18.75" customHeight="1">
      <c r="A86" s="251">
        <v>4</v>
      </c>
      <c r="B86" s="9" t="s">
        <v>583</v>
      </c>
      <c r="C86" s="199" t="s">
        <v>433</v>
      </c>
      <c r="D86" s="230">
        <v>1</v>
      </c>
      <c r="E86" s="60" t="s">
        <v>36</v>
      </c>
      <c r="F86" s="60"/>
      <c r="G86" s="232"/>
      <c r="H86" s="232"/>
      <c r="I86" s="232"/>
      <c r="J86" s="232"/>
      <c r="K86" s="235">
        <f t="shared" si="1"/>
        <v>0</v>
      </c>
    </row>
    <row r="87" spans="1:11" s="251" customFormat="1" ht="20.25" customHeight="1">
      <c r="A87" s="251">
        <v>4</v>
      </c>
      <c r="B87" s="9" t="s">
        <v>584</v>
      </c>
      <c r="C87" s="199" t="s">
        <v>435</v>
      </c>
      <c r="D87" s="230">
        <v>1</v>
      </c>
      <c r="E87" s="60" t="s">
        <v>36</v>
      </c>
      <c r="F87" s="60"/>
      <c r="G87" s="232"/>
      <c r="H87" s="232"/>
      <c r="I87" s="232"/>
      <c r="J87" s="232"/>
      <c r="K87" s="235">
        <f t="shared" si="1"/>
        <v>0</v>
      </c>
    </row>
    <row r="88" spans="1:11" s="251" customFormat="1" ht="15.75" customHeight="1">
      <c r="A88" s="251">
        <v>4</v>
      </c>
      <c r="B88" s="9" t="s">
        <v>585</v>
      </c>
      <c r="C88" s="199" t="s">
        <v>437</v>
      </c>
      <c r="D88" s="230">
        <v>1</v>
      </c>
      <c r="E88" s="60" t="s">
        <v>36</v>
      </c>
      <c r="F88" s="60"/>
      <c r="G88" s="232"/>
      <c r="H88" s="232"/>
      <c r="I88" s="232"/>
      <c r="J88" s="232"/>
      <c r="K88" s="235">
        <f t="shared" si="1"/>
        <v>0</v>
      </c>
    </row>
    <row r="89" spans="1:11" s="251" customFormat="1" ht="18.75" customHeight="1">
      <c r="A89" s="251">
        <v>4</v>
      </c>
      <c r="B89" s="9" t="s">
        <v>586</v>
      </c>
      <c r="C89" s="199" t="s">
        <v>439</v>
      </c>
      <c r="D89" s="230">
        <v>1</v>
      </c>
      <c r="E89" s="60" t="s">
        <v>36</v>
      </c>
      <c r="F89" s="60"/>
      <c r="G89" s="232"/>
      <c r="H89" s="232"/>
      <c r="I89" s="232"/>
      <c r="J89" s="232"/>
      <c r="K89" s="235">
        <f t="shared" si="1"/>
        <v>0</v>
      </c>
    </row>
    <row r="90" spans="1:11" s="251" customFormat="1" ht="48.75" customHeight="1">
      <c r="A90" s="251">
        <v>3</v>
      </c>
      <c r="B90" s="192" t="s">
        <v>587</v>
      </c>
      <c r="C90" s="198" t="s">
        <v>588</v>
      </c>
      <c r="D90" s="103"/>
      <c r="E90" s="40"/>
      <c r="F90" s="40"/>
      <c r="G90" s="232"/>
      <c r="H90" s="232"/>
      <c r="I90" s="232"/>
      <c r="J90" s="232"/>
      <c r="K90" s="235"/>
    </row>
    <row r="91" spans="1:11" s="251" customFormat="1" ht="30" customHeight="1">
      <c r="B91" s="192" t="s">
        <v>589</v>
      </c>
      <c r="C91" s="198" t="s">
        <v>443</v>
      </c>
      <c r="D91" s="103"/>
      <c r="E91" s="40"/>
      <c r="F91" s="40"/>
      <c r="G91" s="232"/>
      <c r="H91" s="232"/>
      <c r="I91" s="232"/>
      <c r="J91" s="232"/>
      <c r="K91" s="235"/>
    </row>
    <row r="92" spans="1:11" s="251" customFormat="1" ht="21.75" customHeight="1">
      <c r="B92" s="9" t="s">
        <v>590</v>
      </c>
      <c r="C92" s="50"/>
      <c r="D92" s="230">
        <v>1</v>
      </c>
      <c r="E92" s="60" t="s">
        <v>36</v>
      </c>
      <c r="F92" s="60"/>
      <c r="G92" s="232"/>
      <c r="H92" s="232"/>
      <c r="I92" s="232"/>
      <c r="J92" s="232"/>
      <c r="K92" s="235">
        <f t="shared" si="1"/>
        <v>0</v>
      </c>
    </row>
    <row r="93" spans="1:11" s="251" customFormat="1" ht="18.75" customHeight="1">
      <c r="B93" s="9" t="s">
        <v>591</v>
      </c>
      <c r="C93" s="50"/>
      <c r="D93" s="230">
        <v>1</v>
      </c>
      <c r="E93" s="60" t="s">
        <v>36</v>
      </c>
      <c r="F93" s="60"/>
      <c r="G93" s="232"/>
      <c r="H93" s="232"/>
      <c r="I93" s="232"/>
      <c r="J93" s="232"/>
      <c r="K93" s="235">
        <f t="shared" si="1"/>
        <v>0</v>
      </c>
    </row>
    <row r="94" spans="1:11" s="251" customFormat="1" ht="15.75" customHeight="1">
      <c r="B94" s="60" t="s">
        <v>592</v>
      </c>
      <c r="C94" s="34"/>
      <c r="D94" s="230">
        <v>1</v>
      </c>
      <c r="E94" s="60" t="s">
        <v>36</v>
      </c>
      <c r="F94" s="60"/>
      <c r="G94" s="232"/>
      <c r="H94" s="232"/>
      <c r="I94" s="232"/>
      <c r="J94" s="232"/>
      <c r="K94" s="235">
        <f t="shared" si="1"/>
        <v>0</v>
      </c>
    </row>
    <row r="95" spans="1:11" s="255" customFormat="1" ht="18.75" customHeight="1" thickBot="1">
      <c r="B95" s="135"/>
      <c r="C95" s="132" t="s">
        <v>593</v>
      </c>
      <c r="D95" s="268"/>
      <c r="E95" s="124"/>
      <c r="F95" s="124"/>
      <c r="G95" s="263"/>
      <c r="H95" s="263"/>
      <c r="I95" s="263"/>
      <c r="J95" s="263"/>
      <c r="K95" s="235">
        <f t="shared" si="1"/>
        <v>0</v>
      </c>
    </row>
    <row r="96" spans="1:11" s="254" customFormat="1" ht="18.75" customHeight="1">
      <c r="B96" s="133"/>
      <c r="C96" s="134"/>
      <c r="D96" s="269"/>
      <c r="E96" s="127"/>
      <c r="F96" s="127"/>
      <c r="G96" s="264"/>
      <c r="H96" s="264"/>
      <c r="I96" s="264"/>
      <c r="J96" s="264"/>
      <c r="K96" s="235"/>
    </row>
    <row r="97" spans="1:11" s="251" customFormat="1" ht="16.5" customHeight="1">
      <c r="A97" s="251">
        <v>2</v>
      </c>
      <c r="B97" s="114">
        <v>3.3</v>
      </c>
      <c r="C97" s="128" t="s">
        <v>448</v>
      </c>
      <c r="D97" s="270"/>
      <c r="E97" s="116"/>
      <c r="F97" s="116"/>
      <c r="G97" s="265"/>
      <c r="H97" s="265"/>
      <c r="I97" s="265"/>
      <c r="J97" s="265"/>
      <c r="K97" s="235"/>
    </row>
    <row r="98" spans="1:11" s="251" customFormat="1" ht="18.75" customHeight="1">
      <c r="A98" s="251">
        <v>3</v>
      </c>
      <c r="B98" s="192" t="s">
        <v>594</v>
      </c>
      <c r="C98" s="198" t="s">
        <v>595</v>
      </c>
      <c r="D98" s="103"/>
      <c r="E98" s="40"/>
      <c r="F98" s="40"/>
      <c r="G98" s="232"/>
      <c r="H98" s="232"/>
      <c r="I98" s="232"/>
      <c r="J98" s="232"/>
      <c r="K98" s="235"/>
    </row>
    <row r="99" spans="1:11" s="251" customFormat="1" ht="54" customHeight="1">
      <c r="A99" s="251">
        <v>4</v>
      </c>
      <c r="B99" s="9" t="s">
        <v>596</v>
      </c>
      <c r="C99" s="199" t="s">
        <v>597</v>
      </c>
      <c r="D99" s="230">
        <v>1</v>
      </c>
      <c r="E99" s="60" t="s">
        <v>36</v>
      </c>
      <c r="F99" s="60"/>
      <c r="G99" s="232"/>
      <c r="H99" s="232"/>
      <c r="I99" s="232"/>
      <c r="J99" s="232"/>
      <c r="K99" s="235">
        <f t="shared" si="1"/>
        <v>0</v>
      </c>
    </row>
    <row r="100" spans="1:11" s="251" customFormat="1" ht="69.75" customHeight="1">
      <c r="A100" s="251">
        <v>4</v>
      </c>
      <c r="B100" s="9" t="s">
        <v>598</v>
      </c>
      <c r="C100" s="49" t="s">
        <v>599</v>
      </c>
      <c r="D100" s="230">
        <v>1</v>
      </c>
      <c r="E100" s="60" t="s">
        <v>36</v>
      </c>
      <c r="F100" s="60"/>
      <c r="G100" s="232"/>
      <c r="H100" s="232"/>
      <c r="I100" s="232"/>
      <c r="J100" s="232"/>
      <c r="K100" s="235">
        <f t="shared" si="1"/>
        <v>0</v>
      </c>
    </row>
    <row r="101" spans="1:11" s="251" customFormat="1" ht="60.75" customHeight="1">
      <c r="A101" s="251">
        <v>4</v>
      </c>
      <c r="B101" s="9" t="s">
        <v>600</v>
      </c>
      <c r="C101" s="49" t="s">
        <v>601</v>
      </c>
      <c r="D101" s="230">
        <v>1</v>
      </c>
      <c r="E101" s="60" t="s">
        <v>36</v>
      </c>
      <c r="F101" s="60"/>
      <c r="G101" s="232"/>
      <c r="H101" s="232"/>
      <c r="I101" s="232"/>
      <c r="J101" s="232"/>
      <c r="K101" s="235">
        <f t="shared" si="1"/>
        <v>0</v>
      </c>
    </row>
    <row r="102" spans="1:11" s="251" customFormat="1" ht="56.25" customHeight="1">
      <c r="A102" s="251">
        <v>4</v>
      </c>
      <c r="B102" s="9" t="s">
        <v>602</v>
      </c>
      <c r="C102" s="199" t="s">
        <v>603</v>
      </c>
      <c r="D102" s="230">
        <v>1</v>
      </c>
      <c r="E102" s="60" t="s">
        <v>36</v>
      </c>
      <c r="F102" s="60"/>
      <c r="G102" s="232"/>
      <c r="H102" s="232"/>
      <c r="I102" s="232"/>
      <c r="J102" s="232"/>
      <c r="K102" s="235">
        <f t="shared" si="1"/>
        <v>0</v>
      </c>
    </row>
    <row r="103" spans="1:11" s="251" customFormat="1" ht="51.75" customHeight="1">
      <c r="A103" s="251">
        <v>4</v>
      </c>
      <c r="B103" s="9" t="s">
        <v>604</v>
      </c>
      <c r="C103" s="199" t="s">
        <v>605</v>
      </c>
      <c r="D103" s="230">
        <v>1</v>
      </c>
      <c r="E103" s="60" t="s">
        <v>36</v>
      </c>
      <c r="F103" s="60"/>
      <c r="G103" s="232"/>
      <c r="H103" s="232"/>
      <c r="I103" s="232"/>
      <c r="J103" s="232"/>
      <c r="K103" s="235">
        <f t="shared" si="1"/>
        <v>0</v>
      </c>
    </row>
    <row r="104" spans="1:11" s="251" customFormat="1" ht="60.75" customHeight="1">
      <c r="A104" s="251">
        <v>4</v>
      </c>
      <c r="B104" s="9" t="s">
        <v>606</v>
      </c>
      <c r="C104" s="199" t="s">
        <v>607</v>
      </c>
      <c r="D104" s="230">
        <v>1</v>
      </c>
      <c r="E104" s="60" t="s">
        <v>36</v>
      </c>
      <c r="F104" s="60"/>
      <c r="G104" s="232"/>
      <c r="H104" s="232"/>
      <c r="I104" s="232"/>
      <c r="J104" s="232"/>
      <c r="K104" s="235">
        <f t="shared" si="1"/>
        <v>0</v>
      </c>
    </row>
    <row r="105" spans="1:11" s="251" customFormat="1" ht="53.25" customHeight="1">
      <c r="A105" s="251">
        <v>4</v>
      </c>
      <c r="B105" s="9" t="s">
        <v>608</v>
      </c>
      <c r="C105" s="199" t="s">
        <v>609</v>
      </c>
      <c r="D105" s="230">
        <v>1</v>
      </c>
      <c r="E105" s="60" t="s">
        <v>36</v>
      </c>
      <c r="F105" s="60"/>
      <c r="G105" s="232"/>
      <c r="H105" s="232"/>
      <c r="I105" s="232"/>
      <c r="J105" s="232"/>
      <c r="K105" s="235">
        <f t="shared" si="1"/>
        <v>0</v>
      </c>
    </row>
    <row r="106" spans="1:11" s="251" customFormat="1" ht="67.5" customHeight="1">
      <c r="A106" s="251">
        <v>4</v>
      </c>
      <c r="B106" s="9" t="s">
        <v>610</v>
      </c>
      <c r="C106" s="199" t="s">
        <v>611</v>
      </c>
      <c r="D106" s="230">
        <v>1</v>
      </c>
      <c r="E106" s="60" t="s">
        <v>36</v>
      </c>
      <c r="F106" s="60"/>
      <c r="G106" s="232"/>
      <c r="H106" s="232"/>
      <c r="I106" s="232"/>
      <c r="J106" s="232"/>
      <c r="K106" s="235">
        <f t="shared" si="1"/>
        <v>0</v>
      </c>
    </row>
    <row r="107" spans="1:11" s="251" customFormat="1" ht="60.75" customHeight="1">
      <c r="A107" s="251">
        <v>4</v>
      </c>
      <c r="B107" s="9" t="s">
        <v>612</v>
      </c>
      <c r="C107" s="199" t="s">
        <v>613</v>
      </c>
      <c r="D107" s="230">
        <v>1</v>
      </c>
      <c r="E107" s="60" t="s">
        <v>36</v>
      </c>
      <c r="F107" s="60"/>
      <c r="G107" s="232"/>
      <c r="H107" s="232"/>
      <c r="I107" s="232"/>
      <c r="J107" s="232"/>
      <c r="K107" s="235">
        <f t="shared" si="1"/>
        <v>0</v>
      </c>
    </row>
    <row r="108" spans="1:11" s="251" customFormat="1" ht="56.25" customHeight="1">
      <c r="A108" s="251">
        <v>4</v>
      </c>
      <c r="B108" s="9" t="s">
        <v>614</v>
      </c>
      <c r="C108" s="199" t="s">
        <v>615</v>
      </c>
      <c r="D108" s="230">
        <v>1</v>
      </c>
      <c r="E108" s="60" t="s">
        <v>36</v>
      </c>
      <c r="F108" s="60"/>
      <c r="G108" s="232"/>
      <c r="H108" s="232"/>
      <c r="I108" s="232"/>
      <c r="J108" s="232"/>
      <c r="K108" s="235">
        <f t="shared" si="1"/>
        <v>0</v>
      </c>
    </row>
    <row r="109" spans="1:11" s="251" customFormat="1" ht="21.75" customHeight="1">
      <c r="A109" s="251">
        <v>4</v>
      </c>
      <c r="B109" s="9" t="s">
        <v>616</v>
      </c>
      <c r="C109" s="61" t="s">
        <v>617</v>
      </c>
      <c r="D109" s="230">
        <v>1</v>
      </c>
      <c r="E109" s="60" t="s">
        <v>36</v>
      </c>
      <c r="F109" s="60"/>
      <c r="G109" s="232"/>
      <c r="H109" s="232"/>
      <c r="I109" s="232"/>
      <c r="J109" s="232"/>
      <c r="K109" s="235">
        <f t="shared" si="1"/>
        <v>0</v>
      </c>
    </row>
    <row r="110" spans="1:11" s="251" customFormat="1" ht="15.75" customHeight="1">
      <c r="A110" s="251">
        <v>4</v>
      </c>
      <c r="B110" s="9" t="s">
        <v>618</v>
      </c>
      <c r="C110" s="61" t="s">
        <v>619</v>
      </c>
      <c r="D110" s="230">
        <v>1</v>
      </c>
      <c r="E110" s="60" t="s">
        <v>36</v>
      </c>
      <c r="F110" s="60"/>
      <c r="G110" s="232"/>
      <c r="H110" s="232"/>
      <c r="I110" s="232"/>
      <c r="J110" s="232"/>
      <c r="K110" s="235">
        <f t="shared" si="1"/>
        <v>0</v>
      </c>
    </row>
    <row r="111" spans="1:11" s="251" customFormat="1" ht="15.75" customHeight="1">
      <c r="A111" s="251">
        <v>4</v>
      </c>
      <c r="B111" s="9" t="s">
        <v>620</v>
      </c>
      <c r="C111" s="61" t="s">
        <v>621</v>
      </c>
      <c r="D111" s="230">
        <v>1</v>
      </c>
      <c r="E111" s="60" t="s">
        <v>36</v>
      </c>
      <c r="F111" s="60"/>
      <c r="G111" s="232"/>
      <c r="H111" s="232"/>
      <c r="I111" s="232"/>
      <c r="J111" s="232"/>
      <c r="K111" s="235">
        <f t="shared" si="1"/>
        <v>0</v>
      </c>
    </row>
    <row r="112" spans="1:11" s="251" customFormat="1" ht="33.75" customHeight="1">
      <c r="A112" s="251">
        <v>4</v>
      </c>
      <c r="B112" s="9" t="s">
        <v>622</v>
      </c>
      <c r="C112" s="199" t="s">
        <v>623</v>
      </c>
      <c r="D112" s="230">
        <v>1</v>
      </c>
      <c r="E112" s="60" t="s">
        <v>36</v>
      </c>
      <c r="F112" s="60"/>
      <c r="G112" s="232"/>
      <c r="H112" s="232"/>
      <c r="I112" s="232"/>
      <c r="J112" s="232"/>
      <c r="K112" s="235">
        <f t="shared" si="1"/>
        <v>0</v>
      </c>
    </row>
    <row r="113" spans="1:11" s="251" customFormat="1" ht="33" customHeight="1">
      <c r="A113" s="251">
        <v>4</v>
      </c>
      <c r="B113" s="9" t="s">
        <v>624</v>
      </c>
      <c r="C113" s="61" t="s">
        <v>625</v>
      </c>
      <c r="D113" s="230">
        <v>1</v>
      </c>
      <c r="E113" s="60" t="s">
        <v>36</v>
      </c>
      <c r="F113" s="60"/>
      <c r="G113" s="232"/>
      <c r="H113" s="232"/>
      <c r="I113" s="232"/>
      <c r="J113" s="232"/>
      <c r="K113" s="235">
        <f t="shared" si="1"/>
        <v>0</v>
      </c>
    </row>
    <row r="114" spans="1:11" s="250" customFormat="1" ht="24.75" customHeight="1">
      <c r="A114" s="251">
        <v>4</v>
      </c>
      <c r="B114" s="9" t="s">
        <v>626</v>
      </c>
      <c r="C114" s="61" t="s">
        <v>627</v>
      </c>
      <c r="D114" s="230">
        <v>1</v>
      </c>
      <c r="E114" s="60" t="s">
        <v>36</v>
      </c>
      <c r="F114" s="60"/>
      <c r="G114" s="232"/>
      <c r="H114" s="232"/>
      <c r="I114" s="232"/>
      <c r="J114" s="267"/>
      <c r="K114" s="235">
        <f t="shared" si="1"/>
        <v>0</v>
      </c>
    </row>
    <row r="115" spans="1:11" s="251" customFormat="1" ht="23.25" customHeight="1">
      <c r="A115" s="251">
        <v>4</v>
      </c>
      <c r="B115" s="9" t="s">
        <v>628</v>
      </c>
      <c r="C115" s="61" t="s">
        <v>629</v>
      </c>
      <c r="D115" s="230">
        <v>1</v>
      </c>
      <c r="E115" s="60" t="s">
        <v>36</v>
      </c>
      <c r="F115" s="60"/>
      <c r="G115" s="232"/>
      <c r="H115" s="232"/>
      <c r="I115" s="232"/>
      <c r="J115" s="232"/>
      <c r="K115" s="235">
        <f t="shared" si="1"/>
        <v>0</v>
      </c>
    </row>
    <row r="116" spans="1:11" s="251" customFormat="1" ht="21.75" customHeight="1">
      <c r="A116" s="251">
        <v>4</v>
      </c>
      <c r="B116" s="9" t="s">
        <v>630</v>
      </c>
      <c r="C116" s="61" t="s">
        <v>631</v>
      </c>
      <c r="D116" s="230">
        <v>1</v>
      </c>
      <c r="E116" s="60" t="s">
        <v>36</v>
      </c>
      <c r="F116" s="60"/>
      <c r="G116" s="232"/>
      <c r="H116" s="232"/>
      <c r="I116" s="232"/>
      <c r="J116" s="232"/>
      <c r="K116" s="235">
        <f t="shared" si="1"/>
        <v>0</v>
      </c>
    </row>
    <row r="117" spans="1:11" s="251" customFormat="1" ht="23.25" customHeight="1">
      <c r="A117" s="251">
        <v>4</v>
      </c>
      <c r="B117" s="9" t="s">
        <v>632</v>
      </c>
      <c r="C117" s="61" t="s">
        <v>633</v>
      </c>
      <c r="D117" s="230">
        <v>1</v>
      </c>
      <c r="E117" s="60" t="s">
        <v>36</v>
      </c>
      <c r="F117" s="60"/>
      <c r="G117" s="232"/>
      <c r="H117" s="232"/>
      <c r="I117" s="232"/>
      <c r="J117" s="232"/>
      <c r="K117" s="235">
        <f t="shared" si="1"/>
        <v>0</v>
      </c>
    </row>
    <row r="118" spans="1:11" s="251" customFormat="1" ht="36" customHeight="1">
      <c r="A118" s="251">
        <v>4</v>
      </c>
      <c r="B118" s="9" t="s">
        <v>634</v>
      </c>
      <c r="C118" s="199" t="s">
        <v>635</v>
      </c>
      <c r="D118" s="230">
        <v>1</v>
      </c>
      <c r="E118" s="60" t="s">
        <v>36</v>
      </c>
      <c r="F118" s="60"/>
      <c r="G118" s="232"/>
      <c r="H118" s="232"/>
      <c r="I118" s="232"/>
      <c r="J118" s="232"/>
      <c r="K118" s="235">
        <f t="shared" si="1"/>
        <v>0</v>
      </c>
    </row>
    <row r="119" spans="1:11" s="251" customFormat="1" ht="19.5" customHeight="1">
      <c r="A119" s="251">
        <v>3</v>
      </c>
      <c r="B119" s="40" t="s">
        <v>636</v>
      </c>
      <c r="C119" s="62" t="s">
        <v>637</v>
      </c>
      <c r="D119" s="230">
        <v>1</v>
      </c>
      <c r="E119" s="60"/>
      <c r="F119" s="60"/>
      <c r="G119" s="232"/>
      <c r="H119" s="232"/>
      <c r="I119" s="232"/>
      <c r="J119" s="232"/>
      <c r="K119" s="235"/>
    </row>
    <row r="120" spans="1:11" s="251" customFormat="1" ht="18" customHeight="1">
      <c r="A120" s="251">
        <v>4</v>
      </c>
      <c r="B120" s="60" t="s">
        <v>638</v>
      </c>
      <c r="C120" s="63" t="s">
        <v>639</v>
      </c>
      <c r="D120" s="230">
        <v>1</v>
      </c>
      <c r="E120" s="60" t="s">
        <v>36</v>
      </c>
      <c r="F120" s="60"/>
      <c r="G120" s="232"/>
      <c r="H120" s="232"/>
      <c r="I120" s="232"/>
      <c r="J120" s="232"/>
      <c r="K120" s="235">
        <f t="shared" si="1"/>
        <v>0</v>
      </c>
    </row>
    <row r="121" spans="1:11" s="251" customFormat="1" ht="18" customHeight="1">
      <c r="A121" s="251">
        <v>4</v>
      </c>
      <c r="B121" s="9" t="s">
        <v>640</v>
      </c>
      <c r="C121" s="199" t="s">
        <v>641</v>
      </c>
      <c r="D121" s="230">
        <v>1</v>
      </c>
      <c r="E121" s="60" t="s">
        <v>36</v>
      </c>
      <c r="F121" s="60"/>
      <c r="G121" s="232"/>
      <c r="H121" s="232"/>
      <c r="I121" s="232"/>
      <c r="J121" s="232"/>
      <c r="K121" s="235">
        <f t="shared" si="1"/>
        <v>0</v>
      </c>
    </row>
    <row r="122" spans="1:11" s="251" customFormat="1" ht="18.75" customHeight="1">
      <c r="A122" s="251">
        <v>4</v>
      </c>
      <c r="B122" s="60" t="s">
        <v>642</v>
      </c>
      <c r="C122" s="199" t="s">
        <v>643</v>
      </c>
      <c r="D122" s="230">
        <v>1</v>
      </c>
      <c r="E122" s="60" t="s">
        <v>36</v>
      </c>
      <c r="F122" s="60"/>
      <c r="G122" s="232"/>
      <c r="H122" s="232"/>
      <c r="I122" s="232"/>
      <c r="J122" s="232"/>
      <c r="K122" s="235">
        <f t="shared" si="1"/>
        <v>0</v>
      </c>
    </row>
    <row r="123" spans="1:11" s="251" customFormat="1" ht="16.5" customHeight="1">
      <c r="A123" s="251">
        <v>4</v>
      </c>
      <c r="B123" s="9" t="s">
        <v>644</v>
      </c>
      <c r="C123" s="199" t="s">
        <v>645</v>
      </c>
      <c r="D123" s="230">
        <v>1</v>
      </c>
      <c r="E123" s="60" t="s">
        <v>36</v>
      </c>
      <c r="F123" s="60"/>
      <c r="G123" s="232"/>
      <c r="H123" s="232"/>
      <c r="I123" s="232"/>
      <c r="J123" s="232"/>
      <c r="K123" s="235">
        <f t="shared" si="1"/>
        <v>0</v>
      </c>
    </row>
    <row r="124" spans="1:11" s="251" customFormat="1" ht="18.75" customHeight="1">
      <c r="A124" s="251">
        <v>4</v>
      </c>
      <c r="B124" s="60" t="s">
        <v>646</v>
      </c>
      <c r="C124" s="199" t="s">
        <v>647</v>
      </c>
      <c r="D124" s="230">
        <v>1</v>
      </c>
      <c r="E124" s="60" t="s">
        <v>36</v>
      </c>
      <c r="F124" s="60"/>
      <c r="G124" s="232"/>
      <c r="H124" s="232"/>
      <c r="I124" s="232"/>
      <c r="J124" s="232"/>
      <c r="K124" s="235">
        <f t="shared" si="1"/>
        <v>0</v>
      </c>
    </row>
    <row r="125" spans="1:11" s="251" customFormat="1" ht="18.75" customHeight="1">
      <c r="A125" s="251">
        <v>4</v>
      </c>
      <c r="B125" s="9" t="s">
        <v>648</v>
      </c>
      <c r="C125" s="199" t="s">
        <v>649</v>
      </c>
      <c r="D125" s="230">
        <v>1</v>
      </c>
      <c r="E125" s="60" t="s">
        <v>36</v>
      </c>
      <c r="F125" s="60"/>
      <c r="G125" s="232"/>
      <c r="H125" s="232"/>
      <c r="I125" s="232"/>
      <c r="J125" s="232"/>
      <c r="K125" s="235">
        <f t="shared" si="1"/>
        <v>0</v>
      </c>
    </row>
    <row r="126" spans="1:11" s="251" customFormat="1" ht="30.75" customHeight="1">
      <c r="A126" s="251">
        <v>3</v>
      </c>
      <c r="B126" s="40" t="s">
        <v>650</v>
      </c>
      <c r="C126" s="77" t="s">
        <v>651</v>
      </c>
      <c r="D126" s="230">
        <v>1</v>
      </c>
      <c r="E126" s="60"/>
      <c r="F126" s="60"/>
      <c r="G126" s="232"/>
      <c r="H126" s="232"/>
      <c r="I126" s="232"/>
      <c r="J126" s="232"/>
      <c r="K126" s="235"/>
    </row>
    <row r="127" spans="1:11" s="251" customFormat="1" ht="18.75" customHeight="1">
      <c r="A127" s="251">
        <v>4</v>
      </c>
      <c r="B127" s="60" t="s">
        <v>652</v>
      </c>
      <c r="C127" s="64" t="s">
        <v>653</v>
      </c>
      <c r="D127" s="230">
        <v>1</v>
      </c>
      <c r="E127" s="60" t="s">
        <v>36</v>
      </c>
      <c r="F127" s="60"/>
      <c r="G127" s="232"/>
      <c r="H127" s="232"/>
      <c r="I127" s="232"/>
      <c r="J127" s="232"/>
      <c r="K127" s="235">
        <f t="shared" si="1"/>
        <v>0</v>
      </c>
    </row>
    <row r="128" spans="1:11" s="251" customFormat="1" ht="60" customHeight="1">
      <c r="A128" s="251">
        <v>4</v>
      </c>
      <c r="B128" s="60" t="s">
        <v>654</v>
      </c>
      <c r="C128" s="64" t="s">
        <v>655</v>
      </c>
      <c r="D128" s="230">
        <v>1</v>
      </c>
      <c r="E128" s="60" t="s">
        <v>36</v>
      </c>
      <c r="F128" s="60"/>
      <c r="G128" s="232"/>
      <c r="H128" s="232"/>
      <c r="I128" s="232"/>
      <c r="J128" s="232"/>
      <c r="K128" s="235">
        <f t="shared" si="1"/>
        <v>0</v>
      </c>
    </row>
    <row r="129" spans="1:11" s="251" customFormat="1" ht="23.25" customHeight="1">
      <c r="A129" s="251">
        <v>3</v>
      </c>
      <c r="B129" s="192" t="s">
        <v>656</v>
      </c>
      <c r="C129" s="198" t="s">
        <v>657</v>
      </c>
      <c r="D129" s="230">
        <v>1</v>
      </c>
      <c r="E129" s="60"/>
      <c r="F129" s="60"/>
      <c r="G129" s="232"/>
      <c r="H129" s="232"/>
      <c r="I129" s="232"/>
      <c r="J129" s="232"/>
      <c r="K129" s="235"/>
    </row>
    <row r="130" spans="1:11" s="251" customFormat="1" ht="47.25" customHeight="1">
      <c r="A130" s="251">
        <v>4</v>
      </c>
      <c r="B130" s="9" t="s">
        <v>658</v>
      </c>
      <c r="C130" s="199" t="s">
        <v>659</v>
      </c>
      <c r="D130" s="230">
        <v>1</v>
      </c>
      <c r="E130" s="60" t="s">
        <v>36</v>
      </c>
      <c r="F130" s="60"/>
      <c r="G130" s="232"/>
      <c r="H130" s="232"/>
      <c r="I130" s="232"/>
      <c r="J130" s="232"/>
      <c r="K130" s="235">
        <f t="shared" si="1"/>
        <v>0</v>
      </c>
    </row>
    <row r="131" spans="1:11" s="251" customFormat="1" ht="50.25" customHeight="1">
      <c r="A131" s="251">
        <v>4</v>
      </c>
      <c r="B131" s="9" t="s">
        <v>660</v>
      </c>
      <c r="C131" s="199" t="s">
        <v>661</v>
      </c>
      <c r="D131" s="230">
        <v>1</v>
      </c>
      <c r="E131" s="60" t="s">
        <v>36</v>
      </c>
      <c r="F131" s="60"/>
      <c r="G131" s="232"/>
      <c r="H131" s="232"/>
      <c r="I131" s="232"/>
      <c r="J131" s="232"/>
      <c r="K131" s="235">
        <f t="shared" si="1"/>
        <v>0</v>
      </c>
    </row>
    <row r="132" spans="1:11" s="251" customFormat="1" ht="74.25" customHeight="1">
      <c r="A132" s="251">
        <v>3</v>
      </c>
      <c r="B132" s="192" t="s">
        <v>662</v>
      </c>
      <c r="C132" s="199" t="s">
        <v>663</v>
      </c>
      <c r="D132" s="230">
        <v>1</v>
      </c>
      <c r="E132" s="60" t="s">
        <v>36</v>
      </c>
      <c r="F132" s="60"/>
      <c r="G132" s="232"/>
      <c r="H132" s="232"/>
      <c r="I132" s="232"/>
      <c r="J132" s="232"/>
      <c r="K132" s="235">
        <f t="shared" si="1"/>
        <v>0</v>
      </c>
    </row>
    <row r="133" spans="1:11" s="251" customFormat="1" ht="19.5" customHeight="1">
      <c r="A133" s="251">
        <v>3</v>
      </c>
      <c r="B133" s="192" t="s">
        <v>664</v>
      </c>
      <c r="C133" s="79" t="s">
        <v>665</v>
      </c>
      <c r="D133" s="230">
        <v>1</v>
      </c>
      <c r="E133" s="60"/>
      <c r="F133" s="60"/>
      <c r="G133" s="232"/>
      <c r="H133" s="232"/>
      <c r="I133" s="232"/>
      <c r="J133" s="232"/>
      <c r="K133" s="235"/>
    </row>
    <row r="134" spans="1:11" s="251" customFormat="1" ht="60.75" customHeight="1">
      <c r="A134" s="251">
        <v>4</v>
      </c>
      <c r="B134" s="9" t="s">
        <v>666</v>
      </c>
      <c r="C134" s="61" t="s">
        <v>667</v>
      </c>
      <c r="D134" s="230">
        <v>1</v>
      </c>
      <c r="E134" s="60" t="s">
        <v>36</v>
      </c>
      <c r="F134" s="60"/>
      <c r="G134" s="232"/>
      <c r="H134" s="232"/>
      <c r="I134" s="232"/>
      <c r="J134" s="232"/>
      <c r="K134" s="235">
        <f t="shared" si="1"/>
        <v>0</v>
      </c>
    </row>
    <row r="135" spans="1:11" s="251" customFormat="1" ht="18" customHeight="1">
      <c r="A135" s="251">
        <v>4</v>
      </c>
      <c r="B135" s="9" t="s">
        <v>668</v>
      </c>
      <c r="C135" s="61" t="s">
        <v>669</v>
      </c>
      <c r="D135" s="230">
        <v>1</v>
      </c>
      <c r="E135" s="60" t="s">
        <v>36</v>
      </c>
      <c r="F135" s="60"/>
      <c r="G135" s="232"/>
      <c r="H135" s="232"/>
      <c r="I135" s="232"/>
      <c r="J135" s="232"/>
      <c r="K135" s="235">
        <f t="shared" si="1"/>
        <v>0</v>
      </c>
    </row>
    <row r="136" spans="1:11" s="251" customFormat="1" ht="18.75" customHeight="1">
      <c r="A136" s="251">
        <v>4</v>
      </c>
      <c r="B136" s="9" t="s">
        <v>670</v>
      </c>
      <c r="C136" s="61" t="s">
        <v>671</v>
      </c>
      <c r="D136" s="230">
        <v>1</v>
      </c>
      <c r="E136" s="60" t="s">
        <v>36</v>
      </c>
      <c r="F136" s="60"/>
      <c r="G136" s="232"/>
      <c r="H136" s="232"/>
      <c r="I136" s="232"/>
      <c r="J136" s="232"/>
      <c r="K136" s="235">
        <f t="shared" si="1"/>
        <v>0</v>
      </c>
    </row>
    <row r="137" spans="1:11" s="251" customFormat="1" ht="15" customHeight="1">
      <c r="A137" s="251">
        <v>4</v>
      </c>
      <c r="B137" s="9" t="s">
        <v>672</v>
      </c>
      <c r="C137" s="61" t="s">
        <v>673</v>
      </c>
      <c r="D137" s="230">
        <v>1</v>
      </c>
      <c r="E137" s="60" t="s">
        <v>36</v>
      </c>
      <c r="F137" s="60"/>
      <c r="G137" s="232"/>
      <c r="H137" s="232"/>
      <c r="I137" s="232"/>
      <c r="J137" s="232"/>
      <c r="K137" s="235">
        <f t="shared" si="1"/>
        <v>0</v>
      </c>
    </row>
    <row r="138" spans="1:11" s="251" customFormat="1" ht="60" customHeight="1">
      <c r="A138" s="251">
        <v>4</v>
      </c>
      <c r="B138" s="9" t="s">
        <v>674</v>
      </c>
      <c r="C138" s="61" t="s">
        <v>675</v>
      </c>
      <c r="D138" s="230">
        <v>1</v>
      </c>
      <c r="E138" s="60" t="s">
        <v>36</v>
      </c>
      <c r="F138" s="60"/>
      <c r="G138" s="232"/>
      <c r="H138" s="232"/>
      <c r="I138" s="232"/>
      <c r="J138" s="232"/>
      <c r="K138" s="235">
        <f t="shared" ref="K138:K163" si="2">G138+I138+H138</f>
        <v>0</v>
      </c>
    </row>
    <row r="139" spans="1:11" s="251" customFormat="1" ht="60.75" customHeight="1">
      <c r="A139" s="251">
        <v>4</v>
      </c>
      <c r="B139" s="9" t="s">
        <v>676</v>
      </c>
      <c r="C139" s="61" t="s">
        <v>677</v>
      </c>
      <c r="D139" s="230">
        <v>1</v>
      </c>
      <c r="E139" s="60" t="s">
        <v>36</v>
      </c>
      <c r="F139" s="60"/>
      <c r="G139" s="232"/>
      <c r="H139" s="232"/>
      <c r="I139" s="232"/>
      <c r="J139" s="232"/>
      <c r="K139" s="235">
        <f t="shared" si="2"/>
        <v>0</v>
      </c>
    </row>
    <row r="140" spans="1:11" s="251" customFormat="1" ht="33" customHeight="1">
      <c r="A140" s="251">
        <v>4</v>
      </c>
      <c r="B140" s="9" t="s">
        <v>678</v>
      </c>
      <c r="C140" s="61" t="s">
        <v>679</v>
      </c>
      <c r="D140" s="230">
        <v>1</v>
      </c>
      <c r="E140" s="60" t="s">
        <v>36</v>
      </c>
      <c r="F140" s="60"/>
      <c r="G140" s="232"/>
      <c r="H140" s="232"/>
      <c r="I140" s="232"/>
      <c r="J140" s="232"/>
      <c r="K140" s="235">
        <f t="shared" si="2"/>
        <v>0</v>
      </c>
    </row>
    <row r="141" spans="1:11" s="251" customFormat="1" ht="33.75" customHeight="1">
      <c r="A141" s="251">
        <v>4</v>
      </c>
      <c r="B141" s="9" t="s">
        <v>680</v>
      </c>
      <c r="C141" s="61" t="s">
        <v>681</v>
      </c>
      <c r="D141" s="230">
        <v>1</v>
      </c>
      <c r="E141" s="60" t="s">
        <v>36</v>
      </c>
      <c r="F141" s="60"/>
      <c r="G141" s="232"/>
      <c r="H141" s="232"/>
      <c r="I141" s="232"/>
      <c r="J141" s="232"/>
      <c r="K141" s="235">
        <f t="shared" si="2"/>
        <v>0</v>
      </c>
    </row>
    <row r="142" spans="1:11" s="251" customFormat="1" ht="31.5" customHeight="1">
      <c r="A142" s="251">
        <v>4</v>
      </c>
      <c r="B142" s="9" t="s">
        <v>682</v>
      </c>
      <c r="C142" s="199" t="s">
        <v>683</v>
      </c>
      <c r="D142" s="230">
        <v>1</v>
      </c>
      <c r="E142" s="60" t="s">
        <v>36</v>
      </c>
      <c r="F142" s="60"/>
      <c r="G142" s="232"/>
      <c r="H142" s="232"/>
      <c r="I142" s="232"/>
      <c r="J142" s="232"/>
      <c r="K142" s="235">
        <f t="shared" si="2"/>
        <v>0</v>
      </c>
    </row>
    <row r="143" spans="1:11" s="251" customFormat="1" ht="33" customHeight="1">
      <c r="A143" s="251">
        <v>4</v>
      </c>
      <c r="B143" s="9" t="s">
        <v>684</v>
      </c>
      <c r="C143" s="61" t="s">
        <v>685</v>
      </c>
      <c r="D143" s="230">
        <v>1</v>
      </c>
      <c r="E143" s="60" t="s">
        <v>36</v>
      </c>
      <c r="F143" s="60"/>
      <c r="G143" s="232"/>
      <c r="H143" s="232"/>
      <c r="I143" s="232"/>
      <c r="J143" s="232"/>
      <c r="K143" s="235">
        <f t="shared" si="2"/>
        <v>0</v>
      </c>
    </row>
    <row r="144" spans="1:11" s="251" customFormat="1" ht="19.5" customHeight="1">
      <c r="A144" s="251">
        <v>3</v>
      </c>
      <c r="B144" s="192" t="s">
        <v>686</v>
      </c>
      <c r="C144" s="79" t="s">
        <v>687</v>
      </c>
      <c r="D144" s="230">
        <v>1</v>
      </c>
      <c r="E144" s="60"/>
      <c r="F144" s="60"/>
      <c r="G144" s="232"/>
      <c r="H144" s="232"/>
      <c r="I144" s="232"/>
      <c r="J144" s="232"/>
      <c r="K144" s="235"/>
    </row>
    <row r="145" spans="1:11" s="251" customFormat="1" ht="46.5" customHeight="1">
      <c r="A145" s="251">
        <v>4</v>
      </c>
      <c r="B145" s="9" t="s">
        <v>688</v>
      </c>
      <c r="C145" s="199" t="s">
        <v>689</v>
      </c>
      <c r="D145" s="230">
        <v>1</v>
      </c>
      <c r="E145" s="60" t="s">
        <v>36</v>
      </c>
      <c r="F145" s="60"/>
      <c r="G145" s="232"/>
      <c r="H145" s="232"/>
      <c r="I145" s="232"/>
      <c r="J145" s="232"/>
      <c r="K145" s="235">
        <f t="shared" si="2"/>
        <v>0</v>
      </c>
    </row>
    <row r="146" spans="1:11" s="251" customFormat="1" ht="44.25" customHeight="1">
      <c r="A146" s="251">
        <v>4</v>
      </c>
      <c r="B146" s="9" t="s">
        <v>690</v>
      </c>
      <c r="C146" s="65" t="s">
        <v>691</v>
      </c>
      <c r="D146" s="230">
        <v>1</v>
      </c>
      <c r="E146" s="60" t="s">
        <v>36</v>
      </c>
      <c r="F146" s="60"/>
      <c r="G146" s="232"/>
      <c r="H146" s="232"/>
      <c r="I146" s="232"/>
      <c r="J146" s="232"/>
      <c r="K146" s="235">
        <f t="shared" si="2"/>
        <v>0</v>
      </c>
    </row>
    <row r="147" spans="1:11" s="251" customFormat="1" ht="16.5" customHeight="1">
      <c r="A147" s="251">
        <v>3</v>
      </c>
      <c r="B147" s="192" t="s">
        <v>692</v>
      </c>
      <c r="C147" s="198" t="s">
        <v>693</v>
      </c>
      <c r="D147" s="230">
        <v>1</v>
      </c>
      <c r="E147" s="60"/>
      <c r="F147" s="60"/>
      <c r="G147" s="232"/>
      <c r="H147" s="232"/>
      <c r="I147" s="232"/>
      <c r="J147" s="232"/>
      <c r="K147" s="235"/>
    </row>
    <row r="148" spans="1:11" s="251" customFormat="1" ht="100.5" customHeight="1">
      <c r="A148" s="251">
        <v>4</v>
      </c>
      <c r="B148" s="9" t="s">
        <v>694</v>
      </c>
      <c r="C148" s="65" t="s">
        <v>695</v>
      </c>
      <c r="D148" s="230">
        <v>1</v>
      </c>
      <c r="E148" s="60" t="s">
        <v>36</v>
      </c>
      <c r="F148" s="60"/>
      <c r="G148" s="232"/>
      <c r="H148" s="232"/>
      <c r="I148" s="232"/>
      <c r="J148" s="232"/>
      <c r="K148" s="235">
        <f t="shared" si="2"/>
        <v>0</v>
      </c>
    </row>
    <row r="149" spans="1:11" s="251" customFormat="1" ht="103.5" customHeight="1">
      <c r="A149" s="251">
        <v>4</v>
      </c>
      <c r="B149" s="9" t="s">
        <v>696</v>
      </c>
      <c r="C149" s="66" t="s">
        <v>697</v>
      </c>
      <c r="D149" s="230">
        <v>1</v>
      </c>
      <c r="E149" s="60" t="s">
        <v>36</v>
      </c>
      <c r="F149" s="60"/>
      <c r="G149" s="232"/>
      <c r="H149" s="232"/>
      <c r="I149" s="232"/>
      <c r="J149" s="232"/>
      <c r="K149" s="235">
        <f t="shared" si="2"/>
        <v>0</v>
      </c>
    </row>
    <row r="150" spans="1:11" s="251" customFormat="1" ht="60" customHeight="1">
      <c r="A150" s="251">
        <v>4</v>
      </c>
      <c r="B150" s="9" t="s">
        <v>698</v>
      </c>
      <c r="C150" s="67" t="s">
        <v>699</v>
      </c>
      <c r="D150" s="230">
        <v>1</v>
      </c>
      <c r="E150" s="60" t="s">
        <v>36</v>
      </c>
      <c r="F150" s="60"/>
      <c r="G150" s="232"/>
      <c r="H150" s="232"/>
      <c r="I150" s="232"/>
      <c r="J150" s="232"/>
      <c r="K150" s="235">
        <f t="shared" si="2"/>
        <v>0</v>
      </c>
    </row>
    <row r="151" spans="1:11" s="251" customFormat="1" ht="25.5" customHeight="1">
      <c r="B151" s="192" t="s">
        <v>700</v>
      </c>
      <c r="C151" s="198" t="s">
        <v>461</v>
      </c>
      <c r="D151" s="230">
        <v>1</v>
      </c>
      <c r="E151" s="40"/>
      <c r="F151" s="40"/>
      <c r="G151" s="232"/>
      <c r="H151" s="232"/>
      <c r="I151" s="232"/>
      <c r="J151" s="232"/>
      <c r="K151" s="235"/>
    </row>
    <row r="152" spans="1:11" s="251" customFormat="1" ht="18" customHeight="1">
      <c r="B152" s="60" t="s">
        <v>701</v>
      </c>
      <c r="C152" s="34"/>
      <c r="D152" s="230">
        <v>1</v>
      </c>
      <c r="E152" s="60" t="s">
        <v>36</v>
      </c>
      <c r="F152" s="60"/>
      <c r="G152" s="232"/>
      <c r="H152" s="232"/>
      <c r="I152" s="232"/>
      <c r="J152" s="232"/>
      <c r="K152" s="235">
        <f t="shared" si="2"/>
        <v>0</v>
      </c>
    </row>
    <row r="153" spans="1:11" s="251" customFormat="1" ht="17.25" customHeight="1">
      <c r="B153" s="60" t="s">
        <v>702</v>
      </c>
      <c r="C153" s="34"/>
      <c r="D153" s="230">
        <v>1</v>
      </c>
      <c r="E153" s="60" t="s">
        <v>36</v>
      </c>
      <c r="F153" s="60"/>
      <c r="G153" s="232"/>
      <c r="H153" s="232"/>
      <c r="I153" s="232"/>
      <c r="J153" s="232"/>
      <c r="K153" s="235">
        <f t="shared" si="2"/>
        <v>0</v>
      </c>
    </row>
    <row r="154" spans="1:11" s="251" customFormat="1" ht="18.75" customHeight="1">
      <c r="B154" s="60" t="s">
        <v>703</v>
      </c>
      <c r="C154" s="34"/>
      <c r="D154" s="230">
        <v>1</v>
      </c>
      <c r="E154" s="60" t="s">
        <v>36</v>
      </c>
      <c r="F154" s="60"/>
      <c r="G154" s="232"/>
      <c r="H154" s="232"/>
      <c r="I154" s="232"/>
      <c r="J154" s="232"/>
      <c r="K154" s="235">
        <f t="shared" si="2"/>
        <v>0</v>
      </c>
    </row>
    <row r="155" spans="1:11" s="255" customFormat="1" ht="23.25" customHeight="1" thickBot="1">
      <c r="B155" s="135"/>
      <c r="C155" s="132" t="s">
        <v>704</v>
      </c>
      <c r="D155" s="230">
        <v>1</v>
      </c>
      <c r="E155" s="124"/>
      <c r="F155" s="124"/>
      <c r="G155" s="266"/>
      <c r="H155" s="266"/>
      <c r="I155" s="266"/>
      <c r="J155" s="266"/>
      <c r="K155" s="235">
        <f t="shared" si="2"/>
        <v>0</v>
      </c>
    </row>
    <row r="156" spans="1:11" s="254" customFormat="1" ht="15.75" customHeight="1">
      <c r="B156" s="133"/>
      <c r="C156" s="134"/>
      <c r="D156" s="230">
        <v>1</v>
      </c>
      <c r="E156" s="127"/>
      <c r="F156" s="127"/>
      <c r="G156" s="264"/>
      <c r="H156" s="264"/>
      <c r="I156" s="264"/>
      <c r="J156" s="264"/>
      <c r="K156" s="235"/>
    </row>
    <row r="157" spans="1:11" s="251" customFormat="1" ht="16.5" customHeight="1">
      <c r="A157" s="251">
        <v>2</v>
      </c>
      <c r="B157" s="114">
        <v>3.4</v>
      </c>
      <c r="C157" s="128" t="s">
        <v>468</v>
      </c>
      <c r="D157" s="230">
        <v>1</v>
      </c>
      <c r="E157" s="116"/>
      <c r="F157" s="116"/>
      <c r="G157" s="265"/>
      <c r="H157" s="265"/>
      <c r="I157" s="265"/>
      <c r="J157" s="265"/>
      <c r="K157" s="235"/>
    </row>
    <row r="158" spans="1:11" s="251" customFormat="1" ht="35.25" customHeight="1">
      <c r="A158" s="251">
        <v>3</v>
      </c>
      <c r="B158" s="9" t="s">
        <v>705</v>
      </c>
      <c r="C158" s="199" t="s">
        <v>470</v>
      </c>
      <c r="D158" s="230">
        <v>1</v>
      </c>
      <c r="E158" s="60" t="s">
        <v>36</v>
      </c>
      <c r="F158" s="60"/>
      <c r="G158" s="232"/>
      <c r="H158" s="232"/>
      <c r="I158" s="232"/>
      <c r="J158" s="232"/>
      <c r="K158" s="235">
        <f t="shared" si="2"/>
        <v>0</v>
      </c>
    </row>
    <row r="159" spans="1:11" s="251" customFormat="1" ht="19.5" customHeight="1">
      <c r="B159" s="9" t="s">
        <v>706</v>
      </c>
      <c r="C159" s="34"/>
      <c r="D159" s="230">
        <v>1</v>
      </c>
      <c r="E159" s="60" t="s">
        <v>36</v>
      </c>
      <c r="F159" s="60"/>
      <c r="G159" s="232"/>
      <c r="H159" s="232"/>
      <c r="I159" s="232"/>
      <c r="J159" s="232"/>
      <c r="K159" s="235">
        <f t="shared" si="2"/>
        <v>0</v>
      </c>
    </row>
    <row r="160" spans="1:11" s="251" customFormat="1" ht="16.5" customHeight="1">
      <c r="B160" s="9" t="s">
        <v>707</v>
      </c>
      <c r="C160" s="34"/>
      <c r="D160" s="230">
        <v>1</v>
      </c>
      <c r="E160" s="60" t="s">
        <v>36</v>
      </c>
      <c r="F160" s="60"/>
      <c r="G160" s="232"/>
      <c r="H160" s="232"/>
      <c r="I160" s="232"/>
      <c r="J160" s="232"/>
      <c r="K160" s="235">
        <f t="shared" si="2"/>
        <v>0</v>
      </c>
    </row>
    <row r="161" spans="2:11" s="255" customFormat="1" ht="15.75" thickBot="1">
      <c r="B161" s="135"/>
      <c r="C161" s="132" t="s">
        <v>708</v>
      </c>
      <c r="D161" s="230"/>
      <c r="E161" s="60"/>
      <c r="F161" s="137"/>
      <c r="G161" s="266"/>
      <c r="H161" s="266"/>
      <c r="I161" s="266"/>
      <c r="J161" s="266"/>
      <c r="K161" s="235">
        <f t="shared" si="2"/>
        <v>0</v>
      </c>
    </row>
    <row r="162" spans="2:11" s="254" customFormat="1" ht="15">
      <c r="B162" s="133"/>
      <c r="C162" s="134"/>
      <c r="D162" s="269"/>
      <c r="E162" s="127"/>
      <c r="F162" s="127"/>
      <c r="G162" s="264"/>
      <c r="H162" s="264"/>
      <c r="I162" s="264"/>
      <c r="J162" s="264"/>
      <c r="K162" s="235"/>
    </row>
    <row r="163" spans="2:11" s="256" customFormat="1" ht="40.5" customHeight="1">
      <c r="B163" s="333" t="s">
        <v>979</v>
      </c>
      <c r="C163" s="334"/>
      <c r="D163" s="270"/>
      <c r="E163" s="116"/>
      <c r="F163" s="116"/>
      <c r="G163" s="260"/>
      <c r="H163" s="260"/>
      <c r="I163" s="260"/>
      <c r="J163" s="260"/>
      <c r="K163" s="235">
        <f t="shared" si="2"/>
        <v>0</v>
      </c>
    </row>
    <row r="164" spans="2:11" s="257" customFormat="1" ht="19.5" customHeight="1">
      <c r="B164" s="68"/>
      <c r="C164" s="52" t="s">
        <v>709</v>
      </c>
      <c r="D164" s="271"/>
      <c r="E164" s="136"/>
      <c r="F164" s="136"/>
      <c r="G164" s="261"/>
      <c r="H164" s="261"/>
      <c r="I164" s="261"/>
      <c r="J164" s="261"/>
      <c r="K164" s="261"/>
    </row>
    <row r="165" spans="2:11" s="257" customFormat="1" ht="20.25" customHeight="1">
      <c r="B165" s="69"/>
      <c r="C165" s="55" t="s">
        <v>221</v>
      </c>
      <c r="D165" s="272"/>
      <c r="E165" s="70"/>
      <c r="F165" s="70"/>
      <c r="G165" s="262"/>
      <c r="H165" s="262"/>
      <c r="I165" s="262"/>
      <c r="J165" s="262"/>
      <c r="K165" s="262"/>
    </row>
    <row r="166" spans="2:11" s="258" customFormat="1" ht="18" customHeight="1">
      <c r="B166" s="71"/>
      <c r="C166" s="72"/>
      <c r="D166" s="273"/>
      <c r="E166" s="72"/>
      <c r="F166" s="72"/>
      <c r="G166" s="261"/>
      <c r="H166" s="261"/>
      <c r="I166" s="261"/>
      <c r="J166" s="261"/>
      <c r="K166" s="261"/>
    </row>
    <row r="167" spans="2:11" s="258" customFormat="1" ht="18.75" customHeight="1">
      <c r="B167" s="71"/>
      <c r="C167" s="72" t="s">
        <v>19</v>
      </c>
      <c r="D167" s="273"/>
      <c r="E167" s="72"/>
      <c r="F167" s="72"/>
      <c r="G167" s="261"/>
      <c r="H167" s="261"/>
      <c r="I167" s="261"/>
      <c r="J167" s="261"/>
      <c r="K167" s="261"/>
    </row>
    <row r="168" spans="2:11" s="258" customFormat="1" ht="19.5" customHeight="1">
      <c r="B168" s="71"/>
      <c r="C168" s="72" t="s">
        <v>20</v>
      </c>
      <c r="D168" s="273"/>
      <c r="E168" s="72"/>
      <c r="F168" s="72"/>
      <c r="G168" s="261"/>
      <c r="H168" s="261"/>
      <c r="I168" s="261"/>
      <c r="J168" s="261"/>
      <c r="K168" s="261"/>
    </row>
    <row r="169" spans="2:11" s="258" customFormat="1" ht="18" customHeight="1">
      <c r="B169" s="71"/>
      <c r="C169" s="72" t="s">
        <v>21</v>
      </c>
      <c r="D169" s="273"/>
      <c r="E169" s="72"/>
      <c r="F169" s="72"/>
      <c r="G169" s="261"/>
      <c r="H169" s="261"/>
      <c r="I169" s="261"/>
      <c r="J169" s="261"/>
      <c r="K169" s="261"/>
    </row>
  </sheetData>
  <mergeCells count="5">
    <mergeCell ref="B1:K1"/>
    <mergeCell ref="D2:K2"/>
    <mergeCell ref="B5:C5"/>
    <mergeCell ref="B6:C6"/>
    <mergeCell ref="B163:C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174"/>
  <sheetViews>
    <sheetView zoomScale="70" zoomScaleNormal="70" workbookViewId="0">
      <selection activeCell="C55" sqref="C55"/>
    </sheetView>
  </sheetViews>
  <sheetFormatPr defaultColWidth="8.7109375" defaultRowHeight="12.75"/>
  <cols>
    <col min="1" max="1" width="13.42578125" style="73" customWidth="1"/>
    <col min="2" max="2" width="10.42578125" style="73" customWidth="1"/>
    <col min="3" max="3" width="99.7109375" style="73" customWidth="1"/>
    <col min="4" max="4" width="16.28515625" style="280" customWidth="1"/>
    <col min="5" max="7" width="16.28515625" style="73" customWidth="1"/>
    <col min="8" max="8" width="18.7109375" style="291" customWidth="1"/>
    <col min="9" max="9" width="18" style="291" customWidth="1"/>
    <col min="10" max="10" width="16" style="291" customWidth="1"/>
    <col min="11" max="11" width="23.28515625" style="280" customWidth="1"/>
    <col min="12" max="16384" width="8.7109375" style="73"/>
  </cols>
  <sheetData>
    <row r="1" spans="1:11" s="190" customFormat="1" ht="27" customHeight="1">
      <c r="B1" s="327" t="s">
        <v>711</v>
      </c>
      <c r="C1" s="327"/>
      <c r="D1" s="327"/>
      <c r="E1" s="327"/>
      <c r="F1" s="327"/>
      <c r="G1" s="327"/>
      <c r="H1" s="327"/>
      <c r="I1" s="327"/>
      <c r="J1" s="327"/>
      <c r="K1" s="327"/>
    </row>
    <row r="2" spans="1:11" s="190" customFormat="1" ht="18.75" customHeight="1">
      <c r="B2" s="104"/>
      <c r="C2" s="191" t="s">
        <v>972</v>
      </c>
      <c r="D2" s="276"/>
      <c r="E2" s="195"/>
      <c r="F2" s="195"/>
      <c r="G2" s="195"/>
      <c r="H2" s="281"/>
      <c r="I2" s="281"/>
      <c r="J2" s="281"/>
      <c r="K2" s="276"/>
    </row>
    <row r="3" spans="1:11" s="190" customFormat="1" ht="18.75" customHeight="1">
      <c r="B3" s="104"/>
      <c r="C3" s="104"/>
      <c r="D3" s="322"/>
      <c r="E3" s="322"/>
      <c r="F3" s="322"/>
      <c r="G3" s="322"/>
      <c r="H3" s="322"/>
      <c r="I3" s="322"/>
      <c r="J3" s="322"/>
      <c r="K3" s="322"/>
    </row>
    <row r="4" spans="1:11" s="190" customFormat="1" ht="33" customHeight="1">
      <c r="A4" s="190" t="s">
        <v>5</v>
      </c>
      <c r="B4" s="104" t="s">
        <v>2</v>
      </c>
      <c r="C4" s="190" t="s">
        <v>0</v>
      </c>
      <c r="D4" s="184" t="s">
        <v>3</v>
      </c>
      <c r="E4" s="190" t="s">
        <v>1</v>
      </c>
      <c r="F4" s="190" t="s">
        <v>710</v>
      </c>
      <c r="G4" s="190" t="s">
        <v>222</v>
      </c>
      <c r="H4" s="99" t="s">
        <v>984</v>
      </c>
      <c r="I4" s="99" t="s">
        <v>713</v>
      </c>
      <c r="J4" s="99" t="s">
        <v>712</v>
      </c>
      <c r="K4" s="184" t="s">
        <v>714</v>
      </c>
    </row>
    <row r="5" spans="1:11" s="22" customFormat="1" ht="22.5" customHeight="1">
      <c r="B5" s="104"/>
      <c r="C5" s="190"/>
      <c r="D5" s="277" t="s">
        <v>232</v>
      </c>
      <c r="E5" s="138" t="s">
        <v>232</v>
      </c>
      <c r="F5" s="138"/>
      <c r="G5" s="138"/>
      <c r="H5" s="282" t="s">
        <v>715</v>
      </c>
      <c r="I5" s="282" t="s">
        <v>716</v>
      </c>
      <c r="J5" s="282" t="s">
        <v>985</v>
      </c>
      <c r="K5" s="277" t="s">
        <v>717</v>
      </c>
    </row>
    <row r="6" spans="1:11" s="22" customFormat="1" ht="20.25" customHeight="1">
      <c r="B6" s="59"/>
      <c r="C6" s="38"/>
      <c r="D6" s="278"/>
      <c r="E6" s="201"/>
      <c r="F6" s="201"/>
      <c r="G6" s="201"/>
      <c r="H6" s="152"/>
      <c r="I6" s="152"/>
      <c r="J6" s="152"/>
      <c r="K6" s="235"/>
    </row>
    <row r="7" spans="1:11" s="22" customFormat="1" ht="20.25" customHeight="1">
      <c r="B7" s="335" t="s">
        <v>479</v>
      </c>
      <c r="C7" s="336"/>
      <c r="D7" s="279"/>
      <c r="E7" s="139"/>
      <c r="F7" s="139"/>
      <c r="G7" s="139"/>
      <c r="H7" s="283"/>
      <c r="I7" s="283"/>
      <c r="J7" s="283"/>
      <c r="K7" s="292"/>
    </row>
    <row r="8" spans="1:11" s="22" customFormat="1" ht="18" customHeight="1">
      <c r="B8" s="319" t="s">
        <v>480</v>
      </c>
      <c r="C8" s="332"/>
      <c r="D8" s="103"/>
      <c r="E8" s="193"/>
      <c r="F8" s="193"/>
      <c r="G8" s="193"/>
      <c r="H8" s="152"/>
      <c r="I8" s="152"/>
      <c r="J8" s="152"/>
      <c r="K8" s="235"/>
    </row>
    <row r="9" spans="1:11" s="22" customFormat="1" ht="30" customHeight="1">
      <c r="A9" s="22">
        <v>2</v>
      </c>
      <c r="B9" s="192">
        <v>3.1</v>
      </c>
      <c r="C9" s="198" t="s">
        <v>481</v>
      </c>
      <c r="D9" s="103"/>
      <c r="E9" s="193"/>
      <c r="F9" s="193"/>
      <c r="G9" s="193"/>
      <c r="H9" s="221"/>
      <c r="I9" s="221"/>
      <c r="J9" s="221">
        <f t="shared" ref="J9:J40" si="0">H9*12%</f>
        <v>0</v>
      </c>
      <c r="K9" s="221"/>
    </row>
    <row r="10" spans="1:11" s="22" customFormat="1" ht="19.5" customHeight="1">
      <c r="A10" s="22">
        <v>3</v>
      </c>
      <c r="B10" s="192" t="s">
        <v>482</v>
      </c>
      <c r="C10" s="16" t="s">
        <v>114</v>
      </c>
      <c r="D10" s="103"/>
      <c r="E10" s="193"/>
      <c r="F10" s="193"/>
      <c r="G10" s="193"/>
      <c r="H10" s="221"/>
      <c r="I10" s="221"/>
      <c r="J10" s="221">
        <f t="shared" si="0"/>
        <v>0</v>
      </c>
      <c r="K10" s="221"/>
    </row>
    <row r="11" spans="1:11" s="22" customFormat="1" ht="43.5" customHeight="1">
      <c r="A11" s="22">
        <v>4</v>
      </c>
      <c r="B11" s="9" t="s">
        <v>483</v>
      </c>
      <c r="C11" s="26" t="s">
        <v>957</v>
      </c>
      <c r="D11" s="230">
        <v>1</v>
      </c>
      <c r="E11" s="202" t="s">
        <v>36</v>
      </c>
      <c r="F11" s="202"/>
      <c r="G11" s="202"/>
      <c r="H11" s="218">
        <v>8609750</v>
      </c>
      <c r="I11" s="218">
        <v>50000</v>
      </c>
      <c r="J11" s="221">
        <f t="shared" si="0"/>
        <v>1033170</v>
      </c>
      <c r="K11" s="221">
        <f>H11+J11+I11</f>
        <v>9692920</v>
      </c>
    </row>
    <row r="12" spans="1:11" s="22" customFormat="1" ht="31.5" customHeight="1">
      <c r="A12" s="22">
        <v>4</v>
      </c>
      <c r="B12" s="9" t="s">
        <v>485</v>
      </c>
      <c r="C12" s="26" t="s">
        <v>718</v>
      </c>
      <c r="D12" s="230">
        <v>1</v>
      </c>
      <c r="E12" s="202" t="s">
        <v>36</v>
      </c>
      <c r="F12" s="202"/>
      <c r="G12" s="202"/>
      <c r="H12" s="218">
        <v>4914450</v>
      </c>
      <c r="I12" s="218">
        <v>50000</v>
      </c>
      <c r="J12" s="221">
        <f t="shared" si="0"/>
        <v>589734</v>
      </c>
      <c r="K12" s="221">
        <f t="shared" ref="K12:K75" si="1">H12+J12+I12</f>
        <v>5554184</v>
      </c>
    </row>
    <row r="13" spans="1:11" s="22" customFormat="1" ht="31.5" customHeight="1">
      <c r="A13" s="22">
        <v>4</v>
      </c>
      <c r="B13" s="9" t="s">
        <v>486</v>
      </c>
      <c r="C13" s="26" t="s">
        <v>285</v>
      </c>
      <c r="D13" s="230">
        <v>1</v>
      </c>
      <c r="E13" s="202" t="s">
        <v>36</v>
      </c>
      <c r="F13" s="202"/>
      <c r="G13" s="202"/>
      <c r="H13" s="218">
        <v>1072750</v>
      </c>
      <c r="I13" s="218">
        <v>50000</v>
      </c>
      <c r="J13" s="221">
        <f t="shared" si="0"/>
        <v>128730</v>
      </c>
      <c r="K13" s="221">
        <f t="shared" si="1"/>
        <v>1251480</v>
      </c>
    </row>
    <row r="14" spans="1:11" s="140" customFormat="1" ht="30" customHeight="1">
      <c r="A14" s="140">
        <v>4</v>
      </c>
      <c r="B14" s="9" t="s">
        <v>488</v>
      </c>
      <c r="C14" s="26" t="s">
        <v>719</v>
      </c>
      <c r="D14" s="230">
        <v>1</v>
      </c>
      <c r="E14" s="202" t="s">
        <v>36</v>
      </c>
      <c r="F14" s="202"/>
      <c r="G14" s="202"/>
      <c r="H14" s="218">
        <v>656700</v>
      </c>
      <c r="I14" s="218">
        <v>50000</v>
      </c>
      <c r="J14" s="221">
        <f t="shared" si="0"/>
        <v>78804</v>
      </c>
      <c r="K14" s="221">
        <f t="shared" si="1"/>
        <v>785504</v>
      </c>
    </row>
    <row r="15" spans="1:11" s="22" customFormat="1" ht="22.5" customHeight="1">
      <c r="B15" s="198"/>
      <c r="C15" s="16" t="s">
        <v>123</v>
      </c>
      <c r="D15" s="230">
        <v>1</v>
      </c>
      <c r="E15" s="193"/>
      <c r="F15" s="193"/>
      <c r="G15" s="193"/>
      <c r="H15" s="218"/>
      <c r="I15" s="218"/>
      <c r="J15" s="221">
        <f t="shared" si="0"/>
        <v>0</v>
      </c>
      <c r="K15" s="221">
        <f t="shared" si="1"/>
        <v>0</v>
      </c>
    </row>
    <row r="16" spans="1:11" s="22" customFormat="1" ht="44.25" customHeight="1">
      <c r="A16" s="22">
        <v>4</v>
      </c>
      <c r="B16" s="9" t="s">
        <v>489</v>
      </c>
      <c r="C16" s="199" t="s">
        <v>720</v>
      </c>
      <c r="D16" s="230">
        <v>1</v>
      </c>
      <c r="E16" s="202" t="s">
        <v>36</v>
      </c>
      <c r="F16" s="202"/>
      <c r="G16" s="202"/>
      <c r="H16" s="218">
        <v>5345800</v>
      </c>
      <c r="I16" s="218">
        <v>50000</v>
      </c>
      <c r="J16" s="221">
        <f t="shared" si="0"/>
        <v>641496</v>
      </c>
      <c r="K16" s="221">
        <f t="shared" si="1"/>
        <v>6037296</v>
      </c>
    </row>
    <row r="17" spans="1:11" s="22" customFormat="1" ht="30" customHeight="1">
      <c r="A17" s="22">
        <v>4</v>
      </c>
      <c r="B17" s="9" t="s">
        <v>491</v>
      </c>
      <c r="C17" s="199" t="s">
        <v>721</v>
      </c>
      <c r="D17" s="230">
        <v>1</v>
      </c>
      <c r="E17" s="202" t="s">
        <v>36</v>
      </c>
      <c r="F17" s="202"/>
      <c r="G17" s="202"/>
      <c r="H17" s="218">
        <v>3208350</v>
      </c>
      <c r="I17" s="218">
        <v>50000</v>
      </c>
      <c r="J17" s="221">
        <f t="shared" si="0"/>
        <v>385002</v>
      </c>
      <c r="K17" s="221">
        <f t="shared" si="1"/>
        <v>3643352</v>
      </c>
    </row>
    <row r="18" spans="1:11" s="22" customFormat="1" ht="30" customHeight="1">
      <c r="A18" s="22">
        <v>4</v>
      </c>
      <c r="B18" s="9" t="s">
        <v>492</v>
      </c>
      <c r="C18" s="199" t="s">
        <v>722</v>
      </c>
      <c r="D18" s="230">
        <v>1</v>
      </c>
      <c r="E18" s="202" t="s">
        <v>36</v>
      </c>
      <c r="F18" s="202"/>
      <c r="G18" s="202"/>
      <c r="H18" s="218">
        <v>8063450</v>
      </c>
      <c r="I18" s="218">
        <v>50000</v>
      </c>
      <c r="J18" s="221">
        <f t="shared" si="0"/>
        <v>967614</v>
      </c>
      <c r="K18" s="221">
        <f t="shared" si="1"/>
        <v>9081064</v>
      </c>
    </row>
    <row r="19" spans="1:11" s="22" customFormat="1" ht="30" customHeight="1">
      <c r="A19" s="22">
        <v>4</v>
      </c>
      <c r="B19" s="9" t="s">
        <v>494</v>
      </c>
      <c r="C19" s="199" t="s">
        <v>723</v>
      </c>
      <c r="D19" s="230">
        <v>1</v>
      </c>
      <c r="E19" s="202" t="s">
        <v>36</v>
      </c>
      <c r="F19" s="202"/>
      <c r="G19" s="202"/>
      <c r="H19" s="218">
        <v>149300</v>
      </c>
      <c r="I19" s="218">
        <v>50000</v>
      </c>
      <c r="J19" s="221">
        <f t="shared" si="0"/>
        <v>17916</v>
      </c>
      <c r="K19" s="221">
        <f t="shared" si="1"/>
        <v>217216</v>
      </c>
    </row>
    <row r="20" spans="1:11" s="22" customFormat="1" ht="30" customHeight="1">
      <c r="A20" s="22">
        <v>4</v>
      </c>
      <c r="B20" s="9" t="s">
        <v>495</v>
      </c>
      <c r="C20" s="199" t="s">
        <v>299</v>
      </c>
      <c r="D20" s="230">
        <v>1</v>
      </c>
      <c r="E20" s="202" t="s">
        <v>36</v>
      </c>
      <c r="F20" s="202"/>
      <c r="G20" s="202"/>
      <c r="H20" s="218">
        <v>1869950</v>
      </c>
      <c r="I20" s="218">
        <v>50000</v>
      </c>
      <c r="J20" s="221">
        <f t="shared" si="0"/>
        <v>224394</v>
      </c>
      <c r="K20" s="221">
        <f t="shared" si="1"/>
        <v>2144344</v>
      </c>
    </row>
    <row r="21" spans="1:11" s="22" customFormat="1" ht="30.75" customHeight="1">
      <c r="A21" s="22">
        <v>4</v>
      </c>
      <c r="B21" s="9" t="s">
        <v>497</v>
      </c>
      <c r="C21" s="199" t="s">
        <v>724</v>
      </c>
      <c r="D21" s="230">
        <v>1</v>
      </c>
      <c r="E21" s="202" t="s">
        <v>36</v>
      </c>
      <c r="F21" s="202"/>
      <c r="G21" s="202"/>
      <c r="H21" s="218">
        <v>2603050</v>
      </c>
      <c r="I21" s="218">
        <v>50000</v>
      </c>
      <c r="J21" s="221">
        <f t="shared" si="0"/>
        <v>312366</v>
      </c>
      <c r="K21" s="221">
        <f t="shared" si="1"/>
        <v>2965416</v>
      </c>
    </row>
    <row r="22" spans="1:11" s="22" customFormat="1" ht="30" customHeight="1">
      <c r="A22" s="22">
        <v>4</v>
      </c>
      <c r="B22" s="9" t="s">
        <v>499</v>
      </c>
      <c r="C22" s="199" t="s">
        <v>725</v>
      </c>
      <c r="D22" s="230">
        <v>1</v>
      </c>
      <c r="E22" s="202" t="s">
        <v>36</v>
      </c>
      <c r="F22" s="202"/>
      <c r="G22" s="202"/>
      <c r="H22" s="218">
        <v>1044900</v>
      </c>
      <c r="I22" s="218">
        <v>50000</v>
      </c>
      <c r="J22" s="221">
        <f t="shared" si="0"/>
        <v>125388</v>
      </c>
      <c r="K22" s="221">
        <f t="shared" si="1"/>
        <v>1220288</v>
      </c>
    </row>
    <row r="23" spans="1:11" s="22" customFormat="1" ht="47.25" customHeight="1">
      <c r="A23" s="22">
        <v>4</v>
      </c>
      <c r="B23" s="9" t="s">
        <v>501</v>
      </c>
      <c r="C23" s="199" t="s">
        <v>726</v>
      </c>
      <c r="D23" s="230">
        <v>1</v>
      </c>
      <c r="E23" s="202" t="s">
        <v>36</v>
      </c>
      <c r="F23" s="202"/>
      <c r="G23" s="202"/>
      <c r="H23" s="218">
        <v>17756100</v>
      </c>
      <c r="I23" s="218">
        <v>50000</v>
      </c>
      <c r="J23" s="221">
        <f t="shared" si="0"/>
        <v>2130732</v>
      </c>
      <c r="K23" s="221">
        <f t="shared" si="1"/>
        <v>19936832</v>
      </c>
    </row>
    <row r="24" spans="1:11" s="140" customFormat="1" ht="43.5" customHeight="1">
      <c r="A24" s="140">
        <v>4</v>
      </c>
      <c r="B24" s="9" t="s">
        <v>503</v>
      </c>
      <c r="C24" s="199" t="s">
        <v>727</v>
      </c>
      <c r="D24" s="230">
        <v>1</v>
      </c>
      <c r="E24" s="202" t="s">
        <v>36</v>
      </c>
      <c r="F24" s="202"/>
      <c r="G24" s="202"/>
      <c r="H24" s="218">
        <v>8199500</v>
      </c>
      <c r="I24" s="218">
        <v>50000</v>
      </c>
      <c r="J24" s="221">
        <f t="shared" si="0"/>
        <v>983940</v>
      </c>
      <c r="K24" s="221">
        <f t="shared" si="1"/>
        <v>9233440</v>
      </c>
    </row>
    <row r="25" spans="1:11" s="140" customFormat="1" ht="48.75" customHeight="1">
      <c r="A25" s="140">
        <v>4</v>
      </c>
      <c r="B25" s="9" t="s">
        <v>505</v>
      </c>
      <c r="C25" s="199" t="s">
        <v>728</v>
      </c>
      <c r="D25" s="230">
        <v>1</v>
      </c>
      <c r="E25" s="202" t="s">
        <v>36</v>
      </c>
      <c r="F25" s="202"/>
      <c r="G25" s="202"/>
      <c r="H25" s="218">
        <v>1789000</v>
      </c>
      <c r="I25" s="218">
        <v>50000</v>
      </c>
      <c r="J25" s="221">
        <f t="shared" si="0"/>
        <v>214680</v>
      </c>
      <c r="K25" s="221">
        <f t="shared" si="1"/>
        <v>2053680</v>
      </c>
    </row>
    <row r="26" spans="1:11" s="22" customFormat="1" ht="45.75" customHeight="1">
      <c r="A26" s="22">
        <v>4</v>
      </c>
      <c r="B26" s="9" t="s">
        <v>506</v>
      </c>
      <c r="C26" s="199" t="s">
        <v>729</v>
      </c>
      <c r="D26" s="230">
        <v>1</v>
      </c>
      <c r="E26" s="202" t="s">
        <v>36</v>
      </c>
      <c r="F26" s="202"/>
      <c r="G26" s="202"/>
      <c r="H26" s="218">
        <v>3755150</v>
      </c>
      <c r="I26" s="218">
        <v>50000</v>
      </c>
      <c r="J26" s="221">
        <f t="shared" si="0"/>
        <v>450618</v>
      </c>
      <c r="K26" s="221">
        <f t="shared" si="1"/>
        <v>4255768</v>
      </c>
    </row>
    <row r="27" spans="1:11" s="22" customFormat="1" ht="45" customHeight="1">
      <c r="A27" s="22">
        <v>4</v>
      </c>
      <c r="B27" s="9" t="s">
        <v>508</v>
      </c>
      <c r="C27" s="49" t="s">
        <v>730</v>
      </c>
      <c r="D27" s="230">
        <v>1</v>
      </c>
      <c r="E27" s="202" t="s">
        <v>36</v>
      </c>
      <c r="F27" s="202"/>
      <c r="G27" s="202"/>
      <c r="H27" s="218">
        <v>7451250</v>
      </c>
      <c r="I27" s="218">
        <v>50000</v>
      </c>
      <c r="J27" s="221">
        <f t="shared" si="0"/>
        <v>894150</v>
      </c>
      <c r="K27" s="221">
        <f t="shared" si="1"/>
        <v>8395400</v>
      </c>
    </row>
    <row r="28" spans="1:11" s="22" customFormat="1" ht="33" customHeight="1">
      <c r="A28" s="22">
        <v>4</v>
      </c>
      <c r="B28" s="9" t="s">
        <v>516</v>
      </c>
      <c r="C28" s="199" t="s">
        <v>731</v>
      </c>
      <c r="D28" s="230">
        <v>1</v>
      </c>
      <c r="E28" s="202" t="s">
        <v>36</v>
      </c>
      <c r="F28" s="202"/>
      <c r="G28" s="202"/>
      <c r="H28" s="218">
        <v>15021250</v>
      </c>
      <c r="I28" s="218">
        <v>50000</v>
      </c>
      <c r="J28" s="221">
        <f t="shared" si="0"/>
        <v>1802550</v>
      </c>
      <c r="K28" s="221">
        <f t="shared" si="1"/>
        <v>16873800</v>
      </c>
    </row>
    <row r="29" spans="1:11" s="140" customFormat="1" ht="61.5" customHeight="1">
      <c r="A29" s="140">
        <v>4</v>
      </c>
      <c r="B29" s="9" t="s">
        <v>510</v>
      </c>
      <c r="C29" s="75" t="s">
        <v>732</v>
      </c>
      <c r="D29" s="230">
        <v>1</v>
      </c>
      <c r="E29" s="202" t="s">
        <v>36</v>
      </c>
      <c r="F29" s="202"/>
      <c r="G29" s="202"/>
      <c r="H29" s="218"/>
      <c r="I29" s="218"/>
      <c r="J29" s="221">
        <f t="shared" si="0"/>
        <v>0</v>
      </c>
      <c r="K29" s="221">
        <f t="shared" si="1"/>
        <v>0</v>
      </c>
    </row>
    <row r="30" spans="1:11" s="140" customFormat="1" ht="28.5">
      <c r="A30" s="140">
        <v>4</v>
      </c>
      <c r="B30" s="9" t="s">
        <v>514</v>
      </c>
      <c r="C30" s="199" t="s">
        <v>733</v>
      </c>
      <c r="D30" s="230">
        <v>1</v>
      </c>
      <c r="E30" s="202" t="s">
        <v>36</v>
      </c>
      <c r="F30" s="202"/>
      <c r="G30" s="202"/>
      <c r="H30" s="218">
        <v>3720450</v>
      </c>
      <c r="I30" s="218">
        <v>50000</v>
      </c>
      <c r="J30" s="221">
        <f t="shared" si="0"/>
        <v>446454</v>
      </c>
      <c r="K30" s="221">
        <f t="shared" si="1"/>
        <v>4216904</v>
      </c>
    </row>
    <row r="31" spans="1:11" s="141" customFormat="1" ht="32.25" customHeight="1">
      <c r="A31" s="141">
        <v>4</v>
      </c>
      <c r="B31" s="9" t="s">
        <v>512</v>
      </c>
      <c r="C31" s="199" t="s">
        <v>513</v>
      </c>
      <c r="D31" s="230">
        <v>1</v>
      </c>
      <c r="E31" s="202" t="s">
        <v>36</v>
      </c>
      <c r="F31" s="202"/>
      <c r="G31" s="202"/>
      <c r="H31" s="284">
        <v>149300</v>
      </c>
      <c r="I31" s="218">
        <v>50000</v>
      </c>
      <c r="J31" s="221">
        <f t="shared" si="0"/>
        <v>17916</v>
      </c>
      <c r="K31" s="221">
        <f t="shared" si="1"/>
        <v>217216</v>
      </c>
    </row>
    <row r="32" spans="1:11" s="22" customFormat="1" ht="46.5" customHeight="1">
      <c r="A32" s="22">
        <v>4</v>
      </c>
      <c r="B32" s="9" t="s">
        <v>518</v>
      </c>
      <c r="C32" s="199" t="s">
        <v>734</v>
      </c>
      <c r="D32" s="230">
        <v>1</v>
      </c>
      <c r="E32" s="202" t="s">
        <v>36</v>
      </c>
      <c r="F32" s="202"/>
      <c r="G32" s="202"/>
      <c r="H32" s="218">
        <v>1132950</v>
      </c>
      <c r="I32" s="218">
        <v>50000</v>
      </c>
      <c r="J32" s="221">
        <f t="shared" si="0"/>
        <v>135954</v>
      </c>
      <c r="K32" s="221">
        <f t="shared" si="1"/>
        <v>1318904</v>
      </c>
    </row>
    <row r="33" spans="1:11" s="22" customFormat="1" ht="44.25" customHeight="1">
      <c r="A33" s="22">
        <v>4</v>
      </c>
      <c r="B33" s="9" t="s">
        <v>520</v>
      </c>
      <c r="C33" s="199" t="s">
        <v>735</v>
      </c>
      <c r="D33" s="230">
        <v>1</v>
      </c>
      <c r="E33" s="202" t="s">
        <v>36</v>
      </c>
      <c r="F33" s="202"/>
      <c r="G33" s="202"/>
      <c r="H33" s="218">
        <v>1063400</v>
      </c>
      <c r="I33" s="218">
        <v>50000</v>
      </c>
      <c r="J33" s="221">
        <f t="shared" si="0"/>
        <v>127608</v>
      </c>
      <c r="K33" s="221">
        <f t="shared" si="1"/>
        <v>1241008</v>
      </c>
    </row>
    <row r="34" spans="1:11" s="22" customFormat="1" ht="42.75" customHeight="1">
      <c r="A34" s="22">
        <v>4</v>
      </c>
      <c r="B34" s="9" t="s">
        <v>522</v>
      </c>
      <c r="C34" s="199" t="s">
        <v>736</v>
      </c>
      <c r="D34" s="230">
        <v>1</v>
      </c>
      <c r="E34" s="202" t="s">
        <v>36</v>
      </c>
      <c r="F34" s="202"/>
      <c r="G34" s="202"/>
      <c r="H34" s="218">
        <v>5256800</v>
      </c>
      <c r="I34" s="218">
        <v>50000</v>
      </c>
      <c r="J34" s="221">
        <f t="shared" si="0"/>
        <v>630816</v>
      </c>
      <c r="K34" s="221">
        <f t="shared" si="1"/>
        <v>5937616</v>
      </c>
    </row>
    <row r="35" spans="1:11" s="140" customFormat="1" ht="30" customHeight="1">
      <c r="A35" s="140">
        <v>4</v>
      </c>
      <c r="B35" s="9" t="s">
        <v>524</v>
      </c>
      <c r="C35" s="199" t="s">
        <v>737</v>
      </c>
      <c r="D35" s="230">
        <v>1</v>
      </c>
      <c r="E35" s="202" t="s">
        <v>36</v>
      </c>
      <c r="F35" s="202"/>
      <c r="G35" s="202"/>
      <c r="H35" s="218">
        <v>1070850</v>
      </c>
      <c r="I35" s="218">
        <v>50000</v>
      </c>
      <c r="J35" s="221">
        <f t="shared" si="0"/>
        <v>128502</v>
      </c>
      <c r="K35" s="221">
        <f t="shared" si="1"/>
        <v>1249352</v>
      </c>
    </row>
    <row r="36" spans="1:11" s="140" customFormat="1" ht="30" customHeight="1">
      <c r="A36" s="140">
        <v>4</v>
      </c>
      <c r="B36" s="9" t="s">
        <v>526</v>
      </c>
      <c r="C36" s="199" t="s">
        <v>738</v>
      </c>
      <c r="D36" s="230">
        <v>1</v>
      </c>
      <c r="E36" s="202" t="s">
        <v>36</v>
      </c>
      <c r="F36" s="202"/>
      <c r="G36" s="202"/>
      <c r="H36" s="218">
        <v>902200</v>
      </c>
      <c r="I36" s="218">
        <v>50000</v>
      </c>
      <c r="J36" s="221">
        <f t="shared" si="0"/>
        <v>108264</v>
      </c>
      <c r="K36" s="221">
        <f t="shared" si="1"/>
        <v>1060464</v>
      </c>
    </row>
    <row r="37" spans="1:11" s="140" customFormat="1" ht="36.75" customHeight="1">
      <c r="A37" s="140">
        <v>4</v>
      </c>
      <c r="B37" s="9" t="s">
        <v>527</v>
      </c>
      <c r="C37" s="199" t="s">
        <v>739</v>
      </c>
      <c r="D37" s="230">
        <v>1</v>
      </c>
      <c r="E37" s="202" t="s">
        <v>36</v>
      </c>
      <c r="F37" s="202"/>
      <c r="G37" s="202"/>
      <c r="H37" s="218">
        <v>742400</v>
      </c>
      <c r="I37" s="218">
        <v>50000</v>
      </c>
      <c r="J37" s="221">
        <f t="shared" si="0"/>
        <v>89088</v>
      </c>
      <c r="K37" s="221">
        <f t="shared" si="1"/>
        <v>881488</v>
      </c>
    </row>
    <row r="38" spans="1:11" s="22" customFormat="1" ht="30" customHeight="1">
      <c r="A38" s="22">
        <v>4</v>
      </c>
      <c r="B38" s="9" t="s">
        <v>528</v>
      </c>
      <c r="C38" s="199" t="s">
        <v>335</v>
      </c>
      <c r="D38" s="230">
        <v>1</v>
      </c>
      <c r="E38" s="202" t="s">
        <v>36</v>
      </c>
      <c r="F38" s="202"/>
      <c r="G38" s="202"/>
      <c r="H38" s="218"/>
      <c r="I38" s="218"/>
      <c r="J38" s="221">
        <f t="shared" si="0"/>
        <v>0</v>
      </c>
      <c r="K38" s="221">
        <f t="shared" si="1"/>
        <v>0</v>
      </c>
    </row>
    <row r="39" spans="1:11" s="22" customFormat="1" ht="30" customHeight="1">
      <c r="A39" s="22">
        <v>4</v>
      </c>
      <c r="B39" s="9" t="s">
        <v>529</v>
      </c>
      <c r="C39" s="198" t="s">
        <v>343</v>
      </c>
      <c r="D39" s="230">
        <v>1</v>
      </c>
      <c r="E39" s="193"/>
      <c r="F39" s="193"/>
      <c r="G39" s="193"/>
      <c r="H39" s="218"/>
      <c r="I39" s="218"/>
      <c r="J39" s="221">
        <f t="shared" si="0"/>
        <v>0</v>
      </c>
      <c r="K39" s="221">
        <f t="shared" si="1"/>
        <v>0</v>
      </c>
    </row>
    <row r="40" spans="1:11" s="22" customFormat="1" ht="23.25" customHeight="1">
      <c r="A40" s="22">
        <v>4</v>
      </c>
      <c r="B40" s="9" t="s">
        <v>530</v>
      </c>
      <c r="C40" s="50" t="s">
        <v>986</v>
      </c>
      <c r="D40" s="230">
        <v>1</v>
      </c>
      <c r="E40" s="202" t="s">
        <v>36</v>
      </c>
      <c r="F40" s="202"/>
      <c r="G40" s="202"/>
      <c r="H40" s="218">
        <v>8035350</v>
      </c>
      <c r="I40" s="218">
        <v>300000</v>
      </c>
      <c r="J40" s="221">
        <f t="shared" si="0"/>
        <v>964242</v>
      </c>
      <c r="K40" s="221">
        <f t="shared" si="1"/>
        <v>9299592</v>
      </c>
    </row>
    <row r="41" spans="1:11" s="22" customFormat="1" ht="24" customHeight="1">
      <c r="B41" s="9" t="s">
        <v>531</v>
      </c>
      <c r="C41" s="50"/>
      <c r="D41" s="230">
        <v>1</v>
      </c>
      <c r="E41" s="202" t="s">
        <v>36</v>
      </c>
      <c r="F41" s="202"/>
      <c r="G41" s="202"/>
      <c r="H41" s="218"/>
      <c r="I41" s="218"/>
      <c r="J41" s="221">
        <f t="shared" ref="J41:J73" si="2">H41*12%</f>
        <v>0</v>
      </c>
      <c r="K41" s="221">
        <f t="shared" si="1"/>
        <v>0</v>
      </c>
    </row>
    <row r="42" spans="1:11" s="22" customFormat="1" ht="15.75" customHeight="1">
      <c r="B42" s="9" t="s">
        <v>740</v>
      </c>
      <c r="C42" s="50"/>
      <c r="D42" s="230">
        <v>1</v>
      </c>
      <c r="E42" s="202" t="s">
        <v>36</v>
      </c>
      <c r="F42" s="202"/>
      <c r="G42" s="202"/>
      <c r="H42" s="218"/>
      <c r="I42" s="218"/>
      <c r="J42" s="221">
        <f t="shared" si="2"/>
        <v>0</v>
      </c>
      <c r="K42" s="221">
        <f t="shared" si="1"/>
        <v>0</v>
      </c>
    </row>
    <row r="43" spans="1:11" s="22" customFormat="1" ht="21.75" customHeight="1">
      <c r="B43" s="9" t="s">
        <v>958</v>
      </c>
      <c r="C43" s="33"/>
      <c r="D43" s="230">
        <v>1</v>
      </c>
      <c r="E43" s="202" t="s">
        <v>36</v>
      </c>
      <c r="F43" s="202"/>
      <c r="G43" s="202"/>
      <c r="H43" s="218"/>
      <c r="I43" s="218"/>
      <c r="J43" s="221">
        <f t="shared" si="2"/>
        <v>0</v>
      </c>
      <c r="K43" s="221">
        <f t="shared" si="1"/>
        <v>0</v>
      </c>
    </row>
    <row r="44" spans="1:11" s="22" customFormat="1" ht="19.5" customHeight="1">
      <c r="B44" s="9"/>
      <c r="C44" s="193" t="s">
        <v>532</v>
      </c>
      <c r="D44" s="230">
        <v>1</v>
      </c>
      <c r="E44" s="193"/>
      <c r="F44" s="193"/>
      <c r="G44" s="193"/>
      <c r="H44" s="100">
        <f>SUM(H11:H43)</f>
        <v>113584400</v>
      </c>
      <c r="I44" s="100">
        <f t="shared" ref="I44" si="3">SUM(I11:I43)</f>
        <v>1550000</v>
      </c>
      <c r="J44" s="221">
        <f t="shared" si="2"/>
        <v>13630128</v>
      </c>
      <c r="K44" s="221">
        <f t="shared" si="1"/>
        <v>128764528</v>
      </c>
    </row>
    <row r="45" spans="1:11" s="142" customFormat="1" ht="16.5" customHeight="1">
      <c r="B45" s="76"/>
      <c r="C45" s="23"/>
      <c r="D45" s="230">
        <v>1</v>
      </c>
      <c r="E45" s="23"/>
      <c r="F45" s="23"/>
      <c r="G45" s="23"/>
      <c r="H45" s="221"/>
      <c r="I45" s="221"/>
      <c r="J45" s="221">
        <f t="shared" si="2"/>
        <v>0</v>
      </c>
      <c r="K45" s="221">
        <f t="shared" si="1"/>
        <v>0</v>
      </c>
    </row>
    <row r="46" spans="1:11" s="22" customFormat="1" ht="20.25" customHeight="1">
      <c r="A46" s="22">
        <v>2</v>
      </c>
      <c r="B46" s="192">
        <v>3.2</v>
      </c>
      <c r="C46" s="198" t="s">
        <v>533</v>
      </c>
      <c r="D46" s="230">
        <v>1</v>
      </c>
      <c r="E46" s="193"/>
      <c r="F46" s="193"/>
      <c r="G46" s="193"/>
      <c r="H46" s="221"/>
      <c r="I46" s="221"/>
      <c r="J46" s="221">
        <f t="shared" si="2"/>
        <v>0</v>
      </c>
      <c r="K46" s="221">
        <f t="shared" si="1"/>
        <v>0</v>
      </c>
    </row>
    <row r="47" spans="1:11" s="22" customFormat="1" ht="30" customHeight="1">
      <c r="A47" s="22">
        <v>3</v>
      </c>
      <c r="B47" s="192" t="s">
        <v>534</v>
      </c>
      <c r="C47" s="198" t="s">
        <v>535</v>
      </c>
      <c r="D47" s="230">
        <v>1</v>
      </c>
      <c r="E47" s="193"/>
      <c r="F47" s="193"/>
      <c r="G47" s="193"/>
      <c r="H47" s="221"/>
      <c r="I47" s="221"/>
      <c r="J47" s="221">
        <f t="shared" si="2"/>
        <v>0</v>
      </c>
      <c r="K47" s="221">
        <f t="shared" si="1"/>
        <v>0</v>
      </c>
    </row>
    <row r="48" spans="1:11" s="22" customFormat="1" ht="21" customHeight="1">
      <c r="A48" s="22">
        <v>4</v>
      </c>
      <c r="B48" s="9" t="s">
        <v>536</v>
      </c>
      <c r="C48" s="199" t="s">
        <v>351</v>
      </c>
      <c r="D48" s="230">
        <v>1</v>
      </c>
      <c r="E48" s="202" t="s">
        <v>36</v>
      </c>
      <c r="F48" s="202"/>
      <c r="G48" s="202"/>
      <c r="H48" s="218">
        <v>30000</v>
      </c>
      <c r="I48" s="218">
        <v>2000</v>
      </c>
      <c r="J48" s="221">
        <f t="shared" si="2"/>
        <v>3600</v>
      </c>
      <c r="K48" s="221">
        <f t="shared" si="1"/>
        <v>35600</v>
      </c>
    </row>
    <row r="49" spans="1:11" s="22" customFormat="1" ht="33" customHeight="1">
      <c r="A49" s="22">
        <v>4</v>
      </c>
      <c r="B49" s="9" t="s">
        <v>537</v>
      </c>
      <c r="C49" s="199" t="s">
        <v>353</v>
      </c>
      <c r="D49" s="230">
        <v>1</v>
      </c>
      <c r="E49" s="202" t="s">
        <v>36</v>
      </c>
      <c r="F49" s="202"/>
      <c r="G49" s="202"/>
      <c r="H49" s="218">
        <v>15000</v>
      </c>
      <c r="I49" s="218">
        <v>3000</v>
      </c>
      <c r="J49" s="221">
        <f t="shared" si="2"/>
        <v>1800</v>
      </c>
      <c r="K49" s="221">
        <f t="shared" si="1"/>
        <v>19800</v>
      </c>
    </row>
    <row r="50" spans="1:11" s="22" customFormat="1" ht="28.5" customHeight="1">
      <c r="A50" s="22">
        <v>4</v>
      </c>
      <c r="B50" s="9" t="s">
        <v>538</v>
      </c>
      <c r="C50" s="199" t="s">
        <v>355</v>
      </c>
      <c r="D50" s="230">
        <v>1</v>
      </c>
      <c r="E50" s="202" t="s">
        <v>36</v>
      </c>
      <c r="F50" s="202"/>
      <c r="G50" s="202"/>
      <c r="H50" s="218">
        <v>15000</v>
      </c>
      <c r="I50" s="218">
        <v>3000</v>
      </c>
      <c r="J50" s="221">
        <f t="shared" si="2"/>
        <v>1800</v>
      </c>
      <c r="K50" s="221">
        <f t="shared" si="1"/>
        <v>19800</v>
      </c>
    </row>
    <row r="51" spans="1:11" s="22" customFormat="1" ht="27" customHeight="1">
      <c r="A51" s="22">
        <v>4</v>
      </c>
      <c r="B51" s="9" t="s">
        <v>539</v>
      </c>
      <c r="C51" s="199" t="s">
        <v>540</v>
      </c>
      <c r="D51" s="230">
        <v>1</v>
      </c>
      <c r="E51" s="202" t="s">
        <v>36</v>
      </c>
      <c r="F51" s="202"/>
      <c r="G51" s="202"/>
      <c r="H51" s="218">
        <v>75000</v>
      </c>
      <c r="I51" s="218">
        <v>10000</v>
      </c>
      <c r="J51" s="221">
        <f t="shared" si="2"/>
        <v>9000</v>
      </c>
      <c r="K51" s="221">
        <f t="shared" si="1"/>
        <v>94000</v>
      </c>
    </row>
    <row r="52" spans="1:11" s="22" customFormat="1" ht="30" customHeight="1">
      <c r="A52" s="22">
        <v>4</v>
      </c>
      <c r="B52" s="9" t="s">
        <v>541</v>
      </c>
      <c r="C52" s="199" t="s">
        <v>359</v>
      </c>
      <c r="D52" s="230">
        <v>1</v>
      </c>
      <c r="E52" s="202" t="s">
        <v>36</v>
      </c>
      <c r="F52" s="202"/>
      <c r="G52" s="202"/>
      <c r="H52" s="218">
        <v>90000</v>
      </c>
      <c r="I52" s="218">
        <v>10000</v>
      </c>
      <c r="J52" s="221">
        <f t="shared" si="2"/>
        <v>10800</v>
      </c>
      <c r="K52" s="221">
        <f t="shared" si="1"/>
        <v>110800</v>
      </c>
    </row>
    <row r="53" spans="1:11" s="22" customFormat="1" ht="19.5" customHeight="1">
      <c r="A53" s="22">
        <v>4</v>
      </c>
      <c r="B53" s="9" t="s">
        <v>981</v>
      </c>
      <c r="C53" s="199" t="s">
        <v>361</v>
      </c>
      <c r="D53" s="230">
        <v>1</v>
      </c>
      <c r="E53" s="202" t="s">
        <v>36</v>
      </c>
      <c r="F53" s="202"/>
      <c r="G53" s="202"/>
      <c r="H53" s="218">
        <v>120000</v>
      </c>
      <c r="I53" s="218">
        <v>10000</v>
      </c>
      <c r="J53" s="221">
        <f t="shared" si="2"/>
        <v>14400</v>
      </c>
      <c r="K53" s="221">
        <f t="shared" si="1"/>
        <v>144400</v>
      </c>
    </row>
    <row r="54" spans="1:11" s="22" customFormat="1" ht="30" customHeight="1">
      <c r="A54" s="22">
        <v>4</v>
      </c>
      <c r="B54" s="9" t="s">
        <v>982</v>
      </c>
      <c r="C54" s="199" t="s">
        <v>363</v>
      </c>
      <c r="D54" s="230">
        <v>1</v>
      </c>
      <c r="E54" s="202" t="s">
        <v>36</v>
      </c>
      <c r="F54" s="202"/>
      <c r="G54" s="202"/>
      <c r="H54" s="218">
        <v>120000</v>
      </c>
      <c r="I54" s="218">
        <v>10000</v>
      </c>
      <c r="J54" s="221">
        <f t="shared" si="2"/>
        <v>14400</v>
      </c>
      <c r="K54" s="221">
        <f t="shared" si="1"/>
        <v>144400</v>
      </c>
    </row>
    <row r="55" spans="1:11" s="22" customFormat="1" ht="24" customHeight="1">
      <c r="A55" s="22">
        <v>4</v>
      </c>
      <c r="B55" s="9" t="s">
        <v>741</v>
      </c>
      <c r="C55" s="199" t="s">
        <v>365</v>
      </c>
      <c r="D55" s="230">
        <v>1</v>
      </c>
      <c r="E55" s="202" t="s">
        <v>36</v>
      </c>
      <c r="F55" s="202"/>
      <c r="G55" s="202"/>
      <c r="H55" s="218">
        <v>5000</v>
      </c>
      <c r="I55" s="218">
        <v>300</v>
      </c>
      <c r="J55" s="221">
        <f t="shared" si="2"/>
        <v>600</v>
      </c>
      <c r="K55" s="221">
        <f t="shared" si="1"/>
        <v>5900</v>
      </c>
    </row>
    <row r="56" spans="1:11" s="22" customFormat="1" ht="30" customHeight="1">
      <c r="A56" s="22">
        <v>2</v>
      </c>
      <c r="B56" s="192" t="s">
        <v>542</v>
      </c>
      <c r="C56" s="198" t="s">
        <v>543</v>
      </c>
      <c r="D56" s="230">
        <v>1</v>
      </c>
      <c r="E56" s="193"/>
      <c r="F56" s="193"/>
      <c r="G56" s="193"/>
      <c r="H56" s="218"/>
      <c r="I56" s="218"/>
      <c r="J56" s="221">
        <f t="shared" si="2"/>
        <v>0</v>
      </c>
      <c r="K56" s="221">
        <f t="shared" si="1"/>
        <v>0</v>
      </c>
    </row>
    <row r="57" spans="1:11" s="22" customFormat="1" ht="21" customHeight="1">
      <c r="A57" s="22">
        <v>4</v>
      </c>
      <c r="B57" s="9" t="s">
        <v>544</v>
      </c>
      <c r="C57" s="199" t="s">
        <v>545</v>
      </c>
      <c r="D57" s="230">
        <v>1</v>
      </c>
      <c r="E57" s="202" t="s">
        <v>36</v>
      </c>
      <c r="F57" s="202"/>
      <c r="G57" s="202"/>
      <c r="H57" s="218">
        <v>1196350</v>
      </c>
      <c r="I57" s="218">
        <v>30000</v>
      </c>
      <c r="J57" s="221">
        <f t="shared" si="2"/>
        <v>143562</v>
      </c>
      <c r="K57" s="221">
        <f t="shared" si="1"/>
        <v>1369912</v>
      </c>
    </row>
    <row r="58" spans="1:11" s="22" customFormat="1" ht="24" customHeight="1">
      <c r="A58" s="22">
        <v>4</v>
      </c>
      <c r="B58" s="9" t="s">
        <v>546</v>
      </c>
      <c r="C58" s="199" t="s">
        <v>742</v>
      </c>
      <c r="D58" s="230">
        <v>1</v>
      </c>
      <c r="E58" s="202" t="s">
        <v>36</v>
      </c>
      <c r="F58" s="202"/>
      <c r="G58" s="202"/>
      <c r="H58" s="218">
        <v>7273700</v>
      </c>
      <c r="I58" s="218">
        <v>30000</v>
      </c>
      <c r="J58" s="221">
        <f t="shared" si="2"/>
        <v>872844</v>
      </c>
      <c r="K58" s="221">
        <f t="shared" si="1"/>
        <v>8176544</v>
      </c>
    </row>
    <row r="59" spans="1:11" s="22" customFormat="1" ht="22.5" customHeight="1">
      <c r="A59" s="22">
        <v>4</v>
      </c>
      <c r="B59" s="9" t="s">
        <v>548</v>
      </c>
      <c r="C59" s="199" t="s">
        <v>743</v>
      </c>
      <c r="D59" s="230">
        <v>1</v>
      </c>
      <c r="E59" s="202" t="s">
        <v>36</v>
      </c>
      <c r="F59" s="202"/>
      <c r="G59" s="202"/>
      <c r="H59" s="218">
        <v>3445500</v>
      </c>
      <c r="I59" s="218">
        <v>30000</v>
      </c>
      <c r="J59" s="221">
        <f t="shared" si="2"/>
        <v>413460</v>
      </c>
      <c r="K59" s="221">
        <f t="shared" si="1"/>
        <v>3888960</v>
      </c>
    </row>
    <row r="60" spans="1:11" s="22" customFormat="1" ht="20.25" customHeight="1">
      <c r="A60" s="22">
        <v>4</v>
      </c>
      <c r="B60" s="9" t="s">
        <v>549</v>
      </c>
      <c r="C60" s="199" t="s">
        <v>375</v>
      </c>
      <c r="D60" s="230">
        <v>1</v>
      </c>
      <c r="E60" s="202" t="s">
        <v>36</v>
      </c>
      <c r="F60" s="202"/>
      <c r="G60" s="202"/>
      <c r="H60" s="218">
        <v>631650</v>
      </c>
      <c r="I60" s="218">
        <v>30000</v>
      </c>
      <c r="J60" s="221">
        <f t="shared" si="2"/>
        <v>75798</v>
      </c>
      <c r="K60" s="221">
        <f t="shared" si="1"/>
        <v>737448</v>
      </c>
    </row>
    <row r="61" spans="1:11" s="22" customFormat="1" ht="16.5" customHeight="1">
      <c r="A61" s="22">
        <v>4</v>
      </c>
      <c r="B61" s="9" t="s">
        <v>550</v>
      </c>
      <c r="C61" s="199" t="s">
        <v>377</v>
      </c>
      <c r="D61" s="230">
        <v>1</v>
      </c>
      <c r="E61" s="202" t="s">
        <v>36</v>
      </c>
      <c r="F61" s="202"/>
      <c r="G61" s="202"/>
      <c r="H61" s="218">
        <v>704000</v>
      </c>
      <c r="I61" s="218">
        <v>30000</v>
      </c>
      <c r="J61" s="221">
        <f t="shared" si="2"/>
        <v>84480</v>
      </c>
      <c r="K61" s="221">
        <f t="shared" si="1"/>
        <v>818480</v>
      </c>
    </row>
    <row r="62" spans="1:11" s="22" customFormat="1" ht="16.5" customHeight="1">
      <c r="A62" s="22">
        <v>4</v>
      </c>
      <c r="B62" s="9" t="s">
        <v>551</v>
      </c>
      <c r="C62" s="199" t="s">
        <v>379</v>
      </c>
      <c r="D62" s="230">
        <v>1</v>
      </c>
      <c r="E62" s="202" t="s">
        <v>36</v>
      </c>
      <c r="F62" s="202"/>
      <c r="G62" s="202"/>
      <c r="H62" s="218">
        <v>704000</v>
      </c>
      <c r="I62" s="218">
        <v>30000</v>
      </c>
      <c r="J62" s="221">
        <f t="shared" si="2"/>
        <v>84480</v>
      </c>
      <c r="K62" s="221">
        <f t="shared" si="1"/>
        <v>818480</v>
      </c>
    </row>
    <row r="63" spans="1:11" s="22" customFormat="1" ht="21.75" customHeight="1">
      <c r="A63" s="22">
        <v>4</v>
      </c>
      <c r="B63" s="9" t="s">
        <v>552</v>
      </c>
      <c r="C63" s="199" t="s">
        <v>381</v>
      </c>
      <c r="D63" s="230">
        <v>1</v>
      </c>
      <c r="E63" s="202" t="s">
        <v>36</v>
      </c>
      <c r="F63" s="202"/>
      <c r="G63" s="202"/>
      <c r="H63" s="218">
        <v>478500</v>
      </c>
      <c r="I63" s="218">
        <v>30000</v>
      </c>
      <c r="J63" s="221">
        <f t="shared" si="2"/>
        <v>57420</v>
      </c>
      <c r="K63" s="221">
        <f t="shared" si="1"/>
        <v>565920</v>
      </c>
    </row>
    <row r="64" spans="1:11" s="22" customFormat="1" ht="54.75" customHeight="1">
      <c r="A64" s="22">
        <v>3</v>
      </c>
      <c r="B64" s="192" t="s">
        <v>553</v>
      </c>
      <c r="C64" s="198" t="s">
        <v>554</v>
      </c>
      <c r="D64" s="230">
        <v>1</v>
      </c>
      <c r="E64" s="193"/>
      <c r="F64" s="193"/>
      <c r="G64" s="193"/>
      <c r="H64" s="218"/>
      <c r="I64" s="218"/>
      <c r="J64" s="221">
        <f t="shared" si="2"/>
        <v>0</v>
      </c>
      <c r="K64" s="221">
        <f t="shared" si="1"/>
        <v>0</v>
      </c>
    </row>
    <row r="65" spans="1:11" s="143" customFormat="1" ht="16.5" customHeight="1">
      <c r="A65" s="143">
        <v>4</v>
      </c>
      <c r="B65" s="9" t="s">
        <v>555</v>
      </c>
      <c r="C65" s="199" t="s">
        <v>385</v>
      </c>
      <c r="D65" s="230">
        <v>1</v>
      </c>
      <c r="E65" s="202" t="s">
        <v>36</v>
      </c>
      <c r="F65" s="202"/>
      <c r="G65" s="202"/>
      <c r="H65" s="218">
        <v>704000</v>
      </c>
      <c r="I65" s="218">
        <v>30000</v>
      </c>
      <c r="J65" s="221">
        <f t="shared" si="2"/>
        <v>84480</v>
      </c>
      <c r="K65" s="221">
        <f t="shared" si="1"/>
        <v>818480</v>
      </c>
    </row>
    <row r="66" spans="1:11" s="143" customFormat="1" ht="13.5" customHeight="1">
      <c r="A66" s="143">
        <v>4</v>
      </c>
      <c r="B66" s="9" t="s">
        <v>556</v>
      </c>
      <c r="C66" s="199" t="s">
        <v>387</v>
      </c>
      <c r="D66" s="230">
        <v>1</v>
      </c>
      <c r="E66" s="202" t="s">
        <v>36</v>
      </c>
      <c r="F66" s="202"/>
      <c r="G66" s="202"/>
      <c r="H66" s="218">
        <v>704000</v>
      </c>
      <c r="I66" s="218">
        <v>30000</v>
      </c>
      <c r="J66" s="221">
        <f t="shared" si="2"/>
        <v>84480</v>
      </c>
      <c r="K66" s="221">
        <f t="shared" si="1"/>
        <v>818480</v>
      </c>
    </row>
    <row r="67" spans="1:11" s="143" customFormat="1" ht="13.5" customHeight="1">
      <c r="A67" s="143">
        <v>4</v>
      </c>
      <c r="B67" s="9" t="s">
        <v>557</v>
      </c>
      <c r="C67" s="199" t="s">
        <v>389</v>
      </c>
      <c r="D67" s="230">
        <v>1</v>
      </c>
      <c r="E67" s="202" t="s">
        <v>36</v>
      </c>
      <c r="F67" s="202"/>
      <c r="G67" s="202"/>
      <c r="H67" s="218">
        <v>704000</v>
      </c>
      <c r="I67" s="218">
        <v>30000</v>
      </c>
      <c r="J67" s="221">
        <f t="shared" si="2"/>
        <v>84480</v>
      </c>
      <c r="K67" s="221">
        <f t="shared" si="1"/>
        <v>818480</v>
      </c>
    </row>
    <row r="68" spans="1:11" s="143" customFormat="1" ht="15" customHeight="1">
      <c r="A68" s="143">
        <v>4</v>
      </c>
      <c r="B68" s="9" t="s">
        <v>558</v>
      </c>
      <c r="C68" s="199" t="s">
        <v>391</v>
      </c>
      <c r="D68" s="230">
        <v>1</v>
      </c>
      <c r="E68" s="202" t="s">
        <v>36</v>
      </c>
      <c r="F68" s="202"/>
      <c r="G68" s="202"/>
      <c r="H68" s="218">
        <v>704000</v>
      </c>
      <c r="I68" s="218">
        <v>30000</v>
      </c>
      <c r="J68" s="221">
        <f t="shared" si="2"/>
        <v>84480</v>
      </c>
      <c r="K68" s="221">
        <f t="shared" si="1"/>
        <v>818480</v>
      </c>
    </row>
    <row r="69" spans="1:11" s="143" customFormat="1" ht="13.5" customHeight="1">
      <c r="A69" s="143">
        <v>4</v>
      </c>
      <c r="B69" s="9" t="s">
        <v>559</v>
      </c>
      <c r="C69" s="199" t="s">
        <v>393</v>
      </c>
      <c r="D69" s="230">
        <v>1</v>
      </c>
      <c r="E69" s="202" t="s">
        <v>36</v>
      </c>
      <c r="F69" s="202"/>
      <c r="G69" s="202"/>
      <c r="H69" s="218">
        <v>704000</v>
      </c>
      <c r="I69" s="218">
        <v>30000</v>
      </c>
      <c r="J69" s="221">
        <f t="shared" si="2"/>
        <v>84480</v>
      </c>
      <c r="K69" s="221">
        <f t="shared" si="1"/>
        <v>818480</v>
      </c>
    </row>
    <row r="70" spans="1:11" s="143" customFormat="1" ht="17.25" customHeight="1">
      <c r="A70" s="143">
        <v>4</v>
      </c>
      <c r="B70" s="9" t="s">
        <v>560</v>
      </c>
      <c r="C70" s="199" t="s">
        <v>395</v>
      </c>
      <c r="D70" s="230">
        <v>1</v>
      </c>
      <c r="E70" s="202" t="s">
        <v>36</v>
      </c>
      <c r="F70" s="202"/>
      <c r="G70" s="202"/>
      <c r="H70" s="218">
        <v>704000</v>
      </c>
      <c r="I70" s="218">
        <v>30000</v>
      </c>
      <c r="J70" s="221">
        <f t="shared" si="2"/>
        <v>84480</v>
      </c>
      <c r="K70" s="221">
        <f t="shared" si="1"/>
        <v>818480</v>
      </c>
    </row>
    <row r="71" spans="1:11" s="143" customFormat="1" ht="14.25" customHeight="1">
      <c r="A71" s="143">
        <v>4</v>
      </c>
      <c r="B71" s="9" t="s">
        <v>561</v>
      </c>
      <c r="C71" s="199" t="s">
        <v>397</v>
      </c>
      <c r="D71" s="230">
        <v>1</v>
      </c>
      <c r="E71" s="202" t="s">
        <v>36</v>
      </c>
      <c r="F71" s="202"/>
      <c r="G71" s="202"/>
      <c r="H71" s="218">
        <v>704000</v>
      </c>
      <c r="I71" s="218">
        <v>30000</v>
      </c>
      <c r="J71" s="221">
        <f t="shared" si="2"/>
        <v>84480</v>
      </c>
      <c r="K71" s="221">
        <f t="shared" si="1"/>
        <v>818480</v>
      </c>
    </row>
    <row r="72" spans="1:11" s="143" customFormat="1" ht="16.5" customHeight="1">
      <c r="A72" s="143">
        <v>4</v>
      </c>
      <c r="B72" s="9" t="s">
        <v>562</v>
      </c>
      <c r="C72" s="199" t="s">
        <v>399</v>
      </c>
      <c r="D72" s="230">
        <v>1</v>
      </c>
      <c r="E72" s="202" t="s">
        <v>36</v>
      </c>
      <c r="F72" s="202"/>
      <c r="G72" s="202"/>
      <c r="H72" s="218">
        <v>704000</v>
      </c>
      <c r="I72" s="218">
        <v>30000</v>
      </c>
      <c r="J72" s="221">
        <f t="shared" si="2"/>
        <v>84480</v>
      </c>
      <c r="K72" s="221">
        <f t="shared" si="1"/>
        <v>818480</v>
      </c>
    </row>
    <row r="73" spans="1:11" s="143" customFormat="1" ht="16.5" customHeight="1">
      <c r="A73" s="143">
        <v>4</v>
      </c>
      <c r="B73" s="202" t="s">
        <v>983</v>
      </c>
      <c r="C73" s="199" t="s">
        <v>401</v>
      </c>
      <c r="D73" s="230">
        <v>1</v>
      </c>
      <c r="E73" s="202" t="s">
        <v>36</v>
      </c>
      <c r="F73" s="202"/>
      <c r="G73" s="202"/>
      <c r="H73" s="218">
        <v>704000</v>
      </c>
      <c r="I73" s="218">
        <v>30000</v>
      </c>
      <c r="J73" s="221">
        <f t="shared" si="2"/>
        <v>84480</v>
      </c>
      <c r="K73" s="221">
        <f t="shared" si="1"/>
        <v>818480</v>
      </c>
    </row>
    <row r="74" spans="1:11" s="143" customFormat="1" ht="14.25" customHeight="1">
      <c r="A74" s="143">
        <v>4</v>
      </c>
      <c r="B74" s="9" t="s">
        <v>564</v>
      </c>
      <c r="C74" s="199" t="s">
        <v>403</v>
      </c>
      <c r="D74" s="230">
        <v>1</v>
      </c>
      <c r="E74" s="202" t="s">
        <v>36</v>
      </c>
      <c r="F74" s="202"/>
      <c r="G74" s="202"/>
      <c r="H74" s="218">
        <v>704000</v>
      </c>
      <c r="I74" s="218">
        <v>30000</v>
      </c>
      <c r="J74" s="221">
        <f t="shared" ref="J74:J137" si="4">H74*12%</f>
        <v>84480</v>
      </c>
      <c r="K74" s="221">
        <f t="shared" si="1"/>
        <v>818480</v>
      </c>
    </row>
    <row r="75" spans="1:11" s="143" customFormat="1" ht="30" customHeight="1">
      <c r="A75" s="143">
        <v>3</v>
      </c>
      <c r="B75" s="192" t="s">
        <v>565</v>
      </c>
      <c r="C75" s="198" t="s">
        <v>566</v>
      </c>
      <c r="D75" s="230">
        <v>1</v>
      </c>
      <c r="E75" s="193"/>
      <c r="F75" s="193"/>
      <c r="G75" s="193"/>
      <c r="H75" s="218"/>
      <c r="I75" s="218"/>
      <c r="J75" s="221">
        <f t="shared" si="4"/>
        <v>0</v>
      </c>
      <c r="K75" s="221">
        <f t="shared" si="1"/>
        <v>0</v>
      </c>
    </row>
    <row r="76" spans="1:11" s="143" customFormat="1" ht="17.25" customHeight="1">
      <c r="A76" s="143">
        <v>4</v>
      </c>
      <c r="B76" s="9" t="s">
        <v>567</v>
      </c>
      <c r="C76" s="199" t="s">
        <v>407</v>
      </c>
      <c r="D76" s="230">
        <v>1</v>
      </c>
      <c r="E76" s="202" t="s">
        <v>36</v>
      </c>
      <c r="F76" s="202"/>
      <c r="G76" s="202"/>
      <c r="H76" s="218">
        <v>400000</v>
      </c>
      <c r="I76" s="218">
        <v>30000</v>
      </c>
      <c r="J76" s="221">
        <f t="shared" si="4"/>
        <v>48000</v>
      </c>
      <c r="K76" s="221">
        <f t="shared" ref="K76:K139" si="5">H76+J76+I76</f>
        <v>478000</v>
      </c>
    </row>
    <row r="77" spans="1:11" s="143" customFormat="1" ht="17.25" customHeight="1">
      <c r="A77" s="143">
        <v>4</v>
      </c>
      <c r="B77" s="9" t="s">
        <v>568</v>
      </c>
      <c r="C77" s="199" t="s">
        <v>409</v>
      </c>
      <c r="D77" s="230">
        <v>1</v>
      </c>
      <c r="E77" s="202" t="s">
        <v>36</v>
      </c>
      <c r="F77" s="202"/>
      <c r="G77" s="202"/>
      <c r="H77" s="218">
        <v>400000</v>
      </c>
      <c r="I77" s="218">
        <v>30000</v>
      </c>
      <c r="J77" s="221">
        <f t="shared" si="4"/>
        <v>48000</v>
      </c>
      <c r="K77" s="221">
        <f t="shared" si="5"/>
        <v>478000</v>
      </c>
    </row>
    <row r="78" spans="1:11" s="143" customFormat="1" ht="21.75" customHeight="1">
      <c r="A78" s="143">
        <v>4</v>
      </c>
      <c r="B78" s="9" t="s">
        <v>569</v>
      </c>
      <c r="C78" s="199" t="s">
        <v>570</v>
      </c>
      <c r="D78" s="230">
        <v>1</v>
      </c>
      <c r="E78" s="202" t="s">
        <v>36</v>
      </c>
      <c r="F78" s="202"/>
      <c r="G78" s="202"/>
      <c r="H78" s="218">
        <v>400000</v>
      </c>
      <c r="I78" s="218">
        <v>30000</v>
      </c>
      <c r="J78" s="221">
        <f t="shared" si="4"/>
        <v>48000</v>
      </c>
      <c r="K78" s="221">
        <f t="shared" si="5"/>
        <v>478000</v>
      </c>
    </row>
    <row r="79" spans="1:11" s="143" customFormat="1" ht="15" customHeight="1">
      <c r="A79" s="143">
        <v>4</v>
      </c>
      <c r="B79" s="9" t="s">
        <v>571</v>
      </c>
      <c r="C79" s="199" t="s">
        <v>413</v>
      </c>
      <c r="D79" s="230">
        <v>1</v>
      </c>
      <c r="E79" s="202" t="s">
        <v>36</v>
      </c>
      <c r="F79" s="202"/>
      <c r="G79" s="202"/>
      <c r="H79" s="218">
        <v>400000</v>
      </c>
      <c r="I79" s="218">
        <v>30000</v>
      </c>
      <c r="J79" s="221">
        <f t="shared" si="4"/>
        <v>48000</v>
      </c>
      <c r="K79" s="221">
        <f t="shared" si="5"/>
        <v>478000</v>
      </c>
    </row>
    <row r="80" spans="1:11" s="143" customFormat="1" ht="15" customHeight="1">
      <c r="A80" s="143">
        <v>4</v>
      </c>
      <c r="B80" s="9" t="s">
        <v>572</v>
      </c>
      <c r="C80" s="199" t="s">
        <v>415</v>
      </c>
      <c r="D80" s="230">
        <v>1</v>
      </c>
      <c r="E80" s="202" t="s">
        <v>36</v>
      </c>
      <c r="F80" s="202"/>
      <c r="G80" s="202"/>
      <c r="H80" s="218">
        <v>400000</v>
      </c>
      <c r="I80" s="218">
        <v>30000</v>
      </c>
      <c r="J80" s="221">
        <f t="shared" si="4"/>
        <v>48000</v>
      </c>
      <c r="K80" s="221">
        <f t="shared" si="5"/>
        <v>478000</v>
      </c>
    </row>
    <row r="81" spans="1:11" s="143" customFormat="1" ht="49.5" customHeight="1">
      <c r="A81" s="143">
        <v>3</v>
      </c>
      <c r="B81" s="192" t="s">
        <v>573</v>
      </c>
      <c r="C81" s="198" t="s">
        <v>574</v>
      </c>
      <c r="D81" s="230">
        <v>1</v>
      </c>
      <c r="E81" s="193"/>
      <c r="F81" s="193"/>
      <c r="G81" s="193"/>
      <c r="H81" s="218"/>
      <c r="I81" s="218"/>
      <c r="J81" s="221">
        <f t="shared" si="4"/>
        <v>0</v>
      </c>
      <c r="K81" s="221">
        <f t="shared" si="5"/>
        <v>0</v>
      </c>
    </row>
    <row r="82" spans="1:11" s="143" customFormat="1" ht="18.75" customHeight="1">
      <c r="A82" s="143">
        <v>4</v>
      </c>
      <c r="B82" s="9" t="s">
        <v>575</v>
      </c>
      <c r="C82" s="199" t="s">
        <v>744</v>
      </c>
      <c r="D82" s="230">
        <v>1</v>
      </c>
      <c r="E82" s="202" t="s">
        <v>36</v>
      </c>
      <c r="F82" s="202"/>
      <c r="G82" s="202"/>
      <c r="H82" s="218">
        <v>1032550</v>
      </c>
      <c r="I82" s="218">
        <v>30000</v>
      </c>
      <c r="J82" s="221">
        <f t="shared" si="4"/>
        <v>123906</v>
      </c>
      <c r="K82" s="221">
        <f t="shared" si="5"/>
        <v>1186456</v>
      </c>
    </row>
    <row r="83" spans="1:11" s="143" customFormat="1" ht="15.75" customHeight="1">
      <c r="A83" s="143">
        <v>4</v>
      </c>
      <c r="B83" s="9" t="s">
        <v>576</v>
      </c>
      <c r="C83" s="199" t="s">
        <v>745</v>
      </c>
      <c r="D83" s="230">
        <v>1</v>
      </c>
      <c r="E83" s="202" t="s">
        <v>36</v>
      </c>
      <c r="F83" s="202"/>
      <c r="G83" s="202"/>
      <c r="H83" s="218">
        <v>1032550</v>
      </c>
      <c r="I83" s="218">
        <v>30000</v>
      </c>
      <c r="J83" s="221">
        <f t="shared" si="4"/>
        <v>123906</v>
      </c>
      <c r="K83" s="221">
        <f t="shared" si="5"/>
        <v>1186456</v>
      </c>
    </row>
    <row r="84" spans="1:11" s="143" customFormat="1" ht="17.25" customHeight="1">
      <c r="A84" s="143">
        <v>4</v>
      </c>
      <c r="B84" s="9" t="s">
        <v>577</v>
      </c>
      <c r="C84" s="199" t="s">
        <v>423</v>
      </c>
      <c r="D84" s="230">
        <v>1</v>
      </c>
      <c r="E84" s="202" t="s">
        <v>36</v>
      </c>
      <c r="F84" s="202"/>
      <c r="G84" s="202"/>
      <c r="H84" s="218">
        <v>1032550</v>
      </c>
      <c r="I84" s="218">
        <v>30000</v>
      </c>
      <c r="J84" s="221">
        <f t="shared" si="4"/>
        <v>123906</v>
      </c>
      <c r="K84" s="221">
        <f t="shared" si="5"/>
        <v>1186456</v>
      </c>
    </row>
    <row r="85" spans="1:11" s="143" customFormat="1" ht="16.5" customHeight="1">
      <c r="A85" s="143">
        <v>4</v>
      </c>
      <c r="B85" s="9" t="s">
        <v>578</v>
      </c>
      <c r="C85" s="199" t="s">
        <v>425</v>
      </c>
      <c r="D85" s="230">
        <v>1</v>
      </c>
      <c r="E85" s="202" t="s">
        <v>36</v>
      </c>
      <c r="F85" s="202"/>
      <c r="G85" s="202"/>
      <c r="H85" s="218"/>
      <c r="I85" s="218"/>
      <c r="J85" s="221">
        <f t="shared" si="4"/>
        <v>0</v>
      </c>
      <c r="K85" s="221">
        <f t="shared" si="5"/>
        <v>0</v>
      </c>
    </row>
    <row r="86" spans="1:11" s="143" customFormat="1" ht="48" customHeight="1">
      <c r="A86" s="143">
        <v>3</v>
      </c>
      <c r="B86" s="192" t="s">
        <v>579</v>
      </c>
      <c r="C86" s="198" t="s">
        <v>580</v>
      </c>
      <c r="D86" s="230">
        <v>1</v>
      </c>
      <c r="E86" s="193"/>
      <c r="F86" s="193"/>
      <c r="G86" s="193"/>
      <c r="H86" s="218"/>
      <c r="I86" s="218"/>
      <c r="J86" s="221">
        <f t="shared" si="4"/>
        <v>0</v>
      </c>
      <c r="K86" s="221">
        <f t="shared" si="5"/>
        <v>0</v>
      </c>
    </row>
    <row r="87" spans="1:11" s="143" customFormat="1" ht="15.75" customHeight="1">
      <c r="A87" s="143">
        <v>4</v>
      </c>
      <c r="B87" s="9" t="s">
        <v>581</v>
      </c>
      <c r="C87" s="199" t="s">
        <v>429</v>
      </c>
      <c r="D87" s="230">
        <v>1</v>
      </c>
      <c r="E87" s="202" t="s">
        <v>36</v>
      </c>
      <c r="F87" s="202"/>
      <c r="G87" s="202"/>
      <c r="H87" s="218">
        <v>150500</v>
      </c>
      <c r="I87" s="218">
        <v>30000</v>
      </c>
      <c r="J87" s="221">
        <f t="shared" si="4"/>
        <v>18060</v>
      </c>
      <c r="K87" s="221">
        <f t="shared" si="5"/>
        <v>198560</v>
      </c>
    </row>
    <row r="88" spans="1:11" s="143" customFormat="1" ht="14.25" customHeight="1">
      <c r="A88" s="143">
        <v>4</v>
      </c>
      <c r="B88" s="9" t="s">
        <v>582</v>
      </c>
      <c r="C88" s="199" t="s">
        <v>431</v>
      </c>
      <c r="D88" s="230">
        <v>1</v>
      </c>
      <c r="E88" s="202" t="s">
        <v>36</v>
      </c>
      <c r="F88" s="202"/>
      <c r="G88" s="202"/>
      <c r="H88" s="218">
        <v>150500</v>
      </c>
      <c r="I88" s="218">
        <v>30000</v>
      </c>
      <c r="J88" s="221">
        <f t="shared" si="4"/>
        <v>18060</v>
      </c>
      <c r="K88" s="221">
        <f t="shared" si="5"/>
        <v>198560</v>
      </c>
    </row>
    <row r="89" spans="1:11" s="143" customFormat="1" ht="18" customHeight="1">
      <c r="A89" s="143">
        <v>4</v>
      </c>
      <c r="B89" s="9" t="s">
        <v>583</v>
      </c>
      <c r="C89" s="199" t="s">
        <v>746</v>
      </c>
      <c r="D89" s="230">
        <v>1</v>
      </c>
      <c r="E89" s="202" t="s">
        <v>36</v>
      </c>
      <c r="F89" s="202"/>
      <c r="G89" s="202"/>
      <c r="H89" s="218">
        <v>150500</v>
      </c>
      <c r="I89" s="218">
        <v>30000</v>
      </c>
      <c r="J89" s="221">
        <f t="shared" si="4"/>
        <v>18060</v>
      </c>
      <c r="K89" s="221">
        <f t="shared" si="5"/>
        <v>198560</v>
      </c>
    </row>
    <row r="90" spans="1:11" s="143" customFormat="1" ht="15.75" customHeight="1">
      <c r="A90" s="143">
        <v>4</v>
      </c>
      <c r="B90" s="9" t="s">
        <v>584</v>
      </c>
      <c r="C90" s="199" t="s">
        <v>435</v>
      </c>
      <c r="D90" s="230">
        <v>1</v>
      </c>
      <c r="E90" s="202" t="s">
        <v>36</v>
      </c>
      <c r="F90" s="202"/>
      <c r="G90" s="202"/>
      <c r="H90" s="218">
        <v>150500</v>
      </c>
      <c r="I90" s="218">
        <v>30000</v>
      </c>
      <c r="J90" s="221">
        <f t="shared" si="4"/>
        <v>18060</v>
      </c>
      <c r="K90" s="221">
        <f t="shared" si="5"/>
        <v>198560</v>
      </c>
    </row>
    <row r="91" spans="1:11" s="143" customFormat="1" ht="16.5" customHeight="1">
      <c r="A91" s="143">
        <v>4</v>
      </c>
      <c r="B91" s="9" t="s">
        <v>585</v>
      </c>
      <c r="C91" s="199" t="s">
        <v>437</v>
      </c>
      <c r="D91" s="230">
        <v>1</v>
      </c>
      <c r="E91" s="202" t="s">
        <v>36</v>
      </c>
      <c r="F91" s="202"/>
      <c r="G91" s="202"/>
      <c r="H91" s="218">
        <v>150500</v>
      </c>
      <c r="I91" s="218">
        <v>30000</v>
      </c>
      <c r="J91" s="221">
        <f t="shared" si="4"/>
        <v>18060</v>
      </c>
      <c r="K91" s="221">
        <f t="shared" si="5"/>
        <v>198560</v>
      </c>
    </row>
    <row r="92" spans="1:11" s="143" customFormat="1" ht="17.25" customHeight="1">
      <c r="A92" s="143">
        <v>4</v>
      </c>
      <c r="B92" s="9" t="s">
        <v>586</v>
      </c>
      <c r="C92" s="199" t="s">
        <v>439</v>
      </c>
      <c r="D92" s="230">
        <v>1</v>
      </c>
      <c r="E92" s="202" t="s">
        <v>36</v>
      </c>
      <c r="F92" s="202"/>
      <c r="G92" s="202"/>
      <c r="H92" s="218">
        <v>150500</v>
      </c>
      <c r="I92" s="218">
        <v>30000</v>
      </c>
      <c r="J92" s="221">
        <f t="shared" si="4"/>
        <v>18060</v>
      </c>
      <c r="K92" s="221">
        <f t="shared" si="5"/>
        <v>198560</v>
      </c>
    </row>
    <row r="93" spans="1:11" s="143" customFormat="1" ht="38.25" customHeight="1">
      <c r="A93" s="143">
        <v>3</v>
      </c>
      <c r="B93" s="192" t="s">
        <v>587</v>
      </c>
      <c r="C93" s="198" t="s">
        <v>588</v>
      </c>
      <c r="D93" s="230">
        <v>1</v>
      </c>
      <c r="E93" s="193"/>
      <c r="F93" s="193"/>
      <c r="G93" s="193"/>
      <c r="H93" s="218"/>
      <c r="I93" s="218"/>
      <c r="J93" s="221">
        <f t="shared" si="4"/>
        <v>0</v>
      </c>
      <c r="K93" s="221">
        <f t="shared" si="5"/>
        <v>0</v>
      </c>
    </row>
    <row r="94" spans="1:11" s="143" customFormat="1" ht="23.25" customHeight="1">
      <c r="B94" s="192" t="s">
        <v>589</v>
      </c>
      <c r="C94" s="198" t="s">
        <v>443</v>
      </c>
      <c r="D94" s="230">
        <v>1</v>
      </c>
      <c r="E94" s="193"/>
      <c r="F94" s="193"/>
      <c r="G94" s="193"/>
      <c r="H94" s="218"/>
      <c r="I94" s="218"/>
      <c r="J94" s="221">
        <f t="shared" si="4"/>
        <v>0</v>
      </c>
      <c r="K94" s="221">
        <f t="shared" si="5"/>
        <v>0</v>
      </c>
    </row>
    <row r="95" spans="1:11" s="143" customFormat="1" ht="24" customHeight="1">
      <c r="B95" s="9" t="s">
        <v>590</v>
      </c>
      <c r="C95" s="50"/>
      <c r="D95" s="230">
        <v>1</v>
      </c>
      <c r="E95" s="202" t="s">
        <v>36</v>
      </c>
      <c r="F95" s="202"/>
      <c r="G95" s="202"/>
      <c r="H95" s="218"/>
      <c r="I95" s="218"/>
      <c r="J95" s="221">
        <f t="shared" si="4"/>
        <v>0</v>
      </c>
      <c r="K95" s="221">
        <f t="shared" si="5"/>
        <v>0</v>
      </c>
    </row>
    <row r="96" spans="1:11" s="143" customFormat="1" ht="15" customHeight="1">
      <c r="B96" s="9" t="s">
        <v>591</v>
      </c>
      <c r="C96" s="50"/>
      <c r="D96" s="230">
        <v>1</v>
      </c>
      <c r="E96" s="202" t="s">
        <v>36</v>
      </c>
      <c r="F96" s="202"/>
      <c r="G96" s="202"/>
      <c r="H96" s="218"/>
      <c r="I96" s="218"/>
      <c r="J96" s="221">
        <f t="shared" si="4"/>
        <v>0</v>
      </c>
      <c r="K96" s="221">
        <f t="shared" si="5"/>
        <v>0</v>
      </c>
    </row>
    <row r="97" spans="1:11" s="143" customFormat="1" ht="15.75" customHeight="1">
      <c r="B97" s="60" t="s">
        <v>592</v>
      </c>
      <c r="C97" s="34"/>
      <c r="D97" s="230">
        <v>1</v>
      </c>
      <c r="E97" s="202" t="s">
        <v>36</v>
      </c>
      <c r="F97" s="202"/>
      <c r="G97" s="202"/>
      <c r="H97" s="218"/>
      <c r="I97" s="218"/>
      <c r="J97" s="221">
        <f t="shared" si="4"/>
        <v>0</v>
      </c>
      <c r="K97" s="221">
        <f t="shared" si="5"/>
        <v>0</v>
      </c>
    </row>
    <row r="98" spans="1:11" s="9" customFormat="1" ht="18" customHeight="1">
      <c r="C98" s="193" t="s">
        <v>593</v>
      </c>
      <c r="D98" s="230">
        <v>1</v>
      </c>
      <c r="E98" s="193"/>
      <c r="F98" s="193"/>
      <c r="G98" s="193"/>
      <c r="H98" s="100">
        <f>SUM(H48:H97)</f>
        <v>27944350</v>
      </c>
      <c r="I98" s="100">
        <f>SUM(I48:I97)</f>
        <v>978300</v>
      </c>
      <c r="J98" s="221">
        <f t="shared" si="4"/>
        <v>3353322</v>
      </c>
      <c r="K98" s="221">
        <f t="shared" si="5"/>
        <v>32275972</v>
      </c>
    </row>
    <row r="99" spans="1:11" s="76" customFormat="1" ht="13.5" customHeight="1">
      <c r="C99" s="23"/>
      <c r="D99" s="230">
        <v>1</v>
      </c>
      <c r="E99" s="23"/>
      <c r="F99" s="23"/>
      <c r="G99" s="23"/>
      <c r="H99" s="221"/>
      <c r="I99" s="221"/>
      <c r="J99" s="221">
        <f t="shared" si="4"/>
        <v>0</v>
      </c>
      <c r="K99" s="221">
        <f t="shared" si="5"/>
        <v>0</v>
      </c>
    </row>
    <row r="100" spans="1:11" s="143" customFormat="1" ht="26.25" customHeight="1">
      <c r="A100" s="143">
        <v>2</v>
      </c>
      <c r="B100" s="192">
        <v>3.3</v>
      </c>
      <c r="C100" s="198" t="s">
        <v>448</v>
      </c>
      <c r="D100" s="230">
        <v>1</v>
      </c>
      <c r="E100" s="193"/>
      <c r="F100" s="193"/>
      <c r="G100" s="193"/>
      <c r="H100" s="221"/>
      <c r="I100" s="221"/>
      <c r="J100" s="221">
        <f t="shared" si="4"/>
        <v>0</v>
      </c>
      <c r="K100" s="221">
        <f t="shared" si="5"/>
        <v>0</v>
      </c>
    </row>
    <row r="101" spans="1:11" s="143" customFormat="1" ht="28.5" customHeight="1">
      <c r="A101" s="143">
        <v>3</v>
      </c>
      <c r="B101" s="192" t="s">
        <v>594</v>
      </c>
      <c r="C101" s="198" t="s">
        <v>595</v>
      </c>
      <c r="D101" s="230">
        <v>1</v>
      </c>
      <c r="E101" s="193"/>
      <c r="F101" s="193"/>
      <c r="G101" s="193"/>
      <c r="H101" s="221"/>
      <c r="I101" s="221"/>
      <c r="J101" s="221">
        <f t="shared" si="4"/>
        <v>0</v>
      </c>
      <c r="K101" s="221">
        <f t="shared" si="5"/>
        <v>0</v>
      </c>
    </row>
    <row r="102" spans="1:11" s="143" customFormat="1" ht="60.75" customHeight="1">
      <c r="A102" s="143">
        <v>4</v>
      </c>
      <c r="B102" s="9" t="s">
        <v>596</v>
      </c>
      <c r="C102" s="199" t="s">
        <v>597</v>
      </c>
      <c r="D102" s="230">
        <v>1</v>
      </c>
      <c r="E102" s="202" t="s">
        <v>36</v>
      </c>
      <c r="F102" s="202"/>
      <c r="G102" s="202"/>
      <c r="H102" s="218">
        <v>1297400</v>
      </c>
      <c r="I102" s="218">
        <v>10000</v>
      </c>
      <c r="J102" s="221">
        <f t="shared" si="4"/>
        <v>155688</v>
      </c>
      <c r="K102" s="221">
        <f t="shared" si="5"/>
        <v>1463088</v>
      </c>
    </row>
    <row r="103" spans="1:11" s="143" customFormat="1" ht="84.75" customHeight="1">
      <c r="A103" s="143">
        <v>4</v>
      </c>
      <c r="B103" s="9" t="s">
        <v>598</v>
      </c>
      <c r="C103" s="49" t="s">
        <v>599</v>
      </c>
      <c r="D103" s="230">
        <v>1</v>
      </c>
      <c r="E103" s="202" t="s">
        <v>36</v>
      </c>
      <c r="F103" s="202"/>
      <c r="G103" s="202"/>
      <c r="H103" s="218"/>
      <c r="I103" s="218"/>
      <c r="J103" s="221">
        <f t="shared" si="4"/>
        <v>0</v>
      </c>
      <c r="K103" s="221">
        <f t="shared" si="5"/>
        <v>0</v>
      </c>
    </row>
    <row r="104" spans="1:11" s="143" customFormat="1" ht="66.75" customHeight="1">
      <c r="A104" s="143">
        <v>4</v>
      </c>
      <c r="B104" s="9" t="s">
        <v>600</v>
      </c>
      <c r="C104" s="49" t="s">
        <v>601</v>
      </c>
      <c r="D104" s="230">
        <v>1</v>
      </c>
      <c r="E104" s="202" t="s">
        <v>36</v>
      </c>
      <c r="F104" s="202"/>
      <c r="G104" s="202"/>
      <c r="H104" s="218">
        <v>6301200</v>
      </c>
      <c r="I104" s="218">
        <v>10000</v>
      </c>
      <c r="J104" s="221">
        <f t="shared" si="4"/>
        <v>756144</v>
      </c>
      <c r="K104" s="221">
        <f t="shared" si="5"/>
        <v>7067344</v>
      </c>
    </row>
    <row r="105" spans="1:11" s="143" customFormat="1" ht="69.75" customHeight="1">
      <c r="A105" s="143">
        <v>4</v>
      </c>
      <c r="B105" s="9" t="s">
        <v>602</v>
      </c>
      <c r="C105" s="199" t="s">
        <v>603</v>
      </c>
      <c r="D105" s="230">
        <v>1</v>
      </c>
      <c r="E105" s="202" t="s">
        <v>36</v>
      </c>
      <c r="F105" s="202"/>
      <c r="G105" s="202"/>
      <c r="H105" s="218">
        <v>674600</v>
      </c>
      <c r="I105" s="218">
        <v>10000</v>
      </c>
      <c r="J105" s="221">
        <f t="shared" si="4"/>
        <v>80952</v>
      </c>
      <c r="K105" s="221">
        <f t="shared" si="5"/>
        <v>765552</v>
      </c>
    </row>
    <row r="106" spans="1:11" s="143" customFormat="1" ht="48" customHeight="1">
      <c r="A106" s="143">
        <v>4</v>
      </c>
      <c r="B106" s="9" t="s">
        <v>604</v>
      </c>
      <c r="C106" s="199" t="s">
        <v>605</v>
      </c>
      <c r="D106" s="230">
        <v>1</v>
      </c>
      <c r="E106" s="202" t="s">
        <v>36</v>
      </c>
      <c r="F106" s="202"/>
      <c r="G106" s="202"/>
      <c r="H106" s="218">
        <v>203550</v>
      </c>
      <c r="I106" s="218">
        <v>10000</v>
      </c>
      <c r="J106" s="221">
        <f t="shared" si="4"/>
        <v>24426</v>
      </c>
      <c r="K106" s="221">
        <f t="shared" si="5"/>
        <v>237976</v>
      </c>
    </row>
    <row r="107" spans="1:11" s="143" customFormat="1" ht="69" customHeight="1">
      <c r="A107" s="143">
        <v>4</v>
      </c>
      <c r="B107" s="9" t="s">
        <v>606</v>
      </c>
      <c r="C107" s="199" t="s">
        <v>607</v>
      </c>
      <c r="D107" s="230">
        <v>1</v>
      </c>
      <c r="E107" s="202" t="s">
        <v>36</v>
      </c>
      <c r="F107" s="202"/>
      <c r="G107" s="202"/>
      <c r="H107" s="218">
        <v>189350</v>
      </c>
      <c r="I107" s="218">
        <v>10000</v>
      </c>
      <c r="J107" s="221">
        <f t="shared" si="4"/>
        <v>22722</v>
      </c>
      <c r="K107" s="221">
        <f t="shared" si="5"/>
        <v>222072</v>
      </c>
    </row>
    <row r="108" spans="1:11" s="143" customFormat="1" ht="54.75" customHeight="1">
      <c r="A108" s="143">
        <v>4</v>
      </c>
      <c r="B108" s="9" t="s">
        <v>608</v>
      </c>
      <c r="C108" s="199" t="s">
        <v>609</v>
      </c>
      <c r="D108" s="230">
        <v>1</v>
      </c>
      <c r="E108" s="202" t="s">
        <v>36</v>
      </c>
      <c r="F108" s="202"/>
      <c r="G108" s="202"/>
      <c r="H108" s="218">
        <v>28700</v>
      </c>
      <c r="I108" s="218">
        <v>10000</v>
      </c>
      <c r="J108" s="221">
        <f t="shared" si="4"/>
        <v>3444</v>
      </c>
      <c r="K108" s="221">
        <f t="shared" si="5"/>
        <v>42144</v>
      </c>
    </row>
    <row r="109" spans="1:11" s="143" customFormat="1" ht="60.75" customHeight="1">
      <c r="A109" s="143">
        <v>4</v>
      </c>
      <c r="B109" s="9" t="s">
        <v>610</v>
      </c>
      <c r="C109" s="199" t="s">
        <v>611</v>
      </c>
      <c r="D109" s="230">
        <v>1</v>
      </c>
      <c r="E109" s="202" t="s">
        <v>36</v>
      </c>
      <c r="F109" s="202"/>
      <c r="G109" s="202"/>
      <c r="H109" s="218">
        <v>191400</v>
      </c>
      <c r="I109" s="218">
        <v>10000</v>
      </c>
      <c r="J109" s="221">
        <f t="shared" si="4"/>
        <v>22968</v>
      </c>
      <c r="K109" s="221">
        <f t="shared" si="5"/>
        <v>224368</v>
      </c>
    </row>
    <row r="110" spans="1:11" s="143" customFormat="1" ht="60.75" customHeight="1">
      <c r="A110" s="143">
        <v>4</v>
      </c>
      <c r="B110" s="9" t="s">
        <v>612</v>
      </c>
      <c r="C110" s="199" t="s">
        <v>613</v>
      </c>
      <c r="D110" s="230">
        <v>1</v>
      </c>
      <c r="E110" s="202" t="s">
        <v>36</v>
      </c>
      <c r="F110" s="202"/>
      <c r="G110" s="202"/>
      <c r="H110" s="218">
        <v>5750</v>
      </c>
      <c r="I110" s="218">
        <v>500</v>
      </c>
      <c r="J110" s="221">
        <f t="shared" si="4"/>
        <v>690</v>
      </c>
      <c r="K110" s="221">
        <f t="shared" si="5"/>
        <v>6940</v>
      </c>
    </row>
    <row r="111" spans="1:11" s="143" customFormat="1" ht="51.75" customHeight="1">
      <c r="A111" s="143">
        <v>4</v>
      </c>
      <c r="B111" s="9" t="s">
        <v>614</v>
      </c>
      <c r="C111" s="199" t="s">
        <v>615</v>
      </c>
      <c r="D111" s="230">
        <v>1</v>
      </c>
      <c r="E111" s="202" t="s">
        <v>36</v>
      </c>
      <c r="F111" s="202"/>
      <c r="G111" s="202"/>
      <c r="H111" s="218">
        <v>72750</v>
      </c>
      <c r="I111" s="218">
        <v>2000</v>
      </c>
      <c r="J111" s="221">
        <f t="shared" si="4"/>
        <v>8730</v>
      </c>
      <c r="K111" s="221">
        <f t="shared" si="5"/>
        <v>83480</v>
      </c>
    </row>
    <row r="112" spans="1:11" s="143" customFormat="1" ht="21.75" customHeight="1">
      <c r="A112" s="143">
        <v>4</v>
      </c>
      <c r="B112" s="9" t="s">
        <v>616</v>
      </c>
      <c r="C112" s="61" t="s">
        <v>617</v>
      </c>
      <c r="D112" s="230">
        <v>1</v>
      </c>
      <c r="E112" s="202" t="s">
        <v>36</v>
      </c>
      <c r="F112" s="202"/>
      <c r="G112" s="202"/>
      <c r="H112" s="218">
        <v>301700</v>
      </c>
      <c r="I112" s="218">
        <v>10000</v>
      </c>
      <c r="J112" s="221">
        <f t="shared" si="4"/>
        <v>36204</v>
      </c>
      <c r="K112" s="221">
        <f t="shared" si="5"/>
        <v>347904</v>
      </c>
    </row>
    <row r="113" spans="1:11" s="143" customFormat="1" ht="18.75" customHeight="1">
      <c r="A113" s="143">
        <v>4</v>
      </c>
      <c r="B113" s="9" t="s">
        <v>618</v>
      </c>
      <c r="C113" s="61" t="s">
        <v>619</v>
      </c>
      <c r="D113" s="230">
        <v>1</v>
      </c>
      <c r="E113" s="202" t="s">
        <v>36</v>
      </c>
      <c r="F113" s="202"/>
      <c r="G113" s="202"/>
      <c r="H113" s="218">
        <v>301700</v>
      </c>
      <c r="I113" s="218">
        <v>10000</v>
      </c>
      <c r="J113" s="221">
        <f t="shared" si="4"/>
        <v>36204</v>
      </c>
      <c r="K113" s="221">
        <f t="shared" si="5"/>
        <v>347904</v>
      </c>
    </row>
    <row r="114" spans="1:11" s="143" customFormat="1" ht="16.5" customHeight="1">
      <c r="A114" s="143">
        <v>4</v>
      </c>
      <c r="B114" s="9" t="s">
        <v>620</v>
      </c>
      <c r="C114" s="61" t="s">
        <v>621</v>
      </c>
      <c r="D114" s="230">
        <v>1</v>
      </c>
      <c r="E114" s="202" t="s">
        <v>36</v>
      </c>
      <c r="F114" s="202"/>
      <c r="G114" s="202"/>
      <c r="H114" s="218">
        <v>301700</v>
      </c>
      <c r="I114" s="218">
        <v>10000</v>
      </c>
      <c r="J114" s="221">
        <f t="shared" si="4"/>
        <v>36204</v>
      </c>
      <c r="K114" s="221">
        <f t="shared" si="5"/>
        <v>347904</v>
      </c>
    </row>
    <row r="115" spans="1:11" s="143" customFormat="1" ht="44.25" customHeight="1">
      <c r="A115" s="143">
        <v>4</v>
      </c>
      <c r="B115" s="9" t="s">
        <v>622</v>
      </c>
      <c r="C115" s="199" t="s">
        <v>623</v>
      </c>
      <c r="D115" s="230">
        <v>1</v>
      </c>
      <c r="E115" s="202" t="s">
        <v>36</v>
      </c>
      <c r="F115" s="202"/>
      <c r="G115" s="202"/>
      <c r="H115" s="218">
        <v>100000</v>
      </c>
      <c r="I115" s="218">
        <v>5000</v>
      </c>
      <c r="J115" s="221">
        <f t="shared" si="4"/>
        <v>12000</v>
      </c>
      <c r="K115" s="221">
        <f t="shared" si="5"/>
        <v>117000</v>
      </c>
    </row>
    <row r="116" spans="1:11" s="143" customFormat="1" ht="36.75" customHeight="1">
      <c r="A116" s="143">
        <v>4</v>
      </c>
      <c r="B116" s="9" t="s">
        <v>624</v>
      </c>
      <c r="C116" s="61" t="s">
        <v>625</v>
      </c>
      <c r="D116" s="230">
        <v>1</v>
      </c>
      <c r="E116" s="202" t="s">
        <v>36</v>
      </c>
      <c r="F116" s="202"/>
      <c r="G116" s="202"/>
      <c r="H116" s="218">
        <v>100000</v>
      </c>
      <c r="I116" s="218">
        <v>5000</v>
      </c>
      <c r="J116" s="221">
        <f t="shared" si="4"/>
        <v>12000</v>
      </c>
      <c r="K116" s="221">
        <f t="shared" si="5"/>
        <v>117000</v>
      </c>
    </row>
    <row r="117" spans="1:11" s="143" customFormat="1" ht="28.5" customHeight="1">
      <c r="A117" s="143">
        <v>4</v>
      </c>
      <c r="B117" s="9" t="s">
        <v>626</v>
      </c>
      <c r="C117" s="61" t="s">
        <v>627</v>
      </c>
      <c r="D117" s="230">
        <v>1</v>
      </c>
      <c r="E117" s="202" t="s">
        <v>36</v>
      </c>
      <c r="F117" s="202"/>
      <c r="G117" s="202"/>
      <c r="H117" s="285">
        <v>100000</v>
      </c>
      <c r="I117" s="218">
        <v>5000</v>
      </c>
      <c r="J117" s="221">
        <f t="shared" si="4"/>
        <v>12000</v>
      </c>
      <c r="K117" s="221">
        <f t="shared" si="5"/>
        <v>117000</v>
      </c>
    </row>
    <row r="118" spans="1:11" s="143" customFormat="1" ht="17.25" customHeight="1">
      <c r="A118" s="143">
        <v>4</v>
      </c>
      <c r="B118" s="9" t="s">
        <v>628</v>
      </c>
      <c r="C118" s="61" t="s">
        <v>629</v>
      </c>
      <c r="D118" s="230">
        <v>1</v>
      </c>
      <c r="E118" s="202" t="s">
        <v>36</v>
      </c>
      <c r="F118" s="202"/>
      <c r="G118" s="202"/>
      <c r="H118" s="218">
        <v>287100</v>
      </c>
      <c r="I118" s="218">
        <v>10000</v>
      </c>
      <c r="J118" s="221">
        <f t="shared" si="4"/>
        <v>34452</v>
      </c>
      <c r="K118" s="221">
        <f t="shared" si="5"/>
        <v>331552</v>
      </c>
    </row>
    <row r="119" spans="1:11" s="143" customFormat="1" ht="18.75" customHeight="1">
      <c r="A119" s="143">
        <v>4</v>
      </c>
      <c r="B119" s="9" t="s">
        <v>630</v>
      </c>
      <c r="C119" s="61" t="s">
        <v>631</v>
      </c>
      <c r="D119" s="230">
        <v>1</v>
      </c>
      <c r="E119" s="202" t="s">
        <v>36</v>
      </c>
      <c r="F119" s="202"/>
      <c r="G119" s="202"/>
      <c r="H119" s="218">
        <v>301700</v>
      </c>
      <c r="I119" s="218">
        <v>10000</v>
      </c>
      <c r="J119" s="221">
        <f t="shared" si="4"/>
        <v>36204</v>
      </c>
      <c r="K119" s="221">
        <f t="shared" si="5"/>
        <v>347904</v>
      </c>
    </row>
    <row r="120" spans="1:11" s="143" customFormat="1" ht="14.25" customHeight="1">
      <c r="A120" s="143">
        <v>4</v>
      </c>
      <c r="B120" s="9" t="s">
        <v>632</v>
      </c>
      <c r="C120" s="61" t="s">
        <v>633</v>
      </c>
      <c r="D120" s="230">
        <v>1</v>
      </c>
      <c r="E120" s="202" t="s">
        <v>36</v>
      </c>
      <c r="F120" s="202"/>
      <c r="G120" s="202"/>
      <c r="H120" s="221">
        <v>200000</v>
      </c>
      <c r="I120" s="218">
        <v>10000</v>
      </c>
      <c r="J120" s="221">
        <f t="shared" si="4"/>
        <v>24000</v>
      </c>
      <c r="K120" s="221">
        <f t="shared" si="5"/>
        <v>234000</v>
      </c>
    </row>
    <row r="121" spans="1:11" s="143" customFormat="1" ht="28.5" customHeight="1">
      <c r="A121" s="143">
        <v>4</v>
      </c>
      <c r="B121" s="9" t="s">
        <v>634</v>
      </c>
      <c r="C121" s="199" t="s">
        <v>635</v>
      </c>
      <c r="D121" s="230">
        <v>1</v>
      </c>
      <c r="E121" s="202" t="s">
        <v>36</v>
      </c>
      <c r="F121" s="202"/>
      <c r="G121" s="202"/>
      <c r="H121" s="218"/>
      <c r="I121" s="218"/>
      <c r="J121" s="221">
        <f t="shared" si="4"/>
        <v>0</v>
      </c>
      <c r="K121" s="221">
        <f t="shared" si="5"/>
        <v>0</v>
      </c>
    </row>
    <row r="122" spans="1:11" s="143" customFormat="1" ht="17.25" customHeight="1">
      <c r="A122" s="143">
        <v>3</v>
      </c>
      <c r="B122" s="40" t="s">
        <v>636</v>
      </c>
      <c r="C122" s="62" t="s">
        <v>637</v>
      </c>
      <c r="D122" s="230">
        <v>1</v>
      </c>
      <c r="E122" s="202"/>
      <c r="F122" s="202"/>
      <c r="G122" s="202"/>
      <c r="H122" s="286"/>
      <c r="I122" s="286"/>
      <c r="J122" s="221">
        <f t="shared" si="4"/>
        <v>0</v>
      </c>
      <c r="K122" s="221">
        <f t="shared" si="5"/>
        <v>0</v>
      </c>
    </row>
    <row r="123" spans="1:11" s="143" customFormat="1" ht="18" customHeight="1">
      <c r="A123" s="143">
        <v>4</v>
      </c>
      <c r="B123" s="60" t="s">
        <v>638</v>
      </c>
      <c r="C123" s="63" t="s">
        <v>639</v>
      </c>
      <c r="D123" s="230">
        <v>1</v>
      </c>
      <c r="E123" s="202" t="s">
        <v>36</v>
      </c>
      <c r="F123" s="202"/>
      <c r="G123" s="202"/>
      <c r="H123" s="287">
        <v>872050</v>
      </c>
      <c r="I123" s="218">
        <v>10000</v>
      </c>
      <c r="J123" s="221">
        <f t="shared" si="4"/>
        <v>104646</v>
      </c>
      <c r="K123" s="221">
        <f t="shared" si="5"/>
        <v>986696</v>
      </c>
    </row>
    <row r="124" spans="1:11" s="143" customFormat="1" ht="16.5" customHeight="1">
      <c r="A124" s="143">
        <v>4</v>
      </c>
      <c r="B124" s="9" t="s">
        <v>640</v>
      </c>
      <c r="C124" s="199" t="s">
        <v>641</v>
      </c>
      <c r="D124" s="230">
        <v>1</v>
      </c>
      <c r="E124" s="202" t="s">
        <v>36</v>
      </c>
      <c r="F124" s="202"/>
      <c r="G124" s="202"/>
      <c r="H124" s="218">
        <v>521400</v>
      </c>
      <c r="I124" s="218">
        <v>10000</v>
      </c>
      <c r="J124" s="221">
        <f t="shared" si="4"/>
        <v>62568</v>
      </c>
      <c r="K124" s="221">
        <f t="shared" si="5"/>
        <v>593968</v>
      </c>
    </row>
    <row r="125" spans="1:11" s="143" customFormat="1" ht="15.75" customHeight="1">
      <c r="A125" s="143">
        <v>4</v>
      </c>
      <c r="B125" s="60" t="s">
        <v>642</v>
      </c>
      <c r="C125" s="199" t="s">
        <v>643</v>
      </c>
      <c r="D125" s="230">
        <v>1</v>
      </c>
      <c r="E125" s="202" t="s">
        <v>36</v>
      </c>
      <c r="F125" s="202"/>
      <c r="G125" s="202"/>
      <c r="H125" s="218">
        <v>73850</v>
      </c>
      <c r="I125" s="218">
        <v>10000</v>
      </c>
      <c r="J125" s="221">
        <f t="shared" si="4"/>
        <v>8862</v>
      </c>
      <c r="K125" s="221">
        <f t="shared" si="5"/>
        <v>92712</v>
      </c>
    </row>
    <row r="126" spans="1:11" s="143" customFormat="1" ht="17.25" customHeight="1">
      <c r="A126" s="143">
        <v>4</v>
      </c>
      <c r="B126" s="9" t="s">
        <v>644</v>
      </c>
      <c r="C126" s="199" t="s">
        <v>645</v>
      </c>
      <c r="D126" s="230">
        <v>1</v>
      </c>
      <c r="E126" s="202" t="s">
        <v>36</v>
      </c>
      <c r="F126" s="202"/>
      <c r="G126" s="202"/>
      <c r="H126" s="218">
        <v>243000</v>
      </c>
      <c r="I126" s="218">
        <v>10000</v>
      </c>
      <c r="J126" s="221">
        <f t="shared" si="4"/>
        <v>29160</v>
      </c>
      <c r="K126" s="221">
        <f t="shared" si="5"/>
        <v>282160</v>
      </c>
    </row>
    <row r="127" spans="1:11" s="143" customFormat="1" ht="16.5" customHeight="1">
      <c r="A127" s="143">
        <v>4</v>
      </c>
      <c r="B127" s="60" t="s">
        <v>646</v>
      </c>
      <c r="C127" s="199" t="s">
        <v>647</v>
      </c>
      <c r="D127" s="230">
        <v>1</v>
      </c>
      <c r="E127" s="202" t="s">
        <v>36</v>
      </c>
      <c r="F127" s="202"/>
      <c r="G127" s="202"/>
      <c r="H127" s="218">
        <v>165650</v>
      </c>
      <c r="I127" s="218">
        <v>10000</v>
      </c>
      <c r="J127" s="221">
        <f t="shared" si="4"/>
        <v>19878</v>
      </c>
      <c r="K127" s="221">
        <f t="shared" si="5"/>
        <v>195528</v>
      </c>
    </row>
    <row r="128" spans="1:11" s="143" customFormat="1" ht="13.5" customHeight="1">
      <c r="A128" s="143">
        <v>4</v>
      </c>
      <c r="B128" s="9" t="s">
        <v>648</v>
      </c>
      <c r="C128" s="199" t="s">
        <v>649</v>
      </c>
      <c r="D128" s="230">
        <v>1</v>
      </c>
      <c r="E128" s="202" t="s">
        <v>36</v>
      </c>
      <c r="F128" s="202"/>
      <c r="G128" s="202"/>
      <c r="H128" s="218"/>
      <c r="I128" s="218"/>
      <c r="J128" s="221">
        <f t="shared" si="4"/>
        <v>0</v>
      </c>
      <c r="K128" s="221">
        <f t="shared" si="5"/>
        <v>0</v>
      </c>
    </row>
    <row r="129" spans="1:11" s="143" customFormat="1" ht="34.5" customHeight="1">
      <c r="A129" s="143">
        <v>3</v>
      </c>
      <c r="B129" s="40" t="s">
        <v>650</v>
      </c>
      <c r="C129" s="77" t="s">
        <v>651</v>
      </c>
      <c r="D129" s="230">
        <v>1</v>
      </c>
      <c r="E129" s="202"/>
      <c r="F129" s="202"/>
      <c r="G129" s="202"/>
      <c r="H129" s="287"/>
      <c r="I129" s="287"/>
      <c r="J129" s="221">
        <f t="shared" si="4"/>
        <v>0</v>
      </c>
      <c r="K129" s="221">
        <f t="shared" si="5"/>
        <v>0</v>
      </c>
    </row>
    <row r="130" spans="1:11" s="143" customFormat="1" ht="19.5" customHeight="1">
      <c r="A130" s="143">
        <v>4</v>
      </c>
      <c r="B130" s="60" t="s">
        <v>652</v>
      </c>
      <c r="C130" s="78" t="s">
        <v>653</v>
      </c>
      <c r="D130" s="230">
        <v>1</v>
      </c>
      <c r="E130" s="202" t="s">
        <v>36</v>
      </c>
      <c r="F130" s="202"/>
      <c r="G130" s="202"/>
      <c r="H130" s="287">
        <v>2704750</v>
      </c>
      <c r="I130" s="218">
        <v>10000</v>
      </c>
      <c r="J130" s="221">
        <f t="shared" si="4"/>
        <v>324570</v>
      </c>
      <c r="K130" s="221">
        <f t="shared" si="5"/>
        <v>3039320</v>
      </c>
    </row>
    <row r="131" spans="1:11" s="143" customFormat="1" ht="60.75" customHeight="1">
      <c r="A131" s="143">
        <v>4</v>
      </c>
      <c r="B131" s="60" t="s">
        <v>654</v>
      </c>
      <c r="C131" s="64" t="s">
        <v>655</v>
      </c>
      <c r="D131" s="230">
        <v>1</v>
      </c>
      <c r="E131" s="202" t="s">
        <v>36</v>
      </c>
      <c r="F131" s="202"/>
      <c r="G131" s="202"/>
      <c r="H131" s="287">
        <v>4430550</v>
      </c>
      <c r="I131" s="218">
        <v>10000</v>
      </c>
      <c r="J131" s="221">
        <f t="shared" si="4"/>
        <v>531666</v>
      </c>
      <c r="K131" s="221">
        <f t="shared" si="5"/>
        <v>4972216</v>
      </c>
    </row>
    <row r="132" spans="1:11" s="143" customFormat="1" ht="18.75" customHeight="1">
      <c r="A132" s="143">
        <v>3</v>
      </c>
      <c r="B132" s="192" t="s">
        <v>656</v>
      </c>
      <c r="C132" s="198" t="s">
        <v>657</v>
      </c>
      <c r="D132" s="230">
        <v>1</v>
      </c>
      <c r="E132" s="202"/>
      <c r="F132" s="202"/>
      <c r="G132" s="202"/>
      <c r="H132" s="287"/>
      <c r="I132" s="287"/>
      <c r="J132" s="221">
        <f t="shared" si="4"/>
        <v>0</v>
      </c>
      <c r="K132" s="221">
        <f t="shared" si="5"/>
        <v>0</v>
      </c>
    </row>
    <row r="133" spans="1:11" s="143" customFormat="1" ht="48" customHeight="1">
      <c r="A133" s="143">
        <v>4</v>
      </c>
      <c r="B133" s="9" t="s">
        <v>658</v>
      </c>
      <c r="C133" s="199" t="s">
        <v>659</v>
      </c>
      <c r="D133" s="230">
        <v>1</v>
      </c>
      <c r="E133" s="202" t="s">
        <v>36</v>
      </c>
      <c r="F133" s="202"/>
      <c r="G133" s="202"/>
      <c r="H133" s="287">
        <v>301700</v>
      </c>
      <c r="I133" s="218">
        <v>10000</v>
      </c>
      <c r="J133" s="221">
        <f t="shared" si="4"/>
        <v>36204</v>
      </c>
      <c r="K133" s="221">
        <f t="shared" si="5"/>
        <v>347904</v>
      </c>
    </row>
    <row r="134" spans="1:11" s="143" customFormat="1" ht="44.25" customHeight="1">
      <c r="A134" s="143">
        <v>4</v>
      </c>
      <c r="B134" s="9" t="s">
        <v>660</v>
      </c>
      <c r="C134" s="199" t="s">
        <v>661</v>
      </c>
      <c r="D134" s="230">
        <v>1</v>
      </c>
      <c r="E134" s="202" t="s">
        <v>36</v>
      </c>
      <c r="F134" s="202"/>
      <c r="G134" s="202"/>
      <c r="H134" s="286">
        <v>301700</v>
      </c>
      <c r="I134" s="218">
        <v>10000</v>
      </c>
      <c r="J134" s="221">
        <f t="shared" si="4"/>
        <v>36204</v>
      </c>
      <c r="K134" s="221">
        <f t="shared" si="5"/>
        <v>347904</v>
      </c>
    </row>
    <row r="135" spans="1:11" s="143" customFormat="1" ht="108.75" customHeight="1">
      <c r="A135" s="143">
        <v>3</v>
      </c>
      <c r="B135" s="192" t="s">
        <v>662</v>
      </c>
      <c r="C135" s="199" t="s">
        <v>663</v>
      </c>
      <c r="D135" s="230">
        <v>1</v>
      </c>
      <c r="E135" s="202" t="s">
        <v>36</v>
      </c>
      <c r="F135" s="202"/>
      <c r="G135" s="202"/>
      <c r="H135" s="287"/>
      <c r="I135" s="287"/>
      <c r="J135" s="221">
        <f t="shared" si="4"/>
        <v>0</v>
      </c>
      <c r="K135" s="221">
        <f t="shared" si="5"/>
        <v>0</v>
      </c>
    </row>
    <row r="136" spans="1:11" s="143" customFormat="1" ht="20.25" customHeight="1">
      <c r="A136" s="143">
        <v>3</v>
      </c>
      <c r="B136" s="192" t="s">
        <v>664</v>
      </c>
      <c r="C136" s="79" t="s">
        <v>665</v>
      </c>
      <c r="D136" s="230">
        <v>1</v>
      </c>
      <c r="E136" s="202"/>
      <c r="F136" s="202"/>
      <c r="G136" s="202"/>
      <c r="H136" s="218"/>
      <c r="I136" s="218"/>
      <c r="J136" s="221">
        <f t="shared" si="4"/>
        <v>0</v>
      </c>
      <c r="K136" s="221">
        <f t="shared" si="5"/>
        <v>0</v>
      </c>
    </row>
    <row r="137" spans="1:11" s="143" customFormat="1" ht="66" customHeight="1">
      <c r="A137" s="143">
        <v>4</v>
      </c>
      <c r="B137" s="9" t="s">
        <v>666</v>
      </c>
      <c r="C137" s="61" t="s">
        <v>667</v>
      </c>
      <c r="D137" s="230">
        <v>1</v>
      </c>
      <c r="E137" s="202" t="s">
        <v>36</v>
      </c>
      <c r="F137" s="202"/>
      <c r="G137" s="202"/>
      <c r="H137" s="287">
        <v>741700</v>
      </c>
      <c r="I137" s="218">
        <v>10000</v>
      </c>
      <c r="J137" s="221">
        <f t="shared" si="4"/>
        <v>89004</v>
      </c>
      <c r="K137" s="221">
        <f t="shared" si="5"/>
        <v>840704</v>
      </c>
    </row>
    <row r="138" spans="1:11" s="143" customFormat="1" ht="18.75" customHeight="1">
      <c r="A138" s="143">
        <v>4</v>
      </c>
      <c r="B138" s="9" t="s">
        <v>668</v>
      </c>
      <c r="C138" s="61" t="s">
        <v>669</v>
      </c>
      <c r="D138" s="230">
        <v>1</v>
      </c>
      <c r="E138" s="202" t="s">
        <v>36</v>
      </c>
      <c r="F138" s="202"/>
      <c r="G138" s="202"/>
      <c r="H138" s="288">
        <v>741700</v>
      </c>
      <c r="I138" s="218">
        <v>10000</v>
      </c>
      <c r="J138" s="221">
        <f t="shared" ref="J138:J163" si="6">H138*12%</f>
        <v>89004</v>
      </c>
      <c r="K138" s="221">
        <f t="shared" si="5"/>
        <v>840704</v>
      </c>
    </row>
    <row r="139" spans="1:11" s="143" customFormat="1" ht="16.5" customHeight="1">
      <c r="A139" s="143">
        <v>4</v>
      </c>
      <c r="B139" s="9" t="s">
        <v>670</v>
      </c>
      <c r="C139" s="61" t="s">
        <v>671</v>
      </c>
      <c r="D139" s="230">
        <v>1</v>
      </c>
      <c r="E139" s="202" t="s">
        <v>36</v>
      </c>
      <c r="F139" s="202"/>
      <c r="G139" s="202"/>
      <c r="H139" s="218">
        <v>741700</v>
      </c>
      <c r="I139" s="218">
        <v>10000</v>
      </c>
      <c r="J139" s="221">
        <f t="shared" si="6"/>
        <v>89004</v>
      </c>
      <c r="K139" s="221">
        <f t="shared" si="5"/>
        <v>840704</v>
      </c>
    </row>
    <row r="140" spans="1:11" s="143" customFormat="1" ht="18" customHeight="1">
      <c r="A140" s="143">
        <v>4</v>
      </c>
      <c r="B140" s="9" t="s">
        <v>672</v>
      </c>
      <c r="C140" s="61" t="s">
        <v>673</v>
      </c>
      <c r="D140" s="230">
        <v>1</v>
      </c>
      <c r="E140" s="202" t="s">
        <v>36</v>
      </c>
      <c r="F140" s="202"/>
      <c r="G140" s="202"/>
      <c r="H140" s="218">
        <v>741700</v>
      </c>
      <c r="I140" s="218">
        <v>10000</v>
      </c>
      <c r="J140" s="221">
        <f t="shared" si="6"/>
        <v>89004</v>
      </c>
      <c r="K140" s="221">
        <f t="shared" ref="K140:K164" si="7">H140+J140+I140</f>
        <v>840704</v>
      </c>
    </row>
    <row r="141" spans="1:11" s="143" customFormat="1" ht="77.25" customHeight="1">
      <c r="A141" s="143">
        <v>4</v>
      </c>
      <c r="B141" s="9" t="s">
        <v>674</v>
      </c>
      <c r="C141" s="61" t="s">
        <v>675</v>
      </c>
      <c r="D141" s="230">
        <v>1</v>
      </c>
      <c r="E141" s="202" t="s">
        <v>36</v>
      </c>
      <c r="F141" s="202"/>
      <c r="G141" s="202"/>
      <c r="H141" s="218">
        <v>741700</v>
      </c>
      <c r="I141" s="218">
        <v>10000</v>
      </c>
      <c r="J141" s="221">
        <f t="shared" si="6"/>
        <v>89004</v>
      </c>
      <c r="K141" s="221">
        <f t="shared" si="7"/>
        <v>840704</v>
      </c>
    </row>
    <row r="142" spans="1:11" s="143" customFormat="1" ht="57" customHeight="1">
      <c r="A142" s="143">
        <v>4</v>
      </c>
      <c r="B142" s="9" t="s">
        <v>676</v>
      </c>
      <c r="C142" s="61" t="s">
        <v>677</v>
      </c>
      <c r="D142" s="230">
        <v>1</v>
      </c>
      <c r="E142" s="202" t="s">
        <v>36</v>
      </c>
      <c r="F142" s="202"/>
      <c r="G142" s="202"/>
      <c r="H142" s="218">
        <v>741700</v>
      </c>
      <c r="I142" s="218">
        <v>10000</v>
      </c>
      <c r="J142" s="221">
        <f t="shared" si="6"/>
        <v>89004</v>
      </c>
      <c r="K142" s="221">
        <f t="shared" si="7"/>
        <v>840704</v>
      </c>
    </row>
    <row r="143" spans="1:11" s="143" customFormat="1" ht="35.25" customHeight="1">
      <c r="A143" s="143">
        <v>4</v>
      </c>
      <c r="B143" s="9" t="s">
        <v>678</v>
      </c>
      <c r="C143" s="61" t="s">
        <v>679</v>
      </c>
      <c r="D143" s="230">
        <v>1</v>
      </c>
      <c r="E143" s="202" t="s">
        <v>36</v>
      </c>
      <c r="F143" s="202"/>
      <c r="G143" s="202"/>
      <c r="H143" s="218">
        <v>741700</v>
      </c>
      <c r="I143" s="218">
        <v>10000</v>
      </c>
      <c r="J143" s="221">
        <f t="shared" si="6"/>
        <v>89004</v>
      </c>
      <c r="K143" s="221">
        <f t="shared" si="7"/>
        <v>840704</v>
      </c>
    </row>
    <row r="144" spans="1:11" s="143" customFormat="1" ht="38.25" customHeight="1">
      <c r="A144" s="143">
        <v>4</v>
      </c>
      <c r="B144" s="9" t="s">
        <v>680</v>
      </c>
      <c r="C144" s="61" t="s">
        <v>681</v>
      </c>
      <c r="D144" s="230">
        <v>1</v>
      </c>
      <c r="E144" s="202" t="s">
        <v>36</v>
      </c>
      <c r="F144" s="202"/>
      <c r="G144" s="202"/>
      <c r="H144" s="218">
        <v>741700</v>
      </c>
      <c r="I144" s="218">
        <v>10000</v>
      </c>
      <c r="J144" s="221">
        <f t="shared" si="6"/>
        <v>89004</v>
      </c>
      <c r="K144" s="221">
        <f t="shared" si="7"/>
        <v>840704</v>
      </c>
    </row>
    <row r="145" spans="1:11" s="143" customFormat="1" ht="36" customHeight="1">
      <c r="A145" s="143">
        <v>4</v>
      </c>
      <c r="B145" s="9" t="s">
        <v>682</v>
      </c>
      <c r="C145" s="199" t="s">
        <v>683</v>
      </c>
      <c r="D145" s="230">
        <v>1</v>
      </c>
      <c r="E145" s="202" t="s">
        <v>36</v>
      </c>
      <c r="F145" s="202"/>
      <c r="G145" s="202"/>
      <c r="H145" s="218">
        <v>741700</v>
      </c>
      <c r="I145" s="218">
        <v>10000</v>
      </c>
      <c r="J145" s="221">
        <f t="shared" si="6"/>
        <v>89004</v>
      </c>
      <c r="K145" s="221">
        <f t="shared" si="7"/>
        <v>840704</v>
      </c>
    </row>
    <row r="146" spans="1:11" s="143" customFormat="1" ht="35.25" customHeight="1">
      <c r="A146" s="143">
        <v>4</v>
      </c>
      <c r="B146" s="9" t="s">
        <v>684</v>
      </c>
      <c r="C146" s="61" t="s">
        <v>685</v>
      </c>
      <c r="D146" s="230">
        <v>1</v>
      </c>
      <c r="E146" s="202" t="s">
        <v>36</v>
      </c>
      <c r="F146" s="202"/>
      <c r="G146" s="202"/>
      <c r="H146" s="218">
        <v>741700</v>
      </c>
      <c r="I146" s="218">
        <v>10000</v>
      </c>
      <c r="J146" s="221">
        <f t="shared" si="6"/>
        <v>89004</v>
      </c>
      <c r="K146" s="221">
        <f t="shared" si="7"/>
        <v>840704</v>
      </c>
    </row>
    <row r="147" spans="1:11" s="143" customFormat="1" ht="18" customHeight="1">
      <c r="A147" s="143">
        <v>3</v>
      </c>
      <c r="B147" s="192" t="s">
        <v>686</v>
      </c>
      <c r="C147" s="79" t="s">
        <v>687</v>
      </c>
      <c r="D147" s="230">
        <v>1</v>
      </c>
      <c r="E147" s="202"/>
      <c r="F147" s="202"/>
      <c r="G147" s="202"/>
      <c r="H147" s="218"/>
      <c r="I147" s="218"/>
      <c r="J147" s="221">
        <f t="shared" si="6"/>
        <v>0</v>
      </c>
      <c r="K147" s="221">
        <f t="shared" si="7"/>
        <v>0</v>
      </c>
    </row>
    <row r="148" spans="1:11" s="143" customFormat="1" ht="54" customHeight="1">
      <c r="A148" s="143">
        <v>4</v>
      </c>
      <c r="B148" s="9" t="s">
        <v>688</v>
      </c>
      <c r="C148" s="199" t="s">
        <v>689</v>
      </c>
      <c r="D148" s="230">
        <v>1</v>
      </c>
      <c r="E148" s="202" t="s">
        <v>36</v>
      </c>
      <c r="F148" s="202"/>
      <c r="G148" s="202"/>
      <c r="H148" s="218">
        <v>741700</v>
      </c>
      <c r="I148" s="218">
        <v>10000</v>
      </c>
      <c r="J148" s="221">
        <f t="shared" si="6"/>
        <v>89004</v>
      </c>
      <c r="K148" s="221">
        <f t="shared" si="7"/>
        <v>840704</v>
      </c>
    </row>
    <row r="149" spans="1:11" s="143" customFormat="1" ht="45.75" customHeight="1">
      <c r="A149" s="143">
        <v>4</v>
      </c>
      <c r="B149" s="9" t="s">
        <v>690</v>
      </c>
      <c r="C149" s="65" t="s">
        <v>691</v>
      </c>
      <c r="D149" s="230">
        <v>1</v>
      </c>
      <c r="E149" s="202" t="s">
        <v>36</v>
      </c>
      <c r="F149" s="202"/>
      <c r="G149" s="202"/>
      <c r="H149" s="218">
        <v>741700</v>
      </c>
      <c r="I149" s="218">
        <v>10000</v>
      </c>
      <c r="J149" s="221">
        <f t="shared" si="6"/>
        <v>89004</v>
      </c>
      <c r="K149" s="221">
        <f t="shared" si="7"/>
        <v>840704</v>
      </c>
    </row>
    <row r="150" spans="1:11" s="143" customFormat="1" ht="18" customHeight="1">
      <c r="A150" s="143">
        <v>3</v>
      </c>
      <c r="B150" s="192" t="s">
        <v>692</v>
      </c>
      <c r="C150" s="198" t="s">
        <v>693</v>
      </c>
      <c r="D150" s="230">
        <v>1</v>
      </c>
      <c r="E150" s="202"/>
      <c r="F150" s="202"/>
      <c r="G150" s="202"/>
      <c r="H150" s="218"/>
      <c r="I150" s="218"/>
      <c r="J150" s="221">
        <f t="shared" si="6"/>
        <v>0</v>
      </c>
      <c r="K150" s="221">
        <f t="shared" si="7"/>
        <v>0</v>
      </c>
    </row>
    <row r="151" spans="1:11" s="143" customFormat="1" ht="102.75" customHeight="1">
      <c r="A151" s="143">
        <v>4</v>
      </c>
      <c r="B151" s="9" t="s">
        <v>694</v>
      </c>
      <c r="C151" s="65" t="s">
        <v>695</v>
      </c>
      <c r="D151" s="230">
        <v>1</v>
      </c>
      <c r="E151" s="202" t="s">
        <v>36</v>
      </c>
      <c r="F151" s="202"/>
      <c r="G151" s="202"/>
      <c r="H151" s="218">
        <v>250000</v>
      </c>
      <c r="I151" s="218">
        <v>10000</v>
      </c>
      <c r="J151" s="221">
        <f t="shared" si="6"/>
        <v>30000</v>
      </c>
      <c r="K151" s="221">
        <f t="shared" si="7"/>
        <v>290000</v>
      </c>
    </row>
    <row r="152" spans="1:11" s="143" customFormat="1" ht="106.5" customHeight="1">
      <c r="A152" s="143">
        <v>4</v>
      </c>
      <c r="B152" s="9" t="s">
        <v>696</v>
      </c>
      <c r="C152" s="66" t="s">
        <v>697</v>
      </c>
      <c r="D152" s="230">
        <v>1</v>
      </c>
      <c r="E152" s="202" t="s">
        <v>36</v>
      </c>
      <c r="F152" s="202"/>
      <c r="G152" s="202"/>
      <c r="H152" s="218">
        <v>2500000</v>
      </c>
      <c r="I152" s="218">
        <v>5000</v>
      </c>
      <c r="J152" s="221">
        <f t="shared" si="6"/>
        <v>300000</v>
      </c>
      <c r="K152" s="221">
        <f t="shared" si="7"/>
        <v>2805000</v>
      </c>
    </row>
    <row r="153" spans="1:11" s="143" customFormat="1" ht="87.75" customHeight="1">
      <c r="A153" s="143">
        <v>4</v>
      </c>
      <c r="B153" s="9" t="s">
        <v>698</v>
      </c>
      <c r="C153" s="67" t="s">
        <v>699</v>
      </c>
      <c r="D153" s="230">
        <v>1</v>
      </c>
      <c r="E153" s="202" t="s">
        <v>36</v>
      </c>
      <c r="F153" s="202"/>
      <c r="G153" s="202"/>
      <c r="H153" s="218"/>
      <c r="I153" s="218"/>
      <c r="J153" s="221">
        <f t="shared" si="6"/>
        <v>0</v>
      </c>
      <c r="K153" s="221">
        <f t="shared" si="7"/>
        <v>0</v>
      </c>
    </row>
    <row r="154" spans="1:11" s="143" customFormat="1" ht="33.75" customHeight="1">
      <c r="B154" s="192" t="s">
        <v>700</v>
      </c>
      <c r="C154" s="198" t="s">
        <v>461</v>
      </c>
      <c r="D154" s="230">
        <v>1</v>
      </c>
      <c r="E154" s="193"/>
      <c r="F154" s="193"/>
      <c r="G154" s="193"/>
      <c r="H154" s="221"/>
      <c r="I154" s="221"/>
      <c r="J154" s="221">
        <f t="shared" si="6"/>
        <v>0</v>
      </c>
      <c r="K154" s="221">
        <f t="shared" si="7"/>
        <v>0</v>
      </c>
    </row>
    <row r="155" spans="1:11" s="143" customFormat="1" ht="20.25" customHeight="1">
      <c r="B155" s="60" t="s">
        <v>701</v>
      </c>
      <c r="C155" s="11"/>
      <c r="D155" s="230">
        <v>1</v>
      </c>
      <c r="E155" s="202" t="s">
        <v>36</v>
      </c>
      <c r="F155" s="202"/>
      <c r="G155" s="202"/>
      <c r="H155" s="218"/>
      <c r="I155" s="218"/>
      <c r="J155" s="221">
        <f t="shared" si="6"/>
        <v>0</v>
      </c>
      <c r="K155" s="221">
        <f t="shared" si="7"/>
        <v>0</v>
      </c>
    </row>
    <row r="156" spans="1:11" s="143" customFormat="1" ht="15" customHeight="1">
      <c r="B156" s="60" t="s">
        <v>702</v>
      </c>
      <c r="C156" s="11"/>
      <c r="D156" s="230">
        <v>1</v>
      </c>
      <c r="E156" s="202" t="s">
        <v>36</v>
      </c>
      <c r="F156" s="202"/>
      <c r="G156" s="202"/>
      <c r="H156" s="218"/>
      <c r="I156" s="218"/>
      <c r="J156" s="221">
        <f t="shared" si="6"/>
        <v>0</v>
      </c>
      <c r="K156" s="221">
        <f t="shared" si="7"/>
        <v>0</v>
      </c>
    </row>
    <row r="157" spans="1:11" s="143" customFormat="1" ht="15.75" customHeight="1">
      <c r="B157" s="60" t="s">
        <v>703</v>
      </c>
      <c r="C157" s="11"/>
      <c r="D157" s="230">
        <v>1</v>
      </c>
      <c r="E157" s="202" t="s">
        <v>36</v>
      </c>
      <c r="F157" s="202"/>
      <c r="G157" s="202"/>
      <c r="H157" s="218"/>
      <c r="I157" s="218"/>
      <c r="J157" s="221">
        <f t="shared" si="6"/>
        <v>0</v>
      </c>
      <c r="K157" s="221">
        <f t="shared" si="7"/>
        <v>0</v>
      </c>
    </row>
    <row r="158" spans="1:11" s="9" customFormat="1" ht="15.75" customHeight="1">
      <c r="C158" s="193" t="s">
        <v>704</v>
      </c>
      <c r="D158" s="230">
        <v>1</v>
      </c>
      <c r="E158" s="193"/>
      <c r="F158" s="193"/>
      <c r="G158" s="193"/>
      <c r="H158" s="100">
        <f>SUM(H102:H157)</f>
        <v>32223650</v>
      </c>
      <c r="I158" s="100">
        <f>SUM(I102:I157)</f>
        <v>372500</v>
      </c>
      <c r="J158" s="221">
        <f t="shared" si="6"/>
        <v>3866838</v>
      </c>
      <c r="K158" s="221">
        <f t="shared" si="7"/>
        <v>36462988</v>
      </c>
    </row>
    <row r="159" spans="1:11" s="76" customFormat="1" ht="15.75" customHeight="1">
      <c r="C159" s="23"/>
      <c r="D159" s="230">
        <v>1</v>
      </c>
      <c r="E159" s="23"/>
      <c r="F159" s="23"/>
      <c r="G159" s="23"/>
      <c r="H159" s="221"/>
      <c r="I159" s="221"/>
      <c r="J159" s="221">
        <f t="shared" si="6"/>
        <v>0</v>
      </c>
      <c r="K159" s="221">
        <f t="shared" si="7"/>
        <v>0</v>
      </c>
    </row>
    <row r="160" spans="1:11" s="143" customFormat="1" ht="23.25" customHeight="1">
      <c r="A160" s="143">
        <v>2</v>
      </c>
      <c r="B160" s="192">
        <v>3.4</v>
      </c>
      <c r="C160" s="198" t="s">
        <v>468</v>
      </c>
      <c r="D160" s="230">
        <v>1</v>
      </c>
      <c r="E160" s="193"/>
      <c r="F160" s="193"/>
      <c r="G160" s="193"/>
      <c r="H160" s="221"/>
      <c r="I160" s="221"/>
      <c r="J160" s="221">
        <f t="shared" si="6"/>
        <v>0</v>
      </c>
      <c r="K160" s="221">
        <f t="shared" si="7"/>
        <v>0</v>
      </c>
    </row>
    <row r="161" spans="1:11" s="143" customFormat="1" ht="27.75" customHeight="1">
      <c r="A161" s="143">
        <v>3</v>
      </c>
      <c r="B161" s="9" t="s">
        <v>705</v>
      </c>
      <c r="C161" s="199" t="s">
        <v>470</v>
      </c>
      <c r="D161" s="230">
        <v>1</v>
      </c>
      <c r="E161" s="202" t="s">
        <v>36</v>
      </c>
      <c r="F161" s="202"/>
      <c r="G161" s="202"/>
      <c r="H161" s="218">
        <v>75000</v>
      </c>
      <c r="I161" s="218"/>
      <c r="J161" s="221"/>
      <c r="K161" s="221">
        <f t="shared" si="7"/>
        <v>75000</v>
      </c>
    </row>
    <row r="162" spans="1:11" s="143" customFormat="1" ht="18" customHeight="1">
      <c r="B162" s="9" t="s">
        <v>706</v>
      </c>
      <c r="C162" s="34"/>
      <c r="D162" s="230">
        <v>1</v>
      </c>
      <c r="E162" s="202" t="s">
        <v>36</v>
      </c>
      <c r="F162" s="202"/>
      <c r="G162" s="202"/>
      <c r="H162" s="218"/>
      <c r="I162" s="218"/>
      <c r="J162" s="221">
        <f t="shared" si="6"/>
        <v>0</v>
      </c>
      <c r="K162" s="221">
        <f t="shared" si="7"/>
        <v>0</v>
      </c>
    </row>
    <row r="163" spans="1:11" s="143" customFormat="1" ht="19.5" customHeight="1">
      <c r="B163" s="9" t="s">
        <v>707</v>
      </c>
      <c r="C163" s="34"/>
      <c r="D163" s="230">
        <v>1</v>
      </c>
      <c r="E163" s="202" t="s">
        <v>36</v>
      </c>
      <c r="F163" s="202"/>
      <c r="G163" s="202"/>
      <c r="H163" s="218"/>
      <c r="I163" s="218"/>
      <c r="J163" s="221">
        <f t="shared" si="6"/>
        <v>0</v>
      </c>
      <c r="K163" s="221">
        <f t="shared" si="7"/>
        <v>0</v>
      </c>
    </row>
    <row r="164" spans="1:11" s="143" customFormat="1" ht="21" customHeight="1">
      <c r="B164" s="9"/>
      <c r="C164" s="193" t="s">
        <v>708</v>
      </c>
      <c r="D164" s="103"/>
      <c r="E164" s="193"/>
      <c r="F164" s="193"/>
      <c r="G164" s="193"/>
      <c r="H164" s="100">
        <f>SUM(H161:H163)</f>
        <v>75000</v>
      </c>
      <c r="I164" s="100">
        <f>SUM(I161:I163)</f>
        <v>0</v>
      </c>
      <c r="J164" s="100">
        <f>SUM(J161:J163)</f>
        <v>0</v>
      </c>
      <c r="K164" s="221">
        <f t="shared" si="7"/>
        <v>75000</v>
      </c>
    </row>
    <row r="165" spans="1:11" s="76" customFormat="1" ht="16.5" customHeight="1">
      <c r="C165" s="23"/>
      <c r="D165" s="234"/>
      <c r="E165" s="23"/>
      <c r="F165" s="23"/>
      <c r="G165" s="23"/>
      <c r="H165" s="221"/>
      <c r="I165" s="221"/>
      <c r="J165" s="221"/>
      <c r="K165" s="100"/>
    </row>
    <row r="166" spans="1:11" s="143" customFormat="1" ht="30" customHeight="1">
      <c r="B166" s="318" t="s">
        <v>979</v>
      </c>
      <c r="C166" s="337"/>
      <c r="D166" s="103"/>
      <c r="E166" s="193"/>
      <c r="F166" s="193"/>
      <c r="G166" s="193"/>
      <c r="H166" s="100">
        <f>H44+H98+H158+H164</f>
        <v>173827400</v>
      </c>
      <c r="I166" s="100">
        <f>I44+I98+I158+I164</f>
        <v>2900800</v>
      </c>
      <c r="J166" s="100">
        <f>J44+J98+J158+J164</f>
        <v>20850288</v>
      </c>
      <c r="K166" s="100">
        <f>SUM(K44+K98+K158+K164)</f>
        <v>197578488</v>
      </c>
    </row>
    <row r="167" spans="1:11" s="9" customFormat="1" ht="17.25" customHeight="1">
      <c r="B167" s="80"/>
      <c r="C167" s="194" t="s">
        <v>709</v>
      </c>
      <c r="D167" s="103"/>
      <c r="E167" s="40"/>
      <c r="F167" s="40"/>
      <c r="G167" s="40"/>
      <c r="H167" s="289"/>
      <c r="I167" s="152"/>
      <c r="J167" s="152"/>
      <c r="K167" s="235"/>
    </row>
    <row r="168" spans="1:11" s="9" customFormat="1" ht="21" customHeight="1">
      <c r="B168" s="108"/>
      <c r="C168" s="108" t="s">
        <v>221</v>
      </c>
      <c r="D168" s="267"/>
      <c r="E168" s="33"/>
      <c r="F168" s="33"/>
      <c r="G168" s="33"/>
      <c r="H168" s="290"/>
      <c r="I168" s="153"/>
      <c r="J168" s="153"/>
      <c r="K168" s="232"/>
    </row>
    <row r="169" spans="1:11" s="143" customFormat="1" ht="19.5" customHeight="1">
      <c r="B169" s="144"/>
      <c r="C169" s="145"/>
      <c r="D169" s="184"/>
      <c r="E169" s="74"/>
      <c r="F169" s="74"/>
      <c r="G169" s="74"/>
      <c r="H169" s="289"/>
      <c r="I169" s="152"/>
      <c r="J169" s="152"/>
      <c r="K169" s="235"/>
    </row>
    <row r="170" spans="1:11" s="143" customFormat="1" ht="17.25" customHeight="1">
      <c r="B170" s="108"/>
      <c r="C170" s="146" t="s">
        <v>19</v>
      </c>
      <c r="D170" s="267"/>
      <c r="E170" s="33"/>
      <c r="F170" s="33"/>
      <c r="G170" s="33"/>
      <c r="H170" s="290"/>
      <c r="I170" s="153"/>
      <c r="J170" s="153"/>
      <c r="K170" s="232"/>
    </row>
    <row r="171" spans="1:11" s="143" customFormat="1" ht="18" customHeight="1">
      <c r="B171" s="108"/>
      <c r="C171" s="146" t="s">
        <v>20</v>
      </c>
      <c r="D171" s="267"/>
      <c r="E171" s="33"/>
      <c r="F171" s="33"/>
      <c r="G171" s="33"/>
      <c r="H171" s="290"/>
      <c r="I171" s="153"/>
      <c r="J171" s="153"/>
      <c r="K171" s="232"/>
    </row>
    <row r="172" spans="1:11" s="143" customFormat="1" ht="20.25" customHeight="1">
      <c r="B172" s="108"/>
      <c r="C172" s="146" t="s">
        <v>21</v>
      </c>
      <c r="D172" s="267"/>
      <c r="E172" s="33"/>
      <c r="F172" s="33"/>
      <c r="G172" s="33"/>
      <c r="H172" s="290"/>
      <c r="I172" s="153"/>
      <c r="J172" s="153"/>
      <c r="K172" s="232"/>
    </row>
    <row r="173" spans="1:11" s="22" customFormat="1" ht="14.25">
      <c r="B173" s="73"/>
      <c r="C173" s="73"/>
      <c r="D173" s="235"/>
      <c r="H173" s="152"/>
      <c r="I173" s="152"/>
      <c r="J173" s="152"/>
      <c r="K173" s="235"/>
    </row>
    <row r="174" spans="1:11" s="22" customFormat="1" ht="43.15" customHeight="1">
      <c r="B174" s="73"/>
      <c r="C174" s="73"/>
      <c r="D174" s="235"/>
      <c r="H174" s="152"/>
      <c r="I174" s="152"/>
      <c r="J174" s="152"/>
      <c r="K174" s="235"/>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topLeftCell="A10" zoomScale="70" zoomScaleNormal="70" workbookViewId="0">
      <selection activeCell="A7" sqref="A7:A17"/>
    </sheetView>
  </sheetViews>
  <sheetFormatPr defaultColWidth="8.7109375" defaultRowHeight="12.75"/>
  <cols>
    <col min="1" max="1" width="8.7109375" style="84"/>
    <col min="2" max="2" width="16.28515625" style="84" customWidth="1"/>
    <col min="3" max="3" width="99.28515625" style="84" customWidth="1"/>
    <col min="4" max="4" width="13.7109375" style="84" customWidth="1"/>
    <col min="5" max="5" width="21.7109375" style="84" customWidth="1"/>
    <col min="6" max="6" width="23.7109375" style="156" customWidth="1"/>
    <col min="7" max="9" width="23.7109375" style="151" customWidth="1"/>
    <col min="10" max="10" width="18.28515625" style="156" customWidth="1"/>
    <col min="11" max="11" width="34.5703125" style="293" customWidth="1"/>
    <col min="12" max="16384" width="8.7109375" style="84"/>
  </cols>
  <sheetData>
    <row r="1" spans="1:11" s="39" customFormat="1" ht="25.5" customHeight="1">
      <c r="B1" s="327" t="s">
        <v>747</v>
      </c>
      <c r="C1" s="327"/>
      <c r="D1" s="327"/>
      <c r="E1" s="327"/>
      <c r="F1" s="327"/>
      <c r="G1" s="327"/>
      <c r="H1" s="327"/>
      <c r="I1" s="327"/>
      <c r="J1" s="327"/>
      <c r="K1" s="327"/>
    </row>
    <row r="2" spans="1:11" s="36" customFormat="1" ht="30" customHeight="1">
      <c r="B2" s="191"/>
      <c r="C2" s="191" t="s">
        <v>972</v>
      </c>
      <c r="D2" s="322"/>
      <c r="E2" s="322"/>
      <c r="F2" s="322"/>
      <c r="G2" s="322"/>
      <c r="H2" s="322"/>
      <c r="I2" s="322"/>
      <c r="J2" s="322"/>
      <c r="K2" s="322"/>
    </row>
    <row r="3" spans="1:11" s="39" customFormat="1" ht="40.5" customHeight="1">
      <c r="A3" s="36" t="s">
        <v>5</v>
      </c>
      <c r="B3" s="193" t="s">
        <v>2</v>
      </c>
      <c r="C3" s="193" t="s">
        <v>0</v>
      </c>
      <c r="D3" s="193" t="s">
        <v>3</v>
      </c>
      <c r="E3" s="193" t="s">
        <v>1</v>
      </c>
      <c r="F3" s="99" t="s">
        <v>748</v>
      </c>
      <c r="G3" s="95" t="s">
        <v>222</v>
      </c>
      <c r="H3" s="95" t="s">
        <v>223</v>
      </c>
      <c r="I3" s="95" t="s">
        <v>224</v>
      </c>
      <c r="J3" s="99" t="s">
        <v>712</v>
      </c>
      <c r="K3" s="184" t="s">
        <v>714</v>
      </c>
    </row>
    <row r="4" spans="1:11" s="39" customFormat="1" ht="30" customHeight="1">
      <c r="B4" s="37" t="s">
        <v>230</v>
      </c>
      <c r="C4" s="37" t="s">
        <v>231</v>
      </c>
      <c r="D4" s="102">
        <v>-4</v>
      </c>
      <c r="E4" s="193" t="s">
        <v>959</v>
      </c>
      <c r="F4" s="99">
        <v>-5</v>
      </c>
      <c r="G4" s="95"/>
      <c r="H4" s="95"/>
      <c r="I4" s="95"/>
      <c r="J4" s="99">
        <v>-6</v>
      </c>
      <c r="K4" s="184" t="s">
        <v>960</v>
      </c>
    </row>
    <row r="5" spans="1:11" s="39" customFormat="1" ht="51" customHeight="1">
      <c r="A5" s="39">
        <v>2</v>
      </c>
      <c r="B5" s="193">
        <v>4.0999999999999996</v>
      </c>
      <c r="C5" s="198" t="s">
        <v>961</v>
      </c>
      <c r="D5" s="193"/>
      <c r="E5" s="193"/>
      <c r="F5" s="152"/>
      <c r="G5" s="147"/>
      <c r="H5" s="147"/>
      <c r="I5" s="147"/>
      <c r="J5" s="152"/>
      <c r="K5" s="235"/>
    </row>
    <row r="6" spans="1:11" s="39" customFormat="1" ht="27.6" customHeight="1">
      <c r="B6" s="202"/>
      <c r="C6" s="198" t="s">
        <v>962</v>
      </c>
      <c r="D6" s="202"/>
      <c r="E6" s="202"/>
      <c r="F6" s="221"/>
      <c r="G6" s="206"/>
      <c r="H6" s="206"/>
      <c r="I6" s="206"/>
      <c r="J6" s="221"/>
      <c r="K6" s="221"/>
    </row>
    <row r="7" spans="1:11" s="39" customFormat="1" ht="27.6" customHeight="1">
      <c r="A7" s="39">
        <v>3</v>
      </c>
      <c r="B7" s="202" t="s">
        <v>749</v>
      </c>
      <c r="C7" s="199" t="s">
        <v>750</v>
      </c>
      <c r="D7" s="202">
        <v>1</v>
      </c>
      <c r="E7" s="193" t="s">
        <v>751</v>
      </c>
      <c r="F7" s="218">
        <v>80000</v>
      </c>
      <c r="G7" s="205"/>
      <c r="H7" s="205"/>
      <c r="I7" s="205"/>
      <c r="J7" s="218">
        <f>F7*12%</f>
        <v>9600</v>
      </c>
      <c r="K7" s="221">
        <f xml:space="preserve"> (D7*F7)+J7</f>
        <v>89600</v>
      </c>
    </row>
    <row r="8" spans="1:11" s="39" customFormat="1" ht="27.6" customHeight="1">
      <c r="A8" s="39">
        <v>3</v>
      </c>
      <c r="B8" s="202" t="s">
        <v>752</v>
      </c>
      <c r="C8" s="199" t="s">
        <v>753</v>
      </c>
      <c r="D8" s="202">
        <v>1</v>
      </c>
      <c r="E8" s="193" t="s">
        <v>751</v>
      </c>
      <c r="F8" s="218">
        <v>30000</v>
      </c>
      <c r="G8" s="205"/>
      <c r="H8" s="205"/>
      <c r="I8" s="205"/>
      <c r="J8" s="218">
        <f t="shared" ref="J8:J17" si="0">F8*12%</f>
        <v>3600</v>
      </c>
      <c r="K8" s="221">
        <f t="shared" ref="K8:K17" si="1" xml:space="preserve"> (D8*F8)+J8</f>
        <v>33600</v>
      </c>
    </row>
    <row r="9" spans="1:11" s="39" customFormat="1" ht="27.6" customHeight="1">
      <c r="A9" s="39">
        <v>3</v>
      </c>
      <c r="B9" s="202" t="s">
        <v>754</v>
      </c>
      <c r="C9" s="199" t="s">
        <v>755</v>
      </c>
      <c r="D9" s="202">
        <v>1</v>
      </c>
      <c r="E9" s="193" t="s">
        <v>751</v>
      </c>
      <c r="F9" s="218">
        <v>30000</v>
      </c>
      <c r="G9" s="205"/>
      <c r="H9" s="205"/>
      <c r="I9" s="205"/>
      <c r="J9" s="218">
        <f t="shared" si="0"/>
        <v>3600</v>
      </c>
      <c r="K9" s="221">
        <f t="shared" si="1"/>
        <v>33600</v>
      </c>
    </row>
    <row r="10" spans="1:11" s="39" customFormat="1" ht="27.6" customHeight="1">
      <c r="A10" s="39">
        <v>3</v>
      </c>
      <c r="B10" s="202" t="s">
        <v>756</v>
      </c>
      <c r="C10" s="199" t="s">
        <v>757</v>
      </c>
      <c r="D10" s="202">
        <v>1</v>
      </c>
      <c r="E10" s="193" t="s">
        <v>751</v>
      </c>
      <c r="F10" s="218">
        <v>10000</v>
      </c>
      <c r="G10" s="205"/>
      <c r="H10" s="205"/>
      <c r="I10" s="205"/>
      <c r="J10" s="218">
        <f t="shared" si="0"/>
        <v>1200</v>
      </c>
      <c r="K10" s="221">
        <f t="shared" si="1"/>
        <v>11200</v>
      </c>
    </row>
    <row r="11" spans="1:11" s="39" customFormat="1" ht="27.6" customHeight="1">
      <c r="A11" s="39">
        <v>3</v>
      </c>
      <c r="B11" s="202" t="s">
        <v>758</v>
      </c>
      <c r="C11" s="199" t="s">
        <v>759</v>
      </c>
      <c r="D11" s="202">
        <v>1</v>
      </c>
      <c r="E11" s="193" t="s">
        <v>751</v>
      </c>
      <c r="F11" s="218">
        <v>20000</v>
      </c>
      <c r="G11" s="205"/>
      <c r="H11" s="205"/>
      <c r="I11" s="205"/>
      <c r="J11" s="218">
        <f t="shared" si="0"/>
        <v>2400</v>
      </c>
      <c r="K11" s="221">
        <f t="shared" si="1"/>
        <v>22400</v>
      </c>
    </row>
    <row r="12" spans="1:11" s="39" customFormat="1" ht="27.6" customHeight="1">
      <c r="A12" s="39">
        <v>3</v>
      </c>
      <c r="B12" s="202" t="s">
        <v>760</v>
      </c>
      <c r="C12" s="199" t="s">
        <v>761</v>
      </c>
      <c r="D12" s="202">
        <v>1</v>
      </c>
      <c r="E12" s="193" t="s">
        <v>751</v>
      </c>
      <c r="F12" s="218">
        <v>8000</v>
      </c>
      <c r="G12" s="205"/>
      <c r="H12" s="205"/>
      <c r="I12" s="205"/>
      <c r="J12" s="218">
        <f t="shared" si="0"/>
        <v>960</v>
      </c>
      <c r="K12" s="221">
        <f t="shared" si="1"/>
        <v>8960</v>
      </c>
    </row>
    <row r="13" spans="1:11" s="39" customFormat="1" ht="28.5" customHeight="1">
      <c r="A13" s="39">
        <v>3</v>
      </c>
      <c r="B13" s="202" t="s">
        <v>762</v>
      </c>
      <c r="C13" s="199" t="s">
        <v>763</v>
      </c>
      <c r="D13" s="202">
        <v>1</v>
      </c>
      <c r="E13" s="193" t="s">
        <v>751</v>
      </c>
      <c r="F13" s="218">
        <v>10000</v>
      </c>
      <c r="G13" s="205"/>
      <c r="H13" s="205"/>
      <c r="I13" s="205"/>
      <c r="J13" s="218">
        <f t="shared" si="0"/>
        <v>1200</v>
      </c>
      <c r="K13" s="221">
        <f t="shared" si="1"/>
        <v>11200</v>
      </c>
    </row>
    <row r="14" spans="1:11" s="39" customFormat="1" ht="90">
      <c r="A14" s="39">
        <v>3</v>
      </c>
      <c r="B14" s="202" t="s">
        <v>764</v>
      </c>
      <c r="C14" s="81" t="s">
        <v>765</v>
      </c>
      <c r="D14" s="202">
        <v>1</v>
      </c>
      <c r="E14" s="193" t="s">
        <v>766</v>
      </c>
      <c r="F14" s="218">
        <v>150000</v>
      </c>
      <c r="G14" s="205"/>
      <c r="H14" s="205"/>
      <c r="I14" s="205"/>
      <c r="J14" s="218">
        <f t="shared" si="0"/>
        <v>18000</v>
      </c>
      <c r="K14" s="221">
        <f t="shared" si="1"/>
        <v>168000</v>
      </c>
    </row>
    <row r="15" spans="1:11" s="39" customFormat="1" ht="27.6" customHeight="1">
      <c r="A15" s="39">
        <v>3</v>
      </c>
      <c r="B15" s="202" t="s">
        <v>767</v>
      </c>
      <c r="C15" s="199" t="s">
        <v>768</v>
      </c>
      <c r="D15" s="202">
        <v>1</v>
      </c>
      <c r="E15" s="193" t="s">
        <v>751</v>
      </c>
      <c r="F15" s="218">
        <v>10000</v>
      </c>
      <c r="G15" s="205"/>
      <c r="H15" s="205"/>
      <c r="I15" s="205"/>
      <c r="J15" s="218">
        <f t="shared" si="0"/>
        <v>1200</v>
      </c>
      <c r="K15" s="221">
        <f t="shared" si="1"/>
        <v>11200</v>
      </c>
    </row>
    <row r="16" spans="1:11" s="39" customFormat="1" ht="55.5" customHeight="1">
      <c r="A16" s="39">
        <v>3</v>
      </c>
      <c r="B16" s="202" t="s">
        <v>769</v>
      </c>
      <c r="C16" s="199" t="s">
        <v>770</v>
      </c>
      <c r="D16" s="202">
        <v>1</v>
      </c>
      <c r="E16" s="193" t="s">
        <v>751</v>
      </c>
      <c r="F16" s="218">
        <v>25000</v>
      </c>
      <c r="G16" s="205"/>
      <c r="H16" s="205"/>
      <c r="I16" s="205"/>
      <c r="J16" s="218">
        <f t="shared" si="0"/>
        <v>3000</v>
      </c>
      <c r="K16" s="221">
        <f t="shared" si="1"/>
        <v>28000</v>
      </c>
    </row>
    <row r="17" spans="1:11" s="42" customFormat="1" ht="55.5" customHeight="1" thickBot="1">
      <c r="A17" s="39">
        <v>3</v>
      </c>
      <c r="B17" s="202" t="s">
        <v>771</v>
      </c>
      <c r="C17" s="199" t="s">
        <v>772</v>
      </c>
      <c r="D17" s="82">
        <v>1</v>
      </c>
      <c r="E17" s="193" t="s">
        <v>773</v>
      </c>
      <c r="F17" s="217">
        <v>50000</v>
      </c>
      <c r="G17" s="204"/>
      <c r="H17" s="204"/>
      <c r="I17" s="204"/>
      <c r="J17" s="218">
        <f t="shared" si="0"/>
        <v>6000</v>
      </c>
      <c r="K17" s="221">
        <f t="shared" si="1"/>
        <v>56000</v>
      </c>
    </row>
    <row r="18" spans="1:11" s="12" customFormat="1" ht="55.5" customHeight="1">
      <c r="B18" s="318" t="s">
        <v>987</v>
      </c>
      <c r="C18" s="337"/>
      <c r="D18" s="40"/>
      <c r="E18" s="193"/>
      <c r="F18" s="100"/>
      <c r="G18" s="96"/>
      <c r="H18" s="96"/>
      <c r="I18" s="96"/>
      <c r="J18" s="100"/>
      <c r="K18" s="100">
        <f>SUM(K7:K17)</f>
        <v>473760</v>
      </c>
    </row>
    <row r="19" spans="1:11" s="12" customFormat="1" ht="22.5" customHeight="1">
      <c r="B19" s="6"/>
      <c r="C19" s="7"/>
      <c r="D19" s="6"/>
      <c r="E19" s="6"/>
      <c r="F19" s="154"/>
      <c r="G19" s="149"/>
      <c r="H19" s="149"/>
      <c r="I19" s="149"/>
      <c r="J19" s="154"/>
      <c r="K19" s="178"/>
    </row>
    <row r="20" spans="1:11" s="12" customFormat="1" ht="20.25" customHeight="1">
      <c r="B20" s="55"/>
      <c r="C20" s="55" t="s">
        <v>221</v>
      </c>
      <c r="D20" s="6"/>
      <c r="E20" s="6"/>
      <c r="F20" s="154"/>
      <c r="G20" s="149"/>
      <c r="H20" s="149"/>
      <c r="I20" s="149"/>
      <c r="J20" s="154"/>
      <c r="K20" s="178"/>
    </row>
    <row r="21" spans="1:11" s="39" customFormat="1" ht="21" customHeight="1">
      <c r="B21" s="6"/>
      <c r="C21" s="6"/>
      <c r="D21" s="6"/>
      <c r="E21" s="6"/>
      <c r="F21" s="154"/>
      <c r="G21" s="149"/>
      <c r="H21" s="149"/>
      <c r="I21" s="149"/>
      <c r="J21" s="154"/>
      <c r="K21" s="178"/>
    </row>
    <row r="22" spans="1:11" s="39" customFormat="1" ht="23.25" customHeight="1">
      <c r="B22" s="6"/>
      <c r="C22" s="7" t="s">
        <v>19</v>
      </c>
      <c r="D22" s="54"/>
      <c r="E22" s="54"/>
      <c r="F22" s="154"/>
      <c r="G22" s="149"/>
      <c r="H22" s="149"/>
      <c r="I22" s="149"/>
      <c r="J22" s="154"/>
      <c r="K22" s="178"/>
    </row>
    <row r="23" spans="1:11" s="39" customFormat="1" ht="15.75" customHeight="1">
      <c r="B23" s="6"/>
      <c r="C23" s="7" t="s">
        <v>20</v>
      </c>
      <c r="D23" s="54"/>
      <c r="E23" s="54"/>
      <c r="F23" s="154"/>
      <c r="G23" s="149"/>
      <c r="H23" s="149"/>
      <c r="I23" s="149"/>
      <c r="J23" s="154"/>
      <c r="K23" s="178"/>
    </row>
    <row r="24" spans="1:11" s="39" customFormat="1" ht="20.25" customHeight="1">
      <c r="B24" s="6"/>
      <c r="C24" s="7" t="s">
        <v>21</v>
      </c>
      <c r="D24" s="54"/>
      <c r="E24" s="54"/>
      <c r="F24" s="154"/>
      <c r="G24" s="149"/>
      <c r="H24" s="149"/>
      <c r="I24" s="149"/>
      <c r="J24" s="154"/>
      <c r="K24" s="178"/>
    </row>
    <row r="25" spans="1:11" s="39" customFormat="1" ht="15">
      <c r="B25" s="83"/>
      <c r="C25" s="12"/>
      <c r="D25" s="12"/>
      <c r="E25" s="12"/>
      <c r="F25" s="155"/>
      <c r="G25" s="150"/>
      <c r="H25" s="150"/>
      <c r="I25" s="150"/>
      <c r="J25" s="155"/>
      <c r="K25" s="233"/>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topLeftCell="A55" zoomScale="80" zoomScaleNormal="80" workbookViewId="0">
      <selection activeCell="A62" sqref="A62"/>
    </sheetView>
  </sheetViews>
  <sheetFormatPr defaultColWidth="8.7109375" defaultRowHeight="12.75"/>
  <cols>
    <col min="1" max="1" width="8.7109375" style="84"/>
    <col min="2" max="2" width="11" style="84" customWidth="1"/>
    <col min="3" max="3" width="71.7109375" style="84" customWidth="1"/>
    <col min="4" max="4" width="22" style="293" customWidth="1"/>
    <col min="5" max="5" width="12.7109375" style="84" customWidth="1"/>
    <col min="6" max="6" width="14.28515625" style="156" customWidth="1"/>
    <col min="7" max="9" width="14.28515625" style="151" customWidth="1"/>
    <col min="10" max="10" width="16.42578125" style="156" customWidth="1"/>
    <col min="11" max="11" width="32.28515625" style="293" customWidth="1"/>
    <col min="12" max="16384" width="8.7109375" style="84"/>
  </cols>
  <sheetData>
    <row r="1" spans="1:11" s="39" customFormat="1" ht="20.100000000000001" customHeight="1">
      <c r="B1" s="327" t="s">
        <v>774</v>
      </c>
      <c r="C1" s="327"/>
      <c r="D1" s="327"/>
      <c r="E1" s="327"/>
      <c r="F1" s="327"/>
      <c r="G1" s="327"/>
      <c r="H1" s="327"/>
      <c r="I1" s="327"/>
      <c r="J1" s="327"/>
      <c r="K1" s="327"/>
    </row>
    <row r="2" spans="1:11" s="36" customFormat="1" ht="20.100000000000001" customHeight="1">
      <c r="B2" s="191"/>
      <c r="C2" s="191" t="s">
        <v>6</v>
      </c>
      <c r="D2" s="322" t="s">
        <v>988</v>
      </c>
      <c r="E2" s="322"/>
      <c r="F2" s="322"/>
      <c r="G2" s="322"/>
      <c r="H2" s="322"/>
      <c r="I2" s="322"/>
      <c r="J2" s="322"/>
      <c r="K2" s="322"/>
    </row>
    <row r="3" spans="1:11" s="39" customFormat="1" ht="30" customHeight="1">
      <c r="A3" s="36" t="s">
        <v>5</v>
      </c>
      <c r="B3" s="21" t="s">
        <v>2</v>
      </c>
      <c r="C3" s="21" t="s">
        <v>775</v>
      </c>
      <c r="D3" s="294" t="s">
        <v>3</v>
      </c>
      <c r="E3" s="190" t="s">
        <v>1</v>
      </c>
      <c r="F3" s="99" t="s">
        <v>748</v>
      </c>
      <c r="G3" s="95" t="s">
        <v>222</v>
      </c>
      <c r="H3" s="95" t="s">
        <v>223</v>
      </c>
      <c r="I3" s="95" t="s">
        <v>224</v>
      </c>
      <c r="J3" s="295" t="s">
        <v>712</v>
      </c>
      <c r="K3" s="184" t="s">
        <v>714</v>
      </c>
    </row>
    <row r="4" spans="1:11" s="39" customFormat="1" ht="20.100000000000001" customHeight="1">
      <c r="B4" s="22"/>
      <c r="C4" s="22"/>
      <c r="D4" s="184" t="s">
        <v>231</v>
      </c>
      <c r="E4" s="38" t="s">
        <v>230</v>
      </c>
      <c r="F4" s="99" t="s">
        <v>232</v>
      </c>
      <c r="G4" s="95"/>
      <c r="H4" s="95"/>
      <c r="I4" s="95"/>
      <c r="J4" s="99" t="s">
        <v>715</v>
      </c>
      <c r="K4" s="184" t="s">
        <v>963</v>
      </c>
    </row>
    <row r="5" spans="1:11" s="39" customFormat="1" ht="37.5" customHeight="1">
      <c r="A5" s="39">
        <v>2</v>
      </c>
      <c r="B5" s="190">
        <v>5.0999999999999996</v>
      </c>
      <c r="C5" s="200" t="s">
        <v>776</v>
      </c>
      <c r="D5" s="184"/>
      <c r="E5" s="38"/>
      <c r="F5" s="100"/>
      <c r="G5" s="96"/>
      <c r="H5" s="96"/>
      <c r="I5" s="96"/>
      <c r="J5" s="100"/>
      <c r="K5" s="100"/>
    </row>
    <row r="6" spans="1:11" s="39" customFormat="1" ht="20.100000000000001" customHeight="1">
      <c r="A6" s="39">
        <v>3</v>
      </c>
      <c r="B6" s="202" t="s">
        <v>777</v>
      </c>
      <c r="C6" s="199" t="s">
        <v>778</v>
      </c>
      <c r="D6" s="103" t="s">
        <v>779</v>
      </c>
      <c r="E6" s="37" t="s">
        <v>751</v>
      </c>
      <c r="F6" s="217">
        <v>25000</v>
      </c>
      <c r="G6" s="204"/>
      <c r="H6" s="204"/>
      <c r="I6" s="204"/>
      <c r="J6" s="217">
        <f>F6*12%</f>
        <v>3000</v>
      </c>
      <c r="K6" s="221">
        <f xml:space="preserve"> (D6*F6)+J6</f>
        <v>28000</v>
      </c>
    </row>
    <row r="7" spans="1:11" s="39" customFormat="1" ht="20.100000000000001" customHeight="1">
      <c r="A7" s="39">
        <v>3</v>
      </c>
      <c r="B7" s="202" t="s">
        <v>780</v>
      </c>
      <c r="C7" s="199" t="s">
        <v>781</v>
      </c>
      <c r="D7" s="103" t="s">
        <v>779</v>
      </c>
      <c r="E7" s="37" t="s">
        <v>751</v>
      </c>
      <c r="F7" s="217">
        <v>45100</v>
      </c>
      <c r="G7" s="204"/>
      <c r="H7" s="204"/>
      <c r="I7" s="204"/>
      <c r="J7" s="217">
        <f t="shared" ref="J7:J67" si="0">F7*12%</f>
        <v>5412</v>
      </c>
      <c r="K7" s="221">
        <f t="shared" ref="K7:K68" si="1" xml:space="preserve"> (D7*F7)+J7</f>
        <v>50512</v>
      </c>
    </row>
    <row r="8" spans="1:11" s="39" customFormat="1" ht="31.5" customHeight="1">
      <c r="A8" s="39">
        <v>3</v>
      </c>
      <c r="B8" s="202" t="s">
        <v>782</v>
      </c>
      <c r="C8" s="199" t="s">
        <v>783</v>
      </c>
      <c r="D8" s="103" t="s">
        <v>779</v>
      </c>
      <c r="E8" s="37" t="s">
        <v>751</v>
      </c>
      <c r="F8" s="217">
        <v>37750</v>
      </c>
      <c r="G8" s="204"/>
      <c r="H8" s="204"/>
      <c r="I8" s="204"/>
      <c r="J8" s="217">
        <f t="shared" si="0"/>
        <v>4530</v>
      </c>
      <c r="K8" s="221">
        <f t="shared" si="1"/>
        <v>42280</v>
      </c>
    </row>
    <row r="9" spans="1:11" s="39" customFormat="1" ht="20.100000000000001" customHeight="1">
      <c r="A9" s="39">
        <v>3</v>
      </c>
      <c r="B9" s="202" t="s">
        <v>784</v>
      </c>
      <c r="C9" s="199" t="s">
        <v>785</v>
      </c>
      <c r="D9" s="103" t="s">
        <v>779</v>
      </c>
      <c r="E9" s="37" t="s">
        <v>751</v>
      </c>
      <c r="F9" s="217"/>
      <c r="G9" s="204"/>
      <c r="H9" s="204"/>
      <c r="I9" s="204"/>
      <c r="J9" s="217">
        <f t="shared" si="0"/>
        <v>0</v>
      </c>
      <c r="K9" s="221">
        <f t="shared" si="1"/>
        <v>0</v>
      </c>
    </row>
    <row r="10" spans="1:11" s="39" customFormat="1" ht="20.100000000000001" customHeight="1">
      <c r="A10" s="39">
        <v>3</v>
      </c>
      <c r="B10" s="202" t="s">
        <v>786</v>
      </c>
      <c r="C10" s="199" t="s">
        <v>787</v>
      </c>
      <c r="D10" s="103" t="s">
        <v>779</v>
      </c>
      <c r="E10" s="37" t="s">
        <v>751</v>
      </c>
      <c r="F10" s="217">
        <v>74500</v>
      </c>
      <c r="G10" s="204"/>
      <c r="H10" s="204"/>
      <c r="I10" s="204"/>
      <c r="J10" s="217">
        <f t="shared" si="0"/>
        <v>8940</v>
      </c>
      <c r="K10" s="221">
        <f t="shared" si="1"/>
        <v>83440</v>
      </c>
    </row>
    <row r="11" spans="1:11" s="39" customFormat="1" ht="20.100000000000001" customHeight="1">
      <c r="A11" s="39">
        <v>3</v>
      </c>
      <c r="B11" s="202" t="s">
        <v>788</v>
      </c>
      <c r="C11" s="199" t="s">
        <v>789</v>
      </c>
      <c r="D11" s="103" t="s">
        <v>779</v>
      </c>
      <c r="E11" s="37" t="s">
        <v>751</v>
      </c>
      <c r="F11" s="217">
        <v>112500</v>
      </c>
      <c r="G11" s="204"/>
      <c r="H11" s="204"/>
      <c r="I11" s="204"/>
      <c r="J11" s="217">
        <f t="shared" si="0"/>
        <v>13500</v>
      </c>
      <c r="K11" s="221">
        <f t="shared" si="1"/>
        <v>126000</v>
      </c>
    </row>
    <row r="12" spans="1:11" s="39" customFormat="1" ht="20.100000000000001" customHeight="1">
      <c r="A12" s="39">
        <v>3</v>
      </c>
      <c r="B12" s="202" t="s">
        <v>790</v>
      </c>
      <c r="C12" s="199" t="s">
        <v>791</v>
      </c>
      <c r="D12" s="103" t="s">
        <v>779</v>
      </c>
      <c r="E12" s="37" t="s">
        <v>751</v>
      </c>
      <c r="F12" s="217">
        <v>7500</v>
      </c>
      <c r="G12" s="204"/>
      <c r="H12" s="204"/>
      <c r="I12" s="204"/>
      <c r="J12" s="217">
        <f t="shared" si="0"/>
        <v>900</v>
      </c>
      <c r="K12" s="221">
        <f t="shared" si="1"/>
        <v>8400</v>
      </c>
    </row>
    <row r="13" spans="1:11" s="39" customFormat="1" ht="20.100000000000001" customHeight="1">
      <c r="A13" s="39">
        <v>3</v>
      </c>
      <c r="B13" s="202" t="s">
        <v>792</v>
      </c>
      <c r="C13" s="199" t="s">
        <v>793</v>
      </c>
      <c r="D13" s="103" t="s">
        <v>779</v>
      </c>
      <c r="E13" s="37" t="s">
        <v>751</v>
      </c>
      <c r="F13" s="217">
        <v>75000</v>
      </c>
      <c r="G13" s="204"/>
      <c r="H13" s="204"/>
      <c r="I13" s="204"/>
      <c r="J13" s="217">
        <f t="shared" si="0"/>
        <v>9000</v>
      </c>
      <c r="K13" s="221">
        <f t="shared" si="1"/>
        <v>84000</v>
      </c>
    </row>
    <row r="14" spans="1:11" s="39" customFormat="1" ht="20.100000000000001" customHeight="1">
      <c r="A14" s="39">
        <v>3</v>
      </c>
      <c r="B14" s="202" t="s">
        <v>794</v>
      </c>
      <c r="C14" s="199" t="s">
        <v>795</v>
      </c>
      <c r="D14" s="103" t="s">
        <v>779</v>
      </c>
      <c r="E14" s="37" t="s">
        <v>751</v>
      </c>
      <c r="F14" s="217">
        <v>87500</v>
      </c>
      <c r="G14" s="204"/>
      <c r="H14" s="204"/>
      <c r="I14" s="204"/>
      <c r="J14" s="217">
        <f t="shared" si="0"/>
        <v>10500</v>
      </c>
      <c r="K14" s="221">
        <f t="shared" si="1"/>
        <v>98000</v>
      </c>
    </row>
    <row r="15" spans="1:11" s="39" customFormat="1" ht="20.100000000000001" customHeight="1">
      <c r="A15" s="39">
        <v>3</v>
      </c>
      <c r="B15" s="202" t="s">
        <v>796</v>
      </c>
      <c r="C15" s="199" t="s">
        <v>797</v>
      </c>
      <c r="D15" s="103" t="s">
        <v>798</v>
      </c>
      <c r="E15" s="37" t="s">
        <v>751</v>
      </c>
      <c r="F15" s="217">
        <v>1700</v>
      </c>
      <c r="G15" s="204"/>
      <c r="H15" s="204"/>
      <c r="I15" s="204"/>
      <c r="J15" s="217">
        <f t="shared" si="0"/>
        <v>204</v>
      </c>
      <c r="K15" s="221">
        <f t="shared" si="1"/>
        <v>17204</v>
      </c>
    </row>
    <row r="16" spans="1:11" s="39" customFormat="1" ht="20.100000000000001" customHeight="1">
      <c r="A16" s="39">
        <v>3</v>
      </c>
      <c r="B16" s="202" t="s">
        <v>799</v>
      </c>
      <c r="C16" s="199" t="s">
        <v>800</v>
      </c>
      <c r="D16" s="103" t="s">
        <v>779</v>
      </c>
      <c r="E16" s="37" t="s">
        <v>751</v>
      </c>
      <c r="F16" s="217">
        <v>7500</v>
      </c>
      <c r="G16" s="204"/>
      <c r="H16" s="204"/>
      <c r="I16" s="204"/>
      <c r="J16" s="217">
        <f t="shared" si="0"/>
        <v>900</v>
      </c>
      <c r="K16" s="221">
        <f t="shared" si="1"/>
        <v>8400</v>
      </c>
    </row>
    <row r="17" spans="1:11" s="39" customFormat="1" ht="20.100000000000001" customHeight="1">
      <c r="A17" s="39">
        <v>3</v>
      </c>
      <c r="B17" s="202" t="s">
        <v>801</v>
      </c>
      <c r="C17" s="199" t="s">
        <v>802</v>
      </c>
      <c r="D17" s="103" t="s">
        <v>779</v>
      </c>
      <c r="E17" s="37" t="s">
        <v>751</v>
      </c>
      <c r="F17" s="217">
        <v>12500</v>
      </c>
      <c r="G17" s="204"/>
      <c r="H17" s="204"/>
      <c r="I17" s="204"/>
      <c r="J17" s="217">
        <f t="shared" si="0"/>
        <v>1500</v>
      </c>
      <c r="K17" s="221">
        <f t="shared" si="1"/>
        <v>14000</v>
      </c>
    </row>
    <row r="18" spans="1:11" s="39" customFormat="1" ht="20.100000000000001" customHeight="1">
      <c r="A18" s="39">
        <v>3</v>
      </c>
      <c r="B18" s="202" t="s">
        <v>803</v>
      </c>
      <c r="C18" s="199" t="s">
        <v>804</v>
      </c>
      <c r="D18" s="103" t="s">
        <v>779</v>
      </c>
      <c r="E18" s="37" t="s">
        <v>751</v>
      </c>
      <c r="F18" s="217">
        <v>22500</v>
      </c>
      <c r="G18" s="204"/>
      <c r="H18" s="204"/>
      <c r="I18" s="204"/>
      <c r="J18" s="217">
        <f t="shared" si="0"/>
        <v>2700</v>
      </c>
      <c r="K18" s="221">
        <f t="shared" si="1"/>
        <v>25200</v>
      </c>
    </row>
    <row r="19" spans="1:11" s="39" customFormat="1" ht="20.100000000000001" customHeight="1">
      <c r="A19" s="39">
        <v>3</v>
      </c>
      <c r="B19" s="202" t="s">
        <v>805</v>
      </c>
      <c r="C19" s="199" t="s">
        <v>806</v>
      </c>
      <c r="D19" s="103" t="s">
        <v>779</v>
      </c>
      <c r="E19" s="37" t="s">
        <v>751</v>
      </c>
      <c r="F19" s="217">
        <v>39350</v>
      </c>
      <c r="G19" s="204"/>
      <c r="H19" s="204"/>
      <c r="I19" s="204"/>
      <c r="J19" s="217">
        <f t="shared" si="0"/>
        <v>4722</v>
      </c>
      <c r="K19" s="221">
        <f t="shared" si="1"/>
        <v>44072</v>
      </c>
    </row>
    <row r="20" spans="1:11" s="39" customFormat="1" ht="20.100000000000001" customHeight="1">
      <c r="A20" s="39">
        <v>3</v>
      </c>
      <c r="B20" s="202" t="s">
        <v>807</v>
      </c>
      <c r="C20" s="199" t="s">
        <v>808</v>
      </c>
      <c r="D20" s="103" t="s">
        <v>779</v>
      </c>
      <c r="E20" s="37" t="s">
        <v>751</v>
      </c>
      <c r="F20" s="217">
        <v>20600</v>
      </c>
      <c r="G20" s="204"/>
      <c r="H20" s="204"/>
      <c r="I20" s="204"/>
      <c r="J20" s="217">
        <f t="shared" si="0"/>
        <v>2472</v>
      </c>
      <c r="K20" s="221">
        <f t="shared" si="1"/>
        <v>23072</v>
      </c>
    </row>
    <row r="21" spans="1:11" s="39" customFormat="1" ht="20.100000000000001" customHeight="1">
      <c r="A21" s="39">
        <v>3</v>
      </c>
      <c r="B21" s="202" t="s">
        <v>809</v>
      </c>
      <c r="C21" s="199" t="s">
        <v>810</v>
      </c>
      <c r="D21" s="103" t="s">
        <v>779</v>
      </c>
      <c r="E21" s="37" t="s">
        <v>751</v>
      </c>
      <c r="F21" s="217">
        <v>37600</v>
      </c>
      <c r="G21" s="204"/>
      <c r="H21" s="204"/>
      <c r="I21" s="204"/>
      <c r="J21" s="217">
        <f t="shared" si="0"/>
        <v>4512</v>
      </c>
      <c r="K21" s="221">
        <f t="shared" si="1"/>
        <v>42112</v>
      </c>
    </row>
    <row r="22" spans="1:11" s="39" customFormat="1" ht="20.100000000000001" customHeight="1">
      <c r="A22" s="39">
        <v>3</v>
      </c>
      <c r="B22" s="202" t="s">
        <v>811</v>
      </c>
      <c r="C22" s="199" t="s">
        <v>812</v>
      </c>
      <c r="D22" s="103" t="s">
        <v>779</v>
      </c>
      <c r="E22" s="37" t="s">
        <v>751</v>
      </c>
      <c r="F22" s="217">
        <v>4400</v>
      </c>
      <c r="G22" s="204"/>
      <c r="H22" s="204"/>
      <c r="I22" s="204"/>
      <c r="J22" s="217">
        <f t="shared" si="0"/>
        <v>528</v>
      </c>
      <c r="K22" s="221">
        <f t="shared" si="1"/>
        <v>4928</v>
      </c>
    </row>
    <row r="23" spans="1:11" s="39" customFormat="1" ht="20.100000000000001" customHeight="1">
      <c r="A23" s="39">
        <v>3</v>
      </c>
      <c r="B23" s="202" t="s">
        <v>813</v>
      </c>
      <c r="C23" s="199" t="s">
        <v>814</v>
      </c>
      <c r="D23" s="103" t="s">
        <v>779</v>
      </c>
      <c r="E23" s="37" t="s">
        <v>751</v>
      </c>
      <c r="F23" s="217">
        <v>22500</v>
      </c>
      <c r="G23" s="204"/>
      <c r="H23" s="204"/>
      <c r="I23" s="204"/>
      <c r="J23" s="217">
        <f t="shared" si="0"/>
        <v>2700</v>
      </c>
      <c r="K23" s="221">
        <f t="shared" si="1"/>
        <v>25200</v>
      </c>
    </row>
    <row r="24" spans="1:11" s="39" customFormat="1" ht="32.25" customHeight="1">
      <c r="A24" s="39">
        <v>3</v>
      </c>
      <c r="B24" s="202" t="s">
        <v>815</v>
      </c>
      <c r="C24" s="199" t="s">
        <v>816</v>
      </c>
      <c r="D24" s="103" t="s">
        <v>779</v>
      </c>
      <c r="E24" s="37" t="s">
        <v>751</v>
      </c>
      <c r="F24" s="217">
        <v>30000</v>
      </c>
      <c r="G24" s="204"/>
      <c r="H24" s="204"/>
      <c r="I24" s="204"/>
      <c r="J24" s="217">
        <f t="shared" si="0"/>
        <v>3600</v>
      </c>
      <c r="K24" s="221">
        <f t="shared" si="1"/>
        <v>33600</v>
      </c>
    </row>
    <row r="25" spans="1:11" s="39" customFormat="1" ht="20.100000000000001" customHeight="1">
      <c r="A25" s="39">
        <v>3</v>
      </c>
      <c r="B25" s="202" t="s">
        <v>817</v>
      </c>
      <c r="C25" s="199" t="s">
        <v>818</v>
      </c>
      <c r="D25" s="103" t="s">
        <v>779</v>
      </c>
      <c r="E25" s="37" t="s">
        <v>751</v>
      </c>
      <c r="F25" s="217">
        <v>15000</v>
      </c>
      <c r="G25" s="204"/>
      <c r="H25" s="204"/>
      <c r="I25" s="204"/>
      <c r="J25" s="217">
        <f t="shared" si="0"/>
        <v>1800</v>
      </c>
      <c r="K25" s="221">
        <f t="shared" si="1"/>
        <v>16800</v>
      </c>
    </row>
    <row r="26" spans="1:11" s="39" customFormat="1" ht="20.100000000000001" customHeight="1">
      <c r="A26" s="39">
        <v>3</v>
      </c>
      <c r="B26" s="202" t="s">
        <v>819</v>
      </c>
      <c r="C26" s="199" t="s">
        <v>820</v>
      </c>
      <c r="D26" s="103" t="s">
        <v>779</v>
      </c>
      <c r="E26" s="37" t="s">
        <v>751</v>
      </c>
      <c r="F26" s="217">
        <v>1000</v>
      </c>
      <c r="G26" s="204"/>
      <c r="H26" s="204"/>
      <c r="I26" s="204"/>
      <c r="J26" s="217">
        <f t="shared" si="0"/>
        <v>120</v>
      </c>
      <c r="K26" s="221">
        <f t="shared" si="1"/>
        <v>1120</v>
      </c>
    </row>
    <row r="27" spans="1:11" s="39" customFormat="1" ht="20.100000000000001" customHeight="1">
      <c r="A27" s="39">
        <v>3</v>
      </c>
      <c r="B27" s="202" t="s">
        <v>821</v>
      </c>
      <c r="C27" s="199" t="s">
        <v>822</v>
      </c>
      <c r="D27" s="103" t="s">
        <v>823</v>
      </c>
      <c r="E27" s="37" t="s">
        <v>751</v>
      </c>
      <c r="F27" s="217">
        <v>45000</v>
      </c>
      <c r="G27" s="204"/>
      <c r="H27" s="204"/>
      <c r="I27" s="204"/>
      <c r="J27" s="217">
        <f t="shared" si="0"/>
        <v>5400</v>
      </c>
      <c r="K27" s="221">
        <f t="shared" si="1"/>
        <v>95400</v>
      </c>
    </row>
    <row r="28" spans="1:11" s="39" customFormat="1" ht="20.100000000000001" customHeight="1">
      <c r="A28" s="39">
        <v>3</v>
      </c>
      <c r="B28" s="202" t="s">
        <v>824</v>
      </c>
      <c r="C28" s="199" t="s">
        <v>825</v>
      </c>
      <c r="D28" s="103" t="s">
        <v>823</v>
      </c>
      <c r="E28" s="37" t="s">
        <v>751</v>
      </c>
      <c r="F28" s="217">
        <v>10000</v>
      </c>
      <c r="G28" s="204"/>
      <c r="H28" s="204"/>
      <c r="I28" s="204"/>
      <c r="J28" s="217">
        <f t="shared" si="0"/>
        <v>1200</v>
      </c>
      <c r="K28" s="221">
        <f t="shared" si="1"/>
        <v>21200</v>
      </c>
    </row>
    <row r="29" spans="1:11" s="39" customFormat="1" ht="20.100000000000001" customHeight="1">
      <c r="A29" s="39">
        <v>3</v>
      </c>
      <c r="B29" s="202" t="s">
        <v>826</v>
      </c>
      <c r="C29" s="199" t="s">
        <v>827</v>
      </c>
      <c r="D29" s="103" t="s">
        <v>823</v>
      </c>
      <c r="E29" s="37" t="s">
        <v>751</v>
      </c>
      <c r="F29" s="217">
        <v>5000</v>
      </c>
      <c r="G29" s="204"/>
      <c r="H29" s="204"/>
      <c r="I29" s="204"/>
      <c r="J29" s="217">
        <f t="shared" si="0"/>
        <v>600</v>
      </c>
      <c r="K29" s="221">
        <f t="shared" si="1"/>
        <v>10600</v>
      </c>
    </row>
    <row r="30" spans="1:11" s="39" customFormat="1" ht="33" customHeight="1">
      <c r="A30" s="39">
        <v>3</v>
      </c>
      <c r="B30" s="202" t="s">
        <v>828</v>
      </c>
      <c r="C30" s="199" t="s">
        <v>829</v>
      </c>
      <c r="D30" s="103" t="s">
        <v>779</v>
      </c>
      <c r="E30" s="37" t="s">
        <v>751</v>
      </c>
      <c r="F30" s="217">
        <v>25000</v>
      </c>
      <c r="G30" s="204"/>
      <c r="H30" s="204"/>
      <c r="I30" s="204"/>
      <c r="J30" s="217">
        <f t="shared" si="0"/>
        <v>3000</v>
      </c>
      <c r="K30" s="221">
        <f t="shared" si="1"/>
        <v>28000</v>
      </c>
    </row>
    <row r="31" spans="1:11" s="39" customFormat="1" ht="28.5">
      <c r="A31" s="39">
        <v>3</v>
      </c>
      <c r="B31" s="202" t="s">
        <v>830</v>
      </c>
      <c r="C31" s="199" t="s">
        <v>831</v>
      </c>
      <c r="D31" s="103" t="s">
        <v>779</v>
      </c>
      <c r="E31" s="37" t="s">
        <v>751</v>
      </c>
      <c r="F31" s="217">
        <v>5000</v>
      </c>
      <c r="G31" s="204"/>
      <c r="H31" s="204"/>
      <c r="I31" s="204"/>
      <c r="J31" s="217">
        <f t="shared" si="0"/>
        <v>600</v>
      </c>
      <c r="K31" s="221">
        <f t="shared" si="1"/>
        <v>5600</v>
      </c>
    </row>
    <row r="32" spans="1:11" s="39" customFormat="1" ht="20.100000000000001" customHeight="1">
      <c r="A32" s="39">
        <v>3</v>
      </c>
      <c r="B32" s="202" t="s">
        <v>832</v>
      </c>
      <c r="C32" s="199" t="s">
        <v>833</v>
      </c>
      <c r="D32" s="103" t="s">
        <v>779</v>
      </c>
      <c r="E32" s="37" t="s">
        <v>751</v>
      </c>
      <c r="F32" s="217">
        <v>37600</v>
      </c>
      <c r="G32" s="204"/>
      <c r="H32" s="204"/>
      <c r="I32" s="204"/>
      <c r="J32" s="217">
        <f t="shared" si="0"/>
        <v>4512</v>
      </c>
      <c r="K32" s="221">
        <f t="shared" si="1"/>
        <v>42112</v>
      </c>
    </row>
    <row r="33" spans="1:11" s="39" customFormat="1" ht="20.100000000000001" customHeight="1">
      <c r="A33" s="39">
        <v>3</v>
      </c>
      <c r="B33" s="202" t="s">
        <v>834</v>
      </c>
      <c r="C33" s="199" t="s">
        <v>835</v>
      </c>
      <c r="D33" s="103" t="s">
        <v>779</v>
      </c>
      <c r="E33" s="37" t="s">
        <v>751</v>
      </c>
      <c r="F33" s="217">
        <v>30000</v>
      </c>
      <c r="G33" s="204"/>
      <c r="H33" s="204"/>
      <c r="I33" s="204"/>
      <c r="J33" s="217">
        <f t="shared" si="0"/>
        <v>3600</v>
      </c>
      <c r="K33" s="221">
        <f t="shared" si="1"/>
        <v>33600</v>
      </c>
    </row>
    <row r="34" spans="1:11" s="39" customFormat="1" ht="20.100000000000001" customHeight="1">
      <c r="A34" s="39">
        <v>3</v>
      </c>
      <c r="B34" s="202" t="s">
        <v>836</v>
      </c>
      <c r="C34" s="199" t="s">
        <v>837</v>
      </c>
      <c r="D34" s="103" t="s">
        <v>779</v>
      </c>
      <c r="E34" s="37" t="s">
        <v>751</v>
      </c>
      <c r="F34" s="217">
        <v>200000</v>
      </c>
      <c r="G34" s="204"/>
      <c r="H34" s="204"/>
      <c r="I34" s="204"/>
      <c r="J34" s="217">
        <f t="shared" si="0"/>
        <v>24000</v>
      </c>
      <c r="K34" s="221">
        <f t="shared" si="1"/>
        <v>224000</v>
      </c>
    </row>
    <row r="35" spans="1:11" s="39" customFormat="1" ht="20.100000000000001" customHeight="1">
      <c r="A35" s="39">
        <v>3</v>
      </c>
      <c r="B35" s="202" t="s">
        <v>838</v>
      </c>
      <c r="C35" s="199" t="s">
        <v>839</v>
      </c>
      <c r="D35" s="103" t="s">
        <v>779</v>
      </c>
      <c r="E35" s="37" t="s">
        <v>751</v>
      </c>
      <c r="F35" s="217">
        <v>40000</v>
      </c>
      <c r="G35" s="204"/>
      <c r="H35" s="204"/>
      <c r="I35" s="204"/>
      <c r="J35" s="217">
        <f t="shared" si="0"/>
        <v>4800</v>
      </c>
      <c r="K35" s="221">
        <f t="shared" si="1"/>
        <v>44800</v>
      </c>
    </row>
    <row r="36" spans="1:11" s="39" customFormat="1" ht="20.100000000000001" customHeight="1">
      <c r="A36" s="39">
        <v>3</v>
      </c>
      <c r="B36" s="202" t="s">
        <v>840</v>
      </c>
      <c r="C36" s="199" t="s">
        <v>841</v>
      </c>
      <c r="D36" s="103" t="s">
        <v>779</v>
      </c>
      <c r="E36" s="37" t="s">
        <v>751</v>
      </c>
      <c r="F36" s="217">
        <v>40000</v>
      </c>
      <c r="G36" s="204"/>
      <c r="H36" s="204"/>
      <c r="I36" s="204"/>
      <c r="J36" s="217">
        <f t="shared" si="0"/>
        <v>4800</v>
      </c>
      <c r="K36" s="221">
        <f t="shared" si="1"/>
        <v>44800</v>
      </c>
    </row>
    <row r="37" spans="1:11" s="39" customFormat="1" ht="20.100000000000001" customHeight="1">
      <c r="A37" s="39">
        <v>3</v>
      </c>
      <c r="B37" s="202" t="s">
        <v>842</v>
      </c>
      <c r="C37" s="199" t="s">
        <v>843</v>
      </c>
      <c r="D37" s="103" t="s">
        <v>779</v>
      </c>
      <c r="E37" s="37" t="s">
        <v>844</v>
      </c>
      <c r="F37" s="217">
        <v>20000</v>
      </c>
      <c r="G37" s="204"/>
      <c r="H37" s="204"/>
      <c r="I37" s="204"/>
      <c r="J37" s="217">
        <f t="shared" si="0"/>
        <v>2400</v>
      </c>
      <c r="K37" s="221">
        <f t="shared" si="1"/>
        <v>22400</v>
      </c>
    </row>
    <row r="38" spans="1:11" s="39" customFormat="1" ht="20.100000000000001" customHeight="1">
      <c r="A38" s="39">
        <v>2</v>
      </c>
      <c r="B38" s="193">
        <v>5.2</v>
      </c>
      <c r="C38" s="198" t="s">
        <v>845</v>
      </c>
      <c r="D38" s="103"/>
      <c r="E38" s="37"/>
      <c r="F38" s="100"/>
      <c r="G38" s="96"/>
      <c r="H38" s="96"/>
      <c r="I38" s="96"/>
      <c r="J38" s="217">
        <f t="shared" si="0"/>
        <v>0</v>
      </c>
      <c r="K38" s="221">
        <f t="shared" si="1"/>
        <v>0</v>
      </c>
    </row>
    <row r="39" spans="1:11" s="39" customFormat="1" ht="20.100000000000001" customHeight="1">
      <c r="A39" s="39">
        <v>3</v>
      </c>
      <c r="B39" s="202" t="s">
        <v>846</v>
      </c>
      <c r="C39" s="199" t="s">
        <v>847</v>
      </c>
      <c r="D39" s="103" t="s">
        <v>779</v>
      </c>
      <c r="E39" s="37" t="s">
        <v>751</v>
      </c>
      <c r="F39" s="217">
        <v>16750</v>
      </c>
      <c r="G39" s="204"/>
      <c r="H39" s="204"/>
      <c r="I39" s="204"/>
      <c r="J39" s="217">
        <f t="shared" si="0"/>
        <v>2010</v>
      </c>
      <c r="K39" s="221">
        <f t="shared" si="1"/>
        <v>18760</v>
      </c>
    </row>
    <row r="40" spans="1:11" s="39" customFormat="1" ht="20.100000000000001" customHeight="1">
      <c r="A40" s="39">
        <v>3</v>
      </c>
      <c r="B40" s="202" t="s">
        <v>848</v>
      </c>
      <c r="C40" s="199" t="s">
        <v>849</v>
      </c>
      <c r="D40" s="103" t="s">
        <v>779</v>
      </c>
      <c r="E40" s="37" t="s">
        <v>751</v>
      </c>
      <c r="F40" s="217">
        <v>26100</v>
      </c>
      <c r="G40" s="204"/>
      <c r="H40" s="204"/>
      <c r="I40" s="204"/>
      <c r="J40" s="217">
        <f t="shared" si="0"/>
        <v>3132</v>
      </c>
      <c r="K40" s="221">
        <f t="shared" si="1"/>
        <v>29232</v>
      </c>
    </row>
    <row r="41" spans="1:11" s="39" customFormat="1" ht="20.100000000000001" customHeight="1">
      <c r="A41" s="39">
        <v>3</v>
      </c>
      <c r="B41" s="202" t="s">
        <v>850</v>
      </c>
      <c r="C41" s="199" t="s">
        <v>851</v>
      </c>
      <c r="D41" s="103" t="s">
        <v>779</v>
      </c>
      <c r="E41" s="37" t="s">
        <v>751</v>
      </c>
      <c r="F41" s="217">
        <v>39350</v>
      </c>
      <c r="G41" s="204"/>
      <c r="H41" s="204"/>
      <c r="I41" s="204"/>
      <c r="J41" s="217">
        <f t="shared" si="0"/>
        <v>4722</v>
      </c>
      <c r="K41" s="221">
        <f t="shared" si="1"/>
        <v>44072</v>
      </c>
    </row>
    <row r="42" spans="1:11" s="39" customFormat="1" ht="20.100000000000001" customHeight="1">
      <c r="A42" s="39">
        <v>3</v>
      </c>
      <c r="B42" s="202" t="s">
        <v>852</v>
      </c>
      <c r="C42" s="199" t="s">
        <v>853</v>
      </c>
      <c r="D42" s="103" t="s">
        <v>779</v>
      </c>
      <c r="E42" s="37" t="s">
        <v>751</v>
      </c>
      <c r="F42" s="217">
        <v>112500</v>
      </c>
      <c r="G42" s="204"/>
      <c r="H42" s="204"/>
      <c r="I42" s="204"/>
      <c r="J42" s="217">
        <f t="shared" si="0"/>
        <v>13500</v>
      </c>
      <c r="K42" s="221">
        <f t="shared" si="1"/>
        <v>126000</v>
      </c>
    </row>
    <row r="43" spans="1:11" s="39" customFormat="1" ht="20.100000000000001" customHeight="1">
      <c r="A43" s="39">
        <v>3</v>
      </c>
      <c r="B43" s="202" t="s">
        <v>854</v>
      </c>
      <c r="C43" s="199" t="s">
        <v>855</v>
      </c>
      <c r="D43" s="103" t="s">
        <v>779</v>
      </c>
      <c r="E43" s="37" t="s">
        <v>751</v>
      </c>
      <c r="F43" s="217">
        <v>37750</v>
      </c>
      <c r="G43" s="204"/>
      <c r="H43" s="204"/>
      <c r="I43" s="204"/>
      <c r="J43" s="217">
        <f t="shared" si="0"/>
        <v>4530</v>
      </c>
      <c r="K43" s="221">
        <f t="shared" si="1"/>
        <v>42280</v>
      </c>
    </row>
    <row r="44" spans="1:11" s="39" customFormat="1" ht="20.100000000000001" customHeight="1">
      <c r="A44" s="39">
        <v>3</v>
      </c>
      <c r="B44" s="202" t="s">
        <v>856</v>
      </c>
      <c r="C44" s="199" t="s">
        <v>857</v>
      </c>
      <c r="D44" s="103" t="s">
        <v>798</v>
      </c>
      <c r="E44" s="37" t="s">
        <v>751</v>
      </c>
      <c r="F44" s="217">
        <v>1000</v>
      </c>
      <c r="G44" s="204"/>
      <c r="H44" s="204"/>
      <c r="I44" s="204"/>
      <c r="J44" s="217">
        <f t="shared" si="0"/>
        <v>120</v>
      </c>
      <c r="K44" s="221">
        <f t="shared" si="1"/>
        <v>10120</v>
      </c>
    </row>
    <row r="45" spans="1:11" s="39" customFormat="1" ht="20.100000000000001" customHeight="1">
      <c r="A45" s="39">
        <v>3</v>
      </c>
      <c r="B45" s="202" t="s">
        <v>858</v>
      </c>
      <c r="C45" s="199" t="s">
        <v>859</v>
      </c>
      <c r="D45" s="103" t="s">
        <v>860</v>
      </c>
      <c r="E45" s="37" t="s">
        <v>751</v>
      </c>
      <c r="F45" s="217">
        <v>7500</v>
      </c>
      <c r="G45" s="204"/>
      <c r="H45" s="204"/>
      <c r="I45" s="204"/>
      <c r="J45" s="217">
        <f t="shared" si="0"/>
        <v>900</v>
      </c>
      <c r="K45" s="221">
        <f t="shared" si="1"/>
        <v>38400</v>
      </c>
    </row>
    <row r="46" spans="1:11" s="39" customFormat="1" ht="20.100000000000001" customHeight="1">
      <c r="A46" s="39">
        <v>3</v>
      </c>
      <c r="B46" s="202" t="s">
        <v>861</v>
      </c>
      <c r="C46" s="199" t="s">
        <v>862</v>
      </c>
      <c r="D46" s="103" t="s">
        <v>798</v>
      </c>
      <c r="E46" s="37" t="s">
        <v>751</v>
      </c>
      <c r="F46" s="217">
        <v>250</v>
      </c>
      <c r="G46" s="204"/>
      <c r="H46" s="204"/>
      <c r="I46" s="204"/>
      <c r="J46" s="217">
        <f t="shared" si="0"/>
        <v>30</v>
      </c>
      <c r="K46" s="221">
        <f t="shared" si="1"/>
        <v>2530</v>
      </c>
    </row>
    <row r="47" spans="1:11" s="39" customFormat="1" ht="20.100000000000001" customHeight="1">
      <c r="A47" s="39">
        <v>3</v>
      </c>
      <c r="B47" s="202" t="s">
        <v>863</v>
      </c>
      <c r="C47" s="199" t="s">
        <v>864</v>
      </c>
      <c r="D47" s="103" t="s">
        <v>798</v>
      </c>
      <c r="E47" s="37" t="s">
        <v>751</v>
      </c>
      <c r="F47" s="217">
        <v>150</v>
      </c>
      <c r="G47" s="204"/>
      <c r="H47" s="204"/>
      <c r="I47" s="204"/>
      <c r="J47" s="217">
        <f t="shared" si="0"/>
        <v>18</v>
      </c>
      <c r="K47" s="221">
        <f t="shared" si="1"/>
        <v>1518</v>
      </c>
    </row>
    <row r="48" spans="1:11" s="39" customFormat="1" ht="20.100000000000001" customHeight="1">
      <c r="A48" s="39">
        <v>3</v>
      </c>
      <c r="B48" s="202" t="s">
        <v>865</v>
      </c>
      <c r="C48" s="199" t="s">
        <v>866</v>
      </c>
      <c r="D48" s="103" t="s">
        <v>867</v>
      </c>
      <c r="E48" s="37" t="s">
        <v>751</v>
      </c>
      <c r="F48" s="217">
        <v>2000</v>
      </c>
      <c r="G48" s="204"/>
      <c r="H48" s="204"/>
      <c r="I48" s="204"/>
      <c r="J48" s="217">
        <f t="shared" si="0"/>
        <v>240</v>
      </c>
      <c r="K48" s="221">
        <f t="shared" si="1"/>
        <v>6240</v>
      </c>
    </row>
    <row r="49" spans="1:11" s="39" customFormat="1" ht="20.100000000000001" customHeight="1">
      <c r="A49" s="39">
        <v>3</v>
      </c>
      <c r="B49" s="202" t="s">
        <v>868</v>
      </c>
      <c r="C49" s="199" t="s">
        <v>869</v>
      </c>
      <c r="D49" s="103" t="s">
        <v>823</v>
      </c>
      <c r="E49" s="37" t="s">
        <v>751</v>
      </c>
      <c r="F49" s="217">
        <v>1000</v>
      </c>
      <c r="G49" s="204"/>
      <c r="H49" s="204"/>
      <c r="I49" s="204"/>
      <c r="J49" s="217">
        <f t="shared" si="0"/>
        <v>120</v>
      </c>
      <c r="K49" s="221">
        <f t="shared" si="1"/>
        <v>2120</v>
      </c>
    </row>
    <row r="50" spans="1:11" s="39" customFormat="1" ht="20.100000000000001" customHeight="1">
      <c r="A50" s="39">
        <v>3</v>
      </c>
      <c r="B50" s="202" t="s">
        <v>870</v>
      </c>
      <c r="C50" s="199" t="s">
        <v>871</v>
      </c>
      <c r="D50" s="103" t="s">
        <v>779</v>
      </c>
      <c r="E50" s="37" t="s">
        <v>751</v>
      </c>
      <c r="F50" s="217">
        <v>8400</v>
      </c>
      <c r="G50" s="204"/>
      <c r="H50" s="204"/>
      <c r="I50" s="204"/>
      <c r="J50" s="217">
        <f t="shared" si="0"/>
        <v>1008</v>
      </c>
      <c r="K50" s="221">
        <f t="shared" si="1"/>
        <v>9408</v>
      </c>
    </row>
    <row r="51" spans="1:11" s="39" customFormat="1" ht="20.100000000000001" customHeight="1">
      <c r="A51" s="39">
        <v>3</v>
      </c>
      <c r="B51" s="202" t="s">
        <v>872</v>
      </c>
      <c r="C51" s="199" t="s">
        <v>873</v>
      </c>
      <c r="D51" s="103" t="s">
        <v>798</v>
      </c>
      <c r="E51" s="37" t="s">
        <v>751</v>
      </c>
      <c r="F51" s="217">
        <v>150</v>
      </c>
      <c r="G51" s="204"/>
      <c r="H51" s="204"/>
      <c r="I51" s="204"/>
      <c r="J51" s="217">
        <f t="shared" si="0"/>
        <v>18</v>
      </c>
      <c r="K51" s="221">
        <f t="shared" si="1"/>
        <v>1518</v>
      </c>
    </row>
    <row r="52" spans="1:11" s="39" customFormat="1" ht="20.100000000000001" customHeight="1">
      <c r="A52" s="39">
        <v>3</v>
      </c>
      <c r="B52" s="202" t="s">
        <v>874</v>
      </c>
      <c r="C52" s="199" t="s">
        <v>875</v>
      </c>
      <c r="D52" s="103" t="s">
        <v>867</v>
      </c>
      <c r="E52" s="37" t="s">
        <v>751</v>
      </c>
      <c r="F52" s="217">
        <v>1500</v>
      </c>
      <c r="G52" s="204"/>
      <c r="H52" s="204"/>
      <c r="I52" s="204"/>
      <c r="J52" s="217">
        <f t="shared" si="0"/>
        <v>180</v>
      </c>
      <c r="K52" s="221">
        <f t="shared" si="1"/>
        <v>4680</v>
      </c>
    </row>
    <row r="53" spans="1:11" s="39" customFormat="1" ht="20.100000000000001" customHeight="1">
      <c r="A53" s="39">
        <v>3</v>
      </c>
      <c r="B53" s="202" t="s">
        <v>876</v>
      </c>
      <c r="C53" s="199" t="s">
        <v>877</v>
      </c>
      <c r="D53" s="103" t="s">
        <v>779</v>
      </c>
      <c r="E53" s="37" t="s">
        <v>751</v>
      </c>
      <c r="F53" s="217">
        <v>8400</v>
      </c>
      <c r="G53" s="204"/>
      <c r="H53" s="204"/>
      <c r="I53" s="204"/>
      <c r="J53" s="217">
        <f t="shared" si="0"/>
        <v>1008</v>
      </c>
      <c r="K53" s="221">
        <f t="shared" si="1"/>
        <v>9408</v>
      </c>
    </row>
    <row r="54" spans="1:11" s="39" customFormat="1" ht="20.100000000000001" customHeight="1">
      <c r="A54" s="39">
        <v>2</v>
      </c>
      <c r="B54" s="193">
        <v>5.3</v>
      </c>
      <c r="C54" s="198" t="s">
        <v>878</v>
      </c>
      <c r="D54" s="103"/>
      <c r="E54" s="37"/>
      <c r="F54" s="100"/>
      <c r="G54" s="96"/>
      <c r="H54" s="96"/>
      <c r="I54" s="96"/>
      <c r="J54" s="217">
        <f t="shared" si="0"/>
        <v>0</v>
      </c>
      <c r="K54" s="221">
        <f t="shared" si="1"/>
        <v>0</v>
      </c>
    </row>
    <row r="55" spans="1:11" s="39" customFormat="1" ht="20.100000000000001" customHeight="1">
      <c r="A55" s="39">
        <v>3</v>
      </c>
      <c r="B55" s="202" t="s">
        <v>879</v>
      </c>
      <c r="C55" s="199" t="s">
        <v>880</v>
      </c>
      <c r="D55" s="103" t="s">
        <v>779</v>
      </c>
      <c r="E55" s="37" t="s">
        <v>751</v>
      </c>
      <c r="F55" s="217">
        <v>750</v>
      </c>
      <c r="G55" s="204"/>
      <c r="H55" s="204"/>
      <c r="I55" s="204"/>
      <c r="J55" s="217">
        <f t="shared" si="0"/>
        <v>90</v>
      </c>
      <c r="K55" s="221">
        <f t="shared" si="1"/>
        <v>840</v>
      </c>
    </row>
    <row r="56" spans="1:11" s="39" customFormat="1" ht="20.100000000000001" customHeight="1">
      <c r="A56" s="39">
        <v>3</v>
      </c>
      <c r="B56" s="202" t="s">
        <v>881</v>
      </c>
      <c r="C56" s="199" t="s">
        <v>882</v>
      </c>
      <c r="D56" s="103" t="s">
        <v>779</v>
      </c>
      <c r="E56" s="37" t="s">
        <v>751</v>
      </c>
      <c r="F56" s="217">
        <v>300</v>
      </c>
      <c r="G56" s="204"/>
      <c r="H56" s="204"/>
      <c r="I56" s="204"/>
      <c r="J56" s="217">
        <f t="shared" si="0"/>
        <v>36</v>
      </c>
      <c r="K56" s="221">
        <f t="shared" si="1"/>
        <v>336</v>
      </c>
    </row>
    <row r="57" spans="1:11" s="39" customFormat="1" ht="20.100000000000001" customHeight="1">
      <c r="A57" s="39">
        <v>3</v>
      </c>
      <c r="B57" s="202" t="s">
        <v>883</v>
      </c>
      <c r="C57" s="199" t="s">
        <v>884</v>
      </c>
      <c r="D57" s="103" t="s">
        <v>779</v>
      </c>
      <c r="E57" s="37" t="s">
        <v>751</v>
      </c>
      <c r="F57" s="217">
        <v>300</v>
      </c>
      <c r="G57" s="204"/>
      <c r="H57" s="204"/>
      <c r="I57" s="204"/>
      <c r="J57" s="217">
        <f t="shared" si="0"/>
        <v>36</v>
      </c>
      <c r="K57" s="221">
        <f t="shared" si="1"/>
        <v>336</v>
      </c>
    </row>
    <row r="58" spans="1:11" s="39" customFormat="1" ht="20.100000000000001" customHeight="1">
      <c r="A58" s="39">
        <v>3</v>
      </c>
      <c r="B58" s="202" t="s">
        <v>885</v>
      </c>
      <c r="C58" s="199" t="s">
        <v>886</v>
      </c>
      <c r="D58" s="103" t="s">
        <v>779</v>
      </c>
      <c r="E58" s="37" t="s">
        <v>751</v>
      </c>
      <c r="F58" s="217">
        <v>350</v>
      </c>
      <c r="G58" s="204"/>
      <c r="H58" s="204"/>
      <c r="I58" s="204"/>
      <c r="J58" s="217">
        <f t="shared" si="0"/>
        <v>42</v>
      </c>
      <c r="K58" s="221">
        <f t="shared" si="1"/>
        <v>392</v>
      </c>
    </row>
    <row r="59" spans="1:11" s="39" customFormat="1" ht="20.100000000000001" customHeight="1">
      <c r="A59" s="39">
        <v>3</v>
      </c>
      <c r="B59" s="202" t="s">
        <v>887</v>
      </c>
      <c r="C59" s="199" t="s">
        <v>888</v>
      </c>
      <c r="D59" s="103" t="s">
        <v>779</v>
      </c>
      <c r="E59" s="37" t="s">
        <v>751</v>
      </c>
      <c r="F59" s="217">
        <v>400</v>
      </c>
      <c r="G59" s="204"/>
      <c r="H59" s="204"/>
      <c r="I59" s="204"/>
      <c r="J59" s="217">
        <f t="shared" si="0"/>
        <v>48</v>
      </c>
      <c r="K59" s="221">
        <f t="shared" si="1"/>
        <v>448</v>
      </c>
    </row>
    <row r="60" spans="1:11" s="39" customFormat="1" ht="20.100000000000001" customHeight="1">
      <c r="A60" s="39">
        <v>3</v>
      </c>
      <c r="B60" s="202" t="s">
        <v>889</v>
      </c>
      <c r="C60" s="199" t="s">
        <v>890</v>
      </c>
      <c r="D60" s="103" t="s">
        <v>779</v>
      </c>
      <c r="E60" s="37" t="s">
        <v>751</v>
      </c>
      <c r="F60" s="217">
        <v>400</v>
      </c>
      <c r="G60" s="204"/>
      <c r="H60" s="204"/>
      <c r="I60" s="204"/>
      <c r="J60" s="217">
        <f t="shared" si="0"/>
        <v>48</v>
      </c>
      <c r="K60" s="221">
        <f t="shared" si="1"/>
        <v>448</v>
      </c>
    </row>
    <row r="61" spans="1:11" s="39" customFormat="1" ht="20.100000000000001" customHeight="1">
      <c r="A61" s="39">
        <v>3</v>
      </c>
      <c r="B61" s="202" t="s">
        <v>891</v>
      </c>
      <c r="C61" s="199" t="s">
        <v>892</v>
      </c>
      <c r="D61" s="103" t="s">
        <v>779</v>
      </c>
      <c r="E61" s="37" t="s">
        <v>751</v>
      </c>
      <c r="F61" s="217">
        <v>42750</v>
      </c>
      <c r="G61" s="204"/>
      <c r="H61" s="204"/>
      <c r="I61" s="204"/>
      <c r="J61" s="217">
        <f t="shared" si="0"/>
        <v>5130</v>
      </c>
      <c r="K61" s="221">
        <f t="shared" si="1"/>
        <v>47880</v>
      </c>
    </row>
    <row r="62" spans="1:11" s="39" customFormat="1" ht="29.25" customHeight="1">
      <c r="B62" s="318" t="s">
        <v>893</v>
      </c>
      <c r="C62" s="318"/>
      <c r="D62" s="230"/>
      <c r="E62" s="37" t="s">
        <v>751</v>
      </c>
      <c r="F62" s="221"/>
      <c r="G62" s="206"/>
      <c r="H62" s="206"/>
      <c r="I62" s="206"/>
      <c r="J62" s="217">
        <f t="shared" si="0"/>
        <v>0</v>
      </c>
      <c r="K62" s="221">
        <f t="shared" si="1"/>
        <v>0</v>
      </c>
    </row>
    <row r="63" spans="1:11" s="39" customFormat="1" ht="20.100000000000001" customHeight="1">
      <c r="B63" s="85" t="s">
        <v>894</v>
      </c>
      <c r="C63" s="86"/>
      <c r="D63" s="103" t="s">
        <v>779</v>
      </c>
      <c r="E63" s="37" t="s">
        <v>751</v>
      </c>
      <c r="F63" s="217"/>
      <c r="G63" s="204"/>
      <c r="H63" s="204"/>
      <c r="I63" s="204"/>
      <c r="J63" s="217">
        <f t="shared" si="0"/>
        <v>0</v>
      </c>
      <c r="K63" s="221">
        <f t="shared" si="1"/>
        <v>0</v>
      </c>
    </row>
    <row r="64" spans="1:11" s="39" customFormat="1" ht="20.100000000000001" customHeight="1">
      <c r="B64" s="85" t="s">
        <v>895</v>
      </c>
      <c r="C64" s="86"/>
      <c r="D64" s="103" t="s">
        <v>779</v>
      </c>
      <c r="E64" s="37" t="s">
        <v>751</v>
      </c>
      <c r="F64" s="217"/>
      <c r="G64" s="204"/>
      <c r="H64" s="204"/>
      <c r="I64" s="204"/>
      <c r="J64" s="217">
        <f t="shared" si="0"/>
        <v>0</v>
      </c>
      <c r="K64" s="221">
        <f t="shared" si="1"/>
        <v>0</v>
      </c>
    </row>
    <row r="65" spans="2:11" s="39" customFormat="1" ht="20.100000000000001" customHeight="1">
      <c r="B65" s="85" t="s">
        <v>896</v>
      </c>
      <c r="C65" s="86"/>
      <c r="D65" s="103" t="s">
        <v>779</v>
      </c>
      <c r="E65" s="37" t="s">
        <v>751</v>
      </c>
      <c r="F65" s="217"/>
      <c r="G65" s="204"/>
      <c r="H65" s="204"/>
      <c r="I65" s="204"/>
      <c r="J65" s="217">
        <f t="shared" si="0"/>
        <v>0</v>
      </c>
      <c r="K65" s="221">
        <f t="shared" si="1"/>
        <v>0</v>
      </c>
    </row>
    <row r="66" spans="2:11" s="39" customFormat="1" ht="20.100000000000001" customHeight="1">
      <c r="B66" s="85" t="s">
        <v>897</v>
      </c>
      <c r="C66" s="86"/>
      <c r="D66" s="103" t="s">
        <v>779</v>
      </c>
      <c r="E66" s="37" t="s">
        <v>751</v>
      </c>
      <c r="F66" s="217"/>
      <c r="G66" s="204"/>
      <c r="H66" s="204"/>
      <c r="I66" s="204"/>
      <c r="J66" s="217">
        <f t="shared" si="0"/>
        <v>0</v>
      </c>
      <c r="K66" s="221">
        <f t="shared" si="1"/>
        <v>0</v>
      </c>
    </row>
    <row r="67" spans="2:11" s="39" customFormat="1" ht="20.100000000000001" customHeight="1">
      <c r="B67" s="37"/>
      <c r="C67" s="37" t="s">
        <v>898</v>
      </c>
      <c r="D67" s="103"/>
      <c r="E67" s="37"/>
      <c r="F67" s="100"/>
      <c r="G67" s="96"/>
      <c r="H67" s="96"/>
      <c r="I67" s="96"/>
      <c r="J67" s="217">
        <f t="shared" si="0"/>
        <v>0</v>
      </c>
      <c r="K67" s="221">
        <f t="shared" si="1"/>
        <v>0</v>
      </c>
    </row>
    <row r="68" spans="2:11" s="58" customFormat="1" ht="20.100000000000001" customHeight="1">
      <c r="B68" s="87"/>
      <c r="C68" s="87"/>
      <c r="D68" s="234"/>
      <c r="E68" s="87"/>
      <c r="F68" s="100"/>
      <c r="G68" s="96"/>
      <c r="H68" s="96"/>
      <c r="I68" s="96"/>
      <c r="J68" s="100"/>
      <c r="K68" s="221">
        <f t="shared" si="1"/>
        <v>0</v>
      </c>
    </row>
    <row r="69" spans="2:11" s="88" customFormat="1" ht="30" customHeight="1">
      <c r="B69" s="197"/>
      <c r="C69" s="157" t="s">
        <v>989</v>
      </c>
      <c r="D69" s="270"/>
      <c r="E69" s="116"/>
      <c r="F69" s="243"/>
      <c r="G69" s="236"/>
      <c r="H69" s="236"/>
      <c r="I69" s="236"/>
      <c r="J69" s="243"/>
      <c r="K69" s="243">
        <f>SUM(K6:K66)</f>
        <v>1745818</v>
      </c>
    </row>
    <row r="70" spans="2:11" s="88" customFormat="1" ht="21" customHeight="1">
      <c r="B70" s="6"/>
      <c r="C70" s="55" t="s">
        <v>221</v>
      </c>
      <c r="D70" s="178"/>
      <c r="E70" s="6"/>
      <c r="F70" s="154"/>
      <c r="G70" s="149"/>
      <c r="H70" s="149"/>
      <c r="I70" s="149"/>
      <c r="J70" s="154"/>
      <c r="K70" s="178"/>
    </row>
    <row r="71" spans="2:11" s="39" customFormat="1" ht="21" customHeight="1">
      <c r="B71" s="12"/>
      <c r="C71" s="71"/>
      <c r="D71" s="233"/>
      <c r="E71" s="12"/>
      <c r="F71" s="155"/>
      <c r="G71" s="150"/>
      <c r="H71" s="150"/>
      <c r="I71" s="150"/>
      <c r="J71" s="155"/>
      <c r="K71" s="233"/>
    </row>
    <row r="72" spans="2:11" s="39" customFormat="1" ht="18" customHeight="1">
      <c r="B72" s="12"/>
      <c r="C72" s="5" t="s">
        <v>19</v>
      </c>
      <c r="D72" s="233"/>
      <c r="E72" s="12"/>
      <c r="F72" s="155"/>
      <c r="G72" s="150"/>
      <c r="H72" s="150"/>
      <c r="I72" s="150"/>
      <c r="J72" s="155"/>
      <c r="K72" s="233"/>
    </row>
    <row r="73" spans="2:11" s="39" customFormat="1" ht="23.25" customHeight="1">
      <c r="B73" s="12"/>
      <c r="C73" s="5" t="s">
        <v>20</v>
      </c>
      <c r="D73" s="233"/>
      <c r="E73" s="12"/>
      <c r="F73" s="155"/>
      <c r="G73" s="150"/>
      <c r="H73" s="150"/>
      <c r="I73" s="150"/>
      <c r="J73" s="155"/>
      <c r="K73" s="233"/>
    </row>
    <row r="74" spans="2:11" s="39" customFormat="1" ht="20.25" customHeight="1">
      <c r="B74" s="12"/>
      <c r="C74" s="5" t="s">
        <v>21</v>
      </c>
      <c r="D74" s="233"/>
      <c r="E74" s="12"/>
      <c r="F74" s="155"/>
      <c r="G74" s="150"/>
      <c r="H74" s="150"/>
      <c r="I74" s="150"/>
      <c r="J74" s="155"/>
      <c r="K74" s="233"/>
    </row>
    <row r="75" spans="2:11" s="39" customFormat="1" ht="48" customHeight="1">
      <c r="B75" s="12"/>
      <c r="C75" s="12"/>
      <c r="D75" s="233"/>
      <c r="E75" s="12"/>
      <c r="F75" s="155"/>
      <c r="G75" s="150"/>
      <c r="H75" s="150"/>
      <c r="I75" s="150"/>
      <c r="J75" s="155"/>
      <c r="K75" s="233"/>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8"/>
  <sheetViews>
    <sheetView tabSelected="1" topLeftCell="A16" zoomScale="70" zoomScaleNormal="70" workbookViewId="0">
      <selection activeCell="C24" sqref="C24"/>
    </sheetView>
  </sheetViews>
  <sheetFormatPr defaultColWidth="8.7109375" defaultRowHeight="20.100000000000001" customHeight="1"/>
  <cols>
    <col min="1" max="1" width="8.7109375" style="84"/>
    <col min="2" max="2" width="11.85546875" style="84" customWidth="1"/>
    <col min="3" max="3" width="110.7109375" style="84" customWidth="1"/>
    <col min="4" max="4" width="17.5703125" style="293" customWidth="1"/>
    <col min="5" max="5" width="19.7109375" style="84" customWidth="1"/>
    <col min="6" max="6" width="17.42578125" style="156" customWidth="1"/>
    <col min="7" max="9" width="17.42578125" style="151" customWidth="1"/>
    <col min="10" max="10" width="15" style="156" customWidth="1"/>
    <col min="11" max="11" width="31.7109375" style="293" customWidth="1"/>
    <col min="12" max="16384" width="8.7109375" style="84"/>
  </cols>
  <sheetData>
    <row r="1" spans="1:11" s="36" customFormat="1" ht="19.899999999999999" customHeight="1">
      <c r="B1" s="327" t="s">
        <v>899</v>
      </c>
      <c r="C1" s="327"/>
      <c r="D1" s="327"/>
      <c r="E1" s="327"/>
      <c r="F1" s="327"/>
      <c r="G1" s="327"/>
      <c r="H1" s="327"/>
      <c r="I1" s="327"/>
      <c r="J1" s="327"/>
      <c r="K1" s="327"/>
    </row>
    <row r="2" spans="1:11" s="36" customFormat="1" ht="19.899999999999999" customHeight="1">
      <c r="B2" s="191"/>
      <c r="C2" s="191" t="s">
        <v>6</v>
      </c>
      <c r="D2" s="322" t="s">
        <v>988</v>
      </c>
      <c r="E2" s="322"/>
      <c r="F2" s="322"/>
      <c r="G2" s="322"/>
      <c r="H2" s="322"/>
      <c r="I2" s="322"/>
      <c r="J2" s="322"/>
      <c r="K2" s="322"/>
    </row>
    <row r="3" spans="1:11" s="39" customFormat="1" ht="36.75" customHeight="1">
      <c r="A3" s="36" t="s">
        <v>5</v>
      </c>
      <c r="B3" s="190" t="s">
        <v>2</v>
      </c>
      <c r="C3" s="190" t="s">
        <v>0</v>
      </c>
      <c r="D3" s="184" t="s">
        <v>3</v>
      </c>
      <c r="E3" s="190" t="s">
        <v>1</v>
      </c>
      <c r="F3" s="99" t="s">
        <v>900</v>
      </c>
      <c r="G3" s="95" t="s">
        <v>222</v>
      </c>
      <c r="H3" s="95" t="s">
        <v>223</v>
      </c>
      <c r="I3" s="95" t="s">
        <v>224</v>
      </c>
      <c r="J3" s="99" t="s">
        <v>30</v>
      </c>
      <c r="K3" s="184" t="s">
        <v>714</v>
      </c>
    </row>
    <row r="4" spans="1:11" s="39" customFormat="1" ht="19.899999999999999" customHeight="1">
      <c r="B4" s="190"/>
      <c r="C4" s="38" t="s">
        <v>231</v>
      </c>
      <c r="D4" s="184" t="s">
        <v>965</v>
      </c>
      <c r="E4" s="38" t="s">
        <v>964</v>
      </c>
      <c r="F4" s="99" t="s">
        <v>966</v>
      </c>
      <c r="G4" s="95"/>
      <c r="H4" s="95"/>
      <c r="I4" s="95"/>
      <c r="J4" s="99" t="s">
        <v>967</v>
      </c>
      <c r="K4" s="184" t="s">
        <v>968</v>
      </c>
    </row>
    <row r="5" spans="1:11" s="39" customFormat="1" ht="19.899999999999999" customHeight="1">
      <c r="A5" s="39">
        <v>2</v>
      </c>
      <c r="B5" s="193">
        <v>6.1</v>
      </c>
      <c r="C5" s="198" t="s">
        <v>901</v>
      </c>
      <c r="D5" s="230"/>
      <c r="E5" s="202"/>
      <c r="F5" s="284"/>
      <c r="G5" s="275"/>
      <c r="H5" s="275"/>
      <c r="I5" s="275"/>
      <c r="J5" s="284"/>
      <c r="K5" s="168"/>
    </row>
    <row r="6" spans="1:11" s="39" customFormat="1" ht="19.899999999999999" customHeight="1">
      <c r="A6" s="39">
        <v>3</v>
      </c>
      <c r="B6" s="193" t="s">
        <v>902</v>
      </c>
      <c r="C6" s="198" t="s">
        <v>903</v>
      </c>
      <c r="D6" s="230">
        <v>1</v>
      </c>
      <c r="E6" s="202" t="s">
        <v>904</v>
      </c>
      <c r="F6" s="284">
        <v>4500000</v>
      </c>
      <c r="G6" s="275"/>
      <c r="H6" s="275"/>
      <c r="I6" s="275"/>
      <c r="J6" s="284">
        <v>540000</v>
      </c>
      <c r="K6" s="168">
        <f xml:space="preserve"> (D6*F6)+J6</f>
        <v>5040000</v>
      </c>
    </row>
    <row r="7" spans="1:11" s="39" customFormat="1" ht="19.899999999999999" customHeight="1">
      <c r="A7" s="39">
        <v>3</v>
      </c>
      <c r="B7" s="193" t="s">
        <v>905</v>
      </c>
      <c r="C7" s="198" t="s">
        <v>906</v>
      </c>
      <c r="D7" s="230"/>
      <c r="E7" s="199"/>
      <c r="F7" s="284"/>
      <c r="G7" s="275"/>
      <c r="H7" s="275"/>
      <c r="I7" s="275"/>
      <c r="J7" s="284"/>
      <c r="K7" s="168">
        <f t="shared" ref="K7:K10" si="0" xml:space="preserve"> (D7*F7)+J7</f>
        <v>0</v>
      </c>
    </row>
    <row r="8" spans="1:11" s="39" customFormat="1" ht="42.75" customHeight="1">
      <c r="A8" s="39">
        <v>4</v>
      </c>
      <c r="B8" s="202" t="s">
        <v>907</v>
      </c>
      <c r="C8" s="49" t="s">
        <v>908</v>
      </c>
      <c r="D8" s="303">
        <v>18.797999999999998</v>
      </c>
      <c r="E8" s="202" t="s">
        <v>990</v>
      </c>
      <c r="F8" s="284">
        <v>8000</v>
      </c>
      <c r="G8" s="275"/>
      <c r="H8" s="275"/>
      <c r="I8" s="275"/>
      <c r="J8" s="284">
        <v>18048</v>
      </c>
      <c r="K8" s="168">
        <f t="shared" si="0"/>
        <v>168432</v>
      </c>
    </row>
    <row r="9" spans="1:11" s="39" customFormat="1" ht="46.5" customHeight="1">
      <c r="A9" s="39">
        <v>4</v>
      </c>
      <c r="B9" s="202" t="s">
        <v>909</v>
      </c>
      <c r="C9" s="49" t="s">
        <v>910</v>
      </c>
      <c r="D9" s="303">
        <v>3.0510000000000002</v>
      </c>
      <c r="E9" s="202" t="s">
        <v>990</v>
      </c>
      <c r="F9" s="284">
        <v>12500</v>
      </c>
      <c r="G9" s="275"/>
      <c r="H9" s="275"/>
      <c r="I9" s="275"/>
      <c r="J9" s="284">
        <v>4500</v>
      </c>
      <c r="K9" s="168">
        <f t="shared" si="0"/>
        <v>42637.5</v>
      </c>
    </row>
    <row r="10" spans="1:11" s="39" customFormat="1" ht="39.75" customHeight="1">
      <c r="A10" s="39">
        <v>4</v>
      </c>
      <c r="B10" s="202" t="s">
        <v>911</v>
      </c>
      <c r="C10" s="49" t="s">
        <v>912</v>
      </c>
      <c r="D10" s="303">
        <v>39.738</v>
      </c>
      <c r="E10" s="202" t="s">
        <v>990</v>
      </c>
      <c r="F10" s="284">
        <v>4200</v>
      </c>
      <c r="G10" s="275"/>
      <c r="H10" s="275"/>
      <c r="I10" s="275"/>
      <c r="J10" s="284">
        <v>20059</v>
      </c>
      <c r="K10" s="168">
        <f t="shared" si="0"/>
        <v>186958.6</v>
      </c>
    </row>
    <row r="11" spans="1:11" s="39" customFormat="1" ht="34.5" customHeight="1">
      <c r="A11" s="39">
        <v>4</v>
      </c>
      <c r="B11" s="202" t="s">
        <v>913</v>
      </c>
      <c r="C11" s="199" t="s">
        <v>914</v>
      </c>
      <c r="D11" s="230">
        <v>1</v>
      </c>
      <c r="E11" s="202" t="s">
        <v>36</v>
      </c>
      <c r="F11" s="284">
        <v>600000</v>
      </c>
      <c r="G11" s="275"/>
      <c r="H11" s="275"/>
      <c r="I11" s="275"/>
      <c r="J11" s="284">
        <v>72000</v>
      </c>
      <c r="K11" s="168">
        <f xml:space="preserve"> F11+J11</f>
        <v>672000</v>
      </c>
    </row>
    <row r="12" spans="1:11" s="39" customFormat="1" ht="27.75" customHeight="1">
      <c r="A12" s="39">
        <v>4</v>
      </c>
      <c r="B12" s="202" t="s">
        <v>915</v>
      </c>
      <c r="C12" s="199" t="s">
        <v>916</v>
      </c>
      <c r="D12" s="230">
        <v>1</v>
      </c>
      <c r="E12" s="202" t="s">
        <v>36</v>
      </c>
      <c r="F12" s="284">
        <v>24000</v>
      </c>
      <c r="G12" s="275"/>
      <c r="H12" s="275"/>
      <c r="I12" s="275"/>
      <c r="J12" s="284">
        <v>2880</v>
      </c>
      <c r="K12" s="168">
        <f t="shared" ref="K12:K20" si="1" xml:space="preserve"> F12+J12</f>
        <v>26880</v>
      </c>
    </row>
    <row r="13" spans="1:11" s="39" customFormat="1" ht="39" customHeight="1">
      <c r="A13" s="39">
        <v>4</v>
      </c>
      <c r="B13" s="202" t="s">
        <v>917</v>
      </c>
      <c r="C13" s="199" t="s">
        <v>918</v>
      </c>
      <c r="D13" s="230">
        <v>1</v>
      </c>
      <c r="E13" s="202" t="s">
        <v>36</v>
      </c>
      <c r="F13" s="284">
        <v>220000</v>
      </c>
      <c r="G13" s="275"/>
      <c r="H13" s="275"/>
      <c r="I13" s="275"/>
      <c r="J13" s="284">
        <v>26400</v>
      </c>
      <c r="K13" s="168">
        <f t="shared" si="1"/>
        <v>246400</v>
      </c>
    </row>
    <row r="14" spans="1:11" s="39" customFormat="1" ht="161.25" customHeight="1">
      <c r="A14" s="39">
        <v>3</v>
      </c>
      <c r="B14" s="193" t="s">
        <v>919</v>
      </c>
      <c r="C14" s="194" t="s">
        <v>991</v>
      </c>
      <c r="D14" s="230">
        <v>1</v>
      </c>
      <c r="E14" s="202" t="s">
        <v>36</v>
      </c>
      <c r="F14" s="284">
        <v>50000</v>
      </c>
      <c r="G14" s="275"/>
      <c r="H14" s="275"/>
      <c r="I14" s="275"/>
      <c r="J14" s="284">
        <v>6000</v>
      </c>
      <c r="K14" s="168">
        <f t="shared" si="1"/>
        <v>56000</v>
      </c>
    </row>
    <row r="15" spans="1:11" s="39" customFormat="1" ht="29.25" customHeight="1">
      <c r="A15" s="39">
        <v>3</v>
      </c>
      <c r="B15" s="193" t="s">
        <v>920</v>
      </c>
      <c r="C15" s="198" t="s">
        <v>921</v>
      </c>
      <c r="D15" s="230">
        <v>1</v>
      </c>
      <c r="E15" s="202" t="s">
        <v>36</v>
      </c>
      <c r="F15" s="284">
        <v>240000</v>
      </c>
      <c r="G15" s="275"/>
      <c r="H15" s="275"/>
      <c r="I15" s="275"/>
      <c r="J15" s="284">
        <v>28800</v>
      </c>
      <c r="K15" s="168">
        <f t="shared" si="1"/>
        <v>268800</v>
      </c>
    </row>
    <row r="16" spans="1:11" s="39" customFormat="1" ht="27.75" customHeight="1">
      <c r="A16" s="39">
        <v>3</v>
      </c>
      <c r="B16" s="193" t="s">
        <v>922</v>
      </c>
      <c r="C16" s="198" t="s">
        <v>923</v>
      </c>
      <c r="D16" s="230">
        <v>1</v>
      </c>
      <c r="E16" s="202" t="s">
        <v>36</v>
      </c>
      <c r="F16" s="284">
        <v>35000</v>
      </c>
      <c r="G16" s="275"/>
      <c r="H16" s="275"/>
      <c r="I16" s="275"/>
      <c r="J16" s="284">
        <v>4200</v>
      </c>
      <c r="K16" s="168">
        <f t="shared" si="1"/>
        <v>39200</v>
      </c>
    </row>
    <row r="17" spans="1:11" s="39" customFormat="1" ht="27.75" customHeight="1">
      <c r="B17" s="193" t="s">
        <v>924</v>
      </c>
      <c r="C17" s="198" t="s">
        <v>925</v>
      </c>
      <c r="D17" s="230">
        <v>1</v>
      </c>
      <c r="E17" s="202" t="s">
        <v>36</v>
      </c>
      <c r="F17" s="284"/>
      <c r="G17" s="275"/>
      <c r="H17" s="275"/>
      <c r="I17" s="275"/>
      <c r="J17" s="284"/>
      <c r="K17" s="168">
        <f t="shared" si="1"/>
        <v>0</v>
      </c>
    </row>
    <row r="18" spans="1:11" s="39" customFormat="1" ht="19.899999999999999" customHeight="1">
      <c r="B18" s="202" t="s">
        <v>926</v>
      </c>
      <c r="C18" s="89"/>
      <c r="D18" s="230">
        <v>1</v>
      </c>
      <c r="E18" s="202" t="s">
        <v>36</v>
      </c>
      <c r="F18" s="284"/>
      <c r="G18" s="275"/>
      <c r="H18" s="275"/>
      <c r="I18" s="275"/>
      <c r="J18" s="284"/>
      <c r="K18" s="168">
        <f t="shared" si="1"/>
        <v>0</v>
      </c>
    </row>
    <row r="19" spans="1:11" s="39" customFormat="1" ht="19.899999999999999" customHeight="1">
      <c r="B19" s="202" t="s">
        <v>927</v>
      </c>
      <c r="C19" s="89"/>
      <c r="D19" s="230">
        <v>1</v>
      </c>
      <c r="E19" s="202" t="s">
        <v>36</v>
      </c>
      <c r="F19" s="284"/>
      <c r="G19" s="275"/>
      <c r="H19" s="275"/>
      <c r="I19" s="275"/>
      <c r="J19" s="284"/>
      <c r="K19" s="168">
        <f t="shared" si="1"/>
        <v>0</v>
      </c>
    </row>
    <row r="20" spans="1:11" s="39" customFormat="1" ht="19.899999999999999" customHeight="1">
      <c r="B20" s="202" t="s">
        <v>928</v>
      </c>
      <c r="C20" s="158"/>
      <c r="D20" s="230">
        <v>1</v>
      </c>
      <c r="E20" s="202" t="s">
        <v>36</v>
      </c>
      <c r="F20" s="306"/>
      <c r="G20" s="296"/>
      <c r="H20" s="296"/>
      <c r="I20" s="296"/>
      <c r="J20" s="306"/>
      <c r="K20" s="168">
        <f t="shared" si="1"/>
        <v>0</v>
      </c>
    </row>
    <row r="21" spans="1:11" s="90" customFormat="1" ht="19.899999999999999" customHeight="1" thickBot="1">
      <c r="A21" s="90">
        <v>2</v>
      </c>
      <c r="B21" s="132">
        <v>6.2</v>
      </c>
      <c r="C21" s="132" t="s">
        <v>929</v>
      </c>
      <c r="D21" s="268"/>
      <c r="E21" s="159"/>
      <c r="F21" s="169"/>
      <c r="G21" s="297"/>
      <c r="H21" s="297"/>
      <c r="I21" s="297"/>
      <c r="J21" s="169"/>
      <c r="K21" s="169">
        <f>SUM(K6:K20)</f>
        <v>6747308.0999999996</v>
      </c>
    </row>
    <row r="22" spans="1:11" s="53" customFormat="1" ht="19.899999999999999" customHeight="1" thickBot="1">
      <c r="A22" s="53">
        <v>2</v>
      </c>
      <c r="B22" s="160">
        <v>6.3</v>
      </c>
      <c r="C22" s="161" t="s">
        <v>930</v>
      </c>
      <c r="D22" s="304">
        <v>7</v>
      </c>
      <c r="E22" s="162" t="s">
        <v>931</v>
      </c>
      <c r="F22" s="170"/>
      <c r="G22" s="298"/>
      <c r="H22" s="298"/>
      <c r="I22" s="298"/>
      <c r="J22" s="170"/>
      <c r="K22" s="170">
        <f>K21*7</f>
        <v>47231156.699999996</v>
      </c>
    </row>
    <row r="23" spans="1:11" s="39" customFormat="1" ht="36" customHeight="1">
      <c r="A23" s="39">
        <v>2</v>
      </c>
      <c r="B23" s="196">
        <v>6.4</v>
      </c>
      <c r="C23" s="128" t="s">
        <v>932</v>
      </c>
      <c r="D23" s="305">
        <v>1</v>
      </c>
      <c r="E23" s="197" t="s">
        <v>773</v>
      </c>
      <c r="F23" s="307"/>
      <c r="G23" s="299"/>
      <c r="H23" s="299"/>
      <c r="I23" s="299"/>
      <c r="J23" s="307"/>
      <c r="K23" s="171">
        <v>0</v>
      </c>
    </row>
    <row r="24" spans="1:11" s="88" customFormat="1" ht="54" customHeight="1">
      <c r="B24" s="196">
        <v>6.5</v>
      </c>
      <c r="C24" s="196" t="s">
        <v>992</v>
      </c>
      <c r="D24" s="305"/>
      <c r="E24" s="196"/>
      <c r="F24" s="172"/>
      <c r="G24" s="300"/>
      <c r="H24" s="300"/>
      <c r="I24" s="300"/>
      <c r="J24" s="172"/>
      <c r="K24" s="172">
        <f>K23+K22</f>
        <v>47231156.699999996</v>
      </c>
    </row>
    <row r="25" spans="1:11" s="88" customFormat="1" ht="20.100000000000001" customHeight="1">
      <c r="B25" s="91"/>
      <c r="C25" s="91"/>
      <c r="D25" s="302"/>
      <c r="E25" s="91"/>
      <c r="F25" s="308"/>
      <c r="G25" s="301"/>
      <c r="H25" s="301"/>
      <c r="I25" s="301"/>
      <c r="J25" s="308"/>
      <c r="K25" s="302"/>
    </row>
    <row r="26" spans="1:11" s="88" customFormat="1" ht="20.100000000000001" customHeight="1">
      <c r="B26" s="53"/>
      <c r="C26" s="92" t="s">
        <v>933</v>
      </c>
      <c r="D26" s="302"/>
      <c r="E26" s="53"/>
      <c r="F26" s="308"/>
      <c r="G26" s="301"/>
      <c r="H26" s="301"/>
      <c r="I26" s="301"/>
      <c r="J26" s="308"/>
      <c r="K26" s="302"/>
    </row>
    <row r="27" spans="1:11" s="88" customFormat="1" ht="20.100000000000001" customHeight="1">
      <c r="B27" s="53"/>
      <c r="C27" s="339" t="s">
        <v>934</v>
      </c>
      <c r="D27" s="339"/>
      <c r="E27" s="339"/>
      <c r="F27" s="308"/>
      <c r="G27" s="301"/>
      <c r="H27" s="301"/>
      <c r="I27" s="301"/>
      <c r="J27" s="308"/>
      <c r="K27" s="302"/>
    </row>
    <row r="28" spans="1:11" s="88" customFormat="1" ht="20.100000000000001" customHeight="1">
      <c r="B28" s="53"/>
      <c r="C28" s="339" t="s">
        <v>993</v>
      </c>
      <c r="D28" s="339"/>
      <c r="E28" s="339"/>
      <c r="F28" s="308"/>
      <c r="G28" s="301"/>
      <c r="H28" s="301"/>
      <c r="I28" s="301"/>
      <c r="J28" s="308"/>
      <c r="K28" s="302"/>
    </row>
    <row r="29" spans="1:11" s="88" customFormat="1" ht="20.100000000000001" customHeight="1">
      <c r="B29" s="53"/>
      <c r="C29" s="339" t="s">
        <v>935</v>
      </c>
      <c r="D29" s="339"/>
      <c r="E29" s="339"/>
      <c r="F29" s="308"/>
      <c r="G29" s="301"/>
      <c r="H29" s="301"/>
      <c r="I29" s="301"/>
      <c r="J29" s="308"/>
      <c r="K29" s="302"/>
    </row>
    <row r="30" spans="1:11" s="39" customFormat="1" ht="38.25" customHeight="1">
      <c r="B30" s="12"/>
      <c r="C30" s="338" t="s">
        <v>994</v>
      </c>
      <c r="D30" s="338"/>
      <c r="E30" s="338"/>
      <c r="F30" s="155"/>
      <c r="G30" s="150"/>
      <c r="H30" s="150"/>
      <c r="I30" s="150"/>
      <c r="J30" s="155"/>
      <c r="K30" s="233"/>
    </row>
    <row r="31" spans="1:11" s="39" customFormat="1" ht="20.100000000000001" customHeight="1">
      <c r="B31" s="12"/>
      <c r="C31" s="5"/>
      <c r="D31" s="233"/>
      <c r="E31" s="12"/>
      <c r="F31" s="155"/>
      <c r="G31" s="150"/>
      <c r="H31" s="150"/>
      <c r="I31" s="150"/>
      <c r="J31" s="155"/>
      <c r="K31" s="233"/>
    </row>
    <row r="32" spans="1:11" s="39" customFormat="1" ht="20.100000000000001" customHeight="1">
      <c r="B32" s="12"/>
      <c r="C32" s="338"/>
      <c r="D32" s="338"/>
      <c r="E32" s="338"/>
      <c r="F32" s="155"/>
      <c r="G32" s="150"/>
      <c r="H32" s="150"/>
      <c r="I32" s="150"/>
      <c r="J32" s="155"/>
      <c r="K32" s="233"/>
    </row>
    <row r="33" spans="2:11" s="39" customFormat="1" ht="20.100000000000001" customHeight="1">
      <c r="B33" s="6"/>
      <c r="C33" s="7" t="s">
        <v>19</v>
      </c>
      <c r="D33" s="178"/>
      <c r="E33" s="6"/>
      <c r="F33" s="154"/>
      <c r="G33" s="149"/>
      <c r="H33" s="149"/>
      <c r="I33" s="149"/>
      <c r="J33" s="154"/>
      <c r="K33" s="178"/>
    </row>
    <row r="34" spans="2:11" s="39" customFormat="1" ht="20.100000000000001" customHeight="1">
      <c r="B34" s="6"/>
      <c r="C34" s="7" t="s">
        <v>20</v>
      </c>
      <c r="D34" s="178"/>
      <c r="E34" s="6"/>
      <c r="F34" s="154"/>
      <c r="G34" s="149"/>
      <c r="H34" s="149"/>
      <c r="I34" s="149"/>
      <c r="J34" s="154"/>
      <c r="K34" s="178"/>
    </row>
    <row r="35" spans="2:11" s="39" customFormat="1" ht="20.100000000000001" customHeight="1">
      <c r="B35" s="6"/>
      <c r="C35" s="7" t="s">
        <v>21</v>
      </c>
      <c r="D35" s="178"/>
      <c r="E35" s="6"/>
      <c r="F35" s="154"/>
      <c r="G35" s="149"/>
      <c r="H35" s="149"/>
      <c r="I35" s="149"/>
      <c r="J35" s="154"/>
      <c r="K35" s="178"/>
    </row>
    <row r="36" spans="2:11" s="39" customFormat="1" ht="20.100000000000001" customHeight="1">
      <c r="B36" s="6"/>
      <c r="C36" s="93"/>
      <c r="D36" s="178"/>
      <c r="E36" s="6"/>
      <c r="F36" s="154"/>
      <c r="G36" s="149"/>
      <c r="H36" s="149"/>
      <c r="I36" s="149"/>
      <c r="J36" s="154"/>
      <c r="K36" s="178"/>
    </row>
    <row r="37" spans="2:11" s="39" customFormat="1" ht="20.100000000000001" customHeight="1">
      <c r="B37" s="12"/>
      <c r="D37" s="233"/>
      <c r="E37" s="12"/>
      <c r="F37" s="155"/>
      <c r="G37" s="150"/>
      <c r="H37" s="150"/>
      <c r="I37" s="150"/>
      <c r="J37" s="155"/>
      <c r="K37" s="233"/>
    </row>
    <row r="38" spans="2:11" s="39" customFormat="1" ht="20.100000000000001" customHeight="1">
      <c r="B38" s="12"/>
      <c r="D38" s="233"/>
      <c r="E38" s="12"/>
      <c r="F38" s="155"/>
      <c r="G38" s="150"/>
      <c r="H38" s="150"/>
      <c r="I38" s="150"/>
      <c r="J38" s="155"/>
      <c r="K38" s="233"/>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2021-12-14T07:19:30Z</dcterms:modified>
</cp:coreProperties>
</file>