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_Tracker" sheetId="1" r:id="rId4"/>
    <sheet state="visible" name="contest link &amp; passwor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Vjudge handle used in the contest
</t>
      </text>
    </comment>
    <comment authorId="0" ref="A36">
      <text>
        <t xml:space="preserve">Use The Sort You Feel Appropriate for the problem
</t>
      </text>
    </comment>
  </commentList>
</comments>
</file>

<file path=xl/sharedStrings.xml><?xml version="1.0" encoding="utf-8"?>
<sst xmlns="http://schemas.openxmlformats.org/spreadsheetml/2006/main" count="103" uniqueCount="84">
  <si>
    <t xml:space="preserve">Don't Request for Access with your personal ID Please Use Your Varsity Mail ID. Write OK when your code get Accepted. Copy-Paste is strongly discouraged. Any dishonest move will result in 0 in markings. </t>
  </si>
  <si>
    <t>Sorting process-&gt; Total solve&gt; Time Penalty. Standings-&gt;&gt;</t>
  </si>
  <si>
    <t>ID</t>
  </si>
  <si>
    <t>Category</t>
  </si>
  <si>
    <t>COUNT</t>
  </si>
  <si>
    <t>Name</t>
  </si>
  <si>
    <t>Solved</t>
  </si>
  <si>
    <t>Asa-ad Mohammad Akib</t>
  </si>
  <si>
    <t>Section</t>
  </si>
  <si>
    <t>62_A</t>
  </si>
  <si>
    <t>Contest Handle</t>
  </si>
  <si>
    <t>Total</t>
  </si>
  <si>
    <t xml:space="preserve">Solve Count </t>
  </si>
  <si>
    <t>Score ( % )</t>
  </si>
  <si>
    <t>Adhoc</t>
  </si>
  <si>
    <t>OK</t>
  </si>
  <si>
    <t>ok</t>
  </si>
  <si>
    <t>Linear Search</t>
  </si>
  <si>
    <t>Binary Search</t>
  </si>
  <si>
    <t>Sorting                               [N.B.: Use any sort you like except STL sorts]</t>
  </si>
  <si>
    <t>Greedy</t>
  </si>
  <si>
    <t>DP (knapsack, Coin Change, Number of ways Coin change, LCS, LIS)</t>
  </si>
  <si>
    <t>Knapsack</t>
  </si>
  <si>
    <t>Testing the CATCHER (LIS)</t>
  </si>
  <si>
    <t>Vacation</t>
  </si>
  <si>
    <t>Boxes (LIS)</t>
  </si>
  <si>
    <t>Trainsorting (LIS)</t>
  </si>
  <si>
    <t>LCS</t>
  </si>
  <si>
    <t>Longest Common Subsequence</t>
  </si>
  <si>
    <t>Wedding Shopping (Knapsack)</t>
  </si>
  <si>
    <t>Frog 1</t>
  </si>
  <si>
    <t>Frog 2</t>
  </si>
  <si>
    <t>Monkey Banana Problem</t>
  </si>
  <si>
    <t>Neighbor House</t>
  </si>
  <si>
    <t>SuperSale (Knapsack)</t>
  </si>
  <si>
    <t>Dividing Coins (Knapsack)</t>
  </si>
  <si>
    <t>Dollars (Coin Change)</t>
  </si>
  <si>
    <t>Longest Match (LCS)</t>
  </si>
  <si>
    <t>The Twin Towers (LCS)</t>
  </si>
  <si>
    <t>Vacation (LCS)</t>
  </si>
  <si>
    <t>Large Knapsack</t>
  </si>
  <si>
    <t>Longest Ordered Subsequence (LIS)</t>
  </si>
  <si>
    <t>Wavio Sequence (LIS)</t>
  </si>
  <si>
    <t>Exact Change (Coin Change)</t>
  </si>
  <si>
    <t>Let Me Count The Ways (Coin Change)</t>
  </si>
  <si>
    <t>Ingenuous Cubrency (Coin Change)</t>
  </si>
  <si>
    <t>Coin Change (I) (Coin Change)</t>
  </si>
  <si>
    <t>Making Change (Coin Change)</t>
  </si>
  <si>
    <t>Easy Problems (Just to raise solve count)</t>
  </si>
  <si>
    <t>Basic Graph</t>
  </si>
  <si>
    <t>Vertex</t>
  </si>
  <si>
    <t>The Seasonal War</t>
  </si>
  <si>
    <t>As Long as I Learn, I Live</t>
  </si>
  <si>
    <t>Counting Cells in a Blob</t>
  </si>
  <si>
    <t>Wetlands of Florida</t>
  </si>
  <si>
    <t>Easy Problem from Rujia Liu?</t>
  </si>
  <si>
    <t>Graph Connectivity</t>
  </si>
  <si>
    <t>Bicoloring</t>
  </si>
  <si>
    <t>Il Gioco dell'X</t>
  </si>
  <si>
    <t>Square Sums</t>
  </si>
  <si>
    <t>Guilty Prince</t>
  </si>
  <si>
    <t>A Node Too Far</t>
  </si>
  <si>
    <t>Knight Moves</t>
  </si>
  <si>
    <t>Oil Deposits</t>
  </si>
  <si>
    <t>迷宫问题</t>
  </si>
  <si>
    <t>Dungeon Master</t>
  </si>
  <si>
    <t>Bombs! NO they are Mines!!</t>
  </si>
  <si>
    <t>Back to Underworld</t>
  </si>
  <si>
    <t>Power Puff Girls</t>
  </si>
  <si>
    <t>Risk</t>
  </si>
  <si>
    <t>Rumor</t>
  </si>
  <si>
    <t>Send the Fool Further! (easy)</t>
  </si>
  <si>
    <t>Farthest Nodes in a Tree</t>
  </si>
  <si>
    <t>Filling the Regions</t>
  </si>
  <si>
    <t>Forwarding Emails</t>
  </si>
  <si>
    <t>Catch That Cow</t>
  </si>
  <si>
    <t>Contest name</t>
  </si>
  <si>
    <t>password</t>
  </si>
  <si>
    <t>Deadline</t>
  </si>
  <si>
    <t>Ad-hoc, Linear Search, Binary Search - Virtual Judge (vjudge.net)</t>
  </si>
  <si>
    <t>AlgoLab1</t>
  </si>
  <si>
    <t>Sorting and Greedy - Virtual Judge (vjudge.net)</t>
  </si>
  <si>
    <t>AlgoLab2</t>
  </si>
  <si>
    <t>Coming Soon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</si>
</sst>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d mmmm yyyy"/>
  </numFmts>
  <fonts count="69">
    <font>
      <sz val="10.0"/>
      <color rgb="FF000000"/>
      <name val="Arial"/>
      <scheme val="minor"/>
    </font>
    <font>
      <sz val="18.0"/>
      <color rgb="FFFF0000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4.0"/>
      <color rgb="FFFF0000"/>
      <name val="Verdana"/>
    </font>
    <font>
      <b/>
      <sz val="14.0"/>
      <color rgb="FF0000FF"/>
      <name val="Arial"/>
    </font>
    <font>
      <b/>
      <sz val="14.0"/>
      <color rgb="FF0000FF"/>
      <name val="Arial"/>
      <scheme val="minor"/>
    </font>
    <font>
      <b/>
      <sz val="14.0"/>
      <color rgb="FF0000FF"/>
      <name val="Inconsolata"/>
    </font>
    <font>
      <b/>
      <sz val="11.0"/>
      <color rgb="FF000000"/>
      <name val="Arial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sz val="11.0"/>
      <color theme="1"/>
      <name val="Inconsolata"/>
    </font>
    <font>
      <u/>
      <color rgb="FF1155CC"/>
      <name val="Arial"/>
    </font>
    <font>
      <u/>
      <color rgb="FF1155CC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1155CC"/>
      <name val="Arial"/>
    </font>
    <font>
      <color rgb="FF373A3C"/>
      <name val="-apple-system"/>
    </font>
    <font>
      <b/>
      <u/>
      <color rgb="FF1155CC"/>
      <name val="Arial"/>
    </font>
    <font>
      <b/>
      <color rgb="FF000000"/>
      <name val="Arial"/>
    </font>
    <font>
      <b/>
      <u/>
      <sz val="10.0"/>
      <color rgb="FFB45F06"/>
    </font>
    <font>
      <b/>
      <sz val="11.0"/>
      <color rgb="FF000000"/>
      <name val="Inconsolata"/>
    </font>
    <font>
      <u/>
      <color theme="1"/>
      <name val="Arial"/>
    </font>
    <font>
      <u/>
      <color rgb="FF1155CC"/>
      <name val="Arial"/>
    </font>
    <font>
      <color rgb="FF262626"/>
      <name val="Arial"/>
      <scheme val="minor"/>
    </font>
    <font>
      <u/>
      <color rgb="FF000000"/>
      <name val="Arial"/>
    </font>
    <font>
      <sz val="12.0"/>
      <color rgb="FF4A86E8"/>
      <name val="Trebuchet MS"/>
    </font>
    <font>
      <u/>
      <color rgb="FF000000"/>
      <name val="Arial"/>
    </font>
    <font>
      <u/>
      <sz val="11.0"/>
      <color rgb="FF000000"/>
      <name val="Times New Roman"/>
    </font>
    <font/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sz val="10.0"/>
      <color rgb="FFB45F06"/>
    </font>
    <font>
      <b/>
      <u/>
      <sz val="10.0"/>
      <color rgb="FF6AA84F"/>
    </font>
    <font>
      <u/>
      <color rgb="FF1155CC"/>
      <name val="Arial"/>
    </font>
    <font>
      <b/>
      <u/>
      <sz val="10.0"/>
      <color rgb="FF6AA84F"/>
    </font>
    <font>
      <b/>
      <u/>
      <sz val="10.0"/>
      <color rgb="FFBF9000"/>
    </font>
    <font>
      <b/>
      <u/>
      <sz val="10.0"/>
      <color rgb="FFBF9000"/>
    </font>
    <font>
      <sz val="24.0"/>
      <color rgb="FF373A3C"/>
      <name val="-apple-system"/>
    </font>
    <font>
      <b/>
      <color rgb="FFFFFFFF"/>
      <name val="Arial"/>
      <scheme val="minor"/>
    </font>
    <font>
      <b/>
      <u/>
      <color rgb="FF262626"/>
    </font>
    <font>
      <b/>
      <u/>
      <color rgb="FF262626"/>
    </font>
    <font>
      <b/>
      <u/>
      <color rgb="FF262626"/>
    </font>
    <font>
      <b/>
      <u/>
      <color rgb="FF4A86E8"/>
    </font>
    <font>
      <color rgb="FF4A86E8"/>
      <name val="Arial"/>
      <scheme val="minor"/>
    </font>
    <font>
      <b/>
      <u/>
      <color rgb="FF4A86E8"/>
    </font>
    <font>
      <b/>
      <color rgb="FF000000"/>
      <name val="Arial"/>
      <scheme val="minor"/>
    </font>
    <font>
      <u/>
      <sz val="11.0"/>
      <color rgb="FF38761D"/>
      <name val="Verdana"/>
    </font>
    <font>
      <color rgb="FF00FF00"/>
      <name val="Arial"/>
      <scheme val="minor"/>
    </font>
    <font>
      <u/>
      <sz val="11.0"/>
      <color rgb="FF38761D"/>
      <name val="Verdana"/>
    </font>
    <font>
      <u/>
      <sz val="11.0"/>
      <color rgb="FF38761D"/>
      <name val="Verdana"/>
    </font>
    <font>
      <u/>
      <sz val="11.0"/>
      <color rgb="FF0000FF"/>
    </font>
    <font>
      <color rgb="FF000000"/>
      <name val="&quot;Arial&quot;"/>
    </font>
    <font>
      <sz val="11.0"/>
      <color rgb="FF4A86E8"/>
      <name val="Trebuchet MS"/>
    </font>
    <font>
      <sz val="10.0"/>
      <color rgb="FF4A86E8"/>
      <name val="Trebuchet MS"/>
    </font>
    <font>
      <sz val="14.0"/>
      <color theme="1"/>
      <name val="Arial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1155CC"/>
    </font>
    <font>
      <u/>
      <sz val="11.0"/>
      <color rgb="FF1155CC"/>
    </font>
    <font>
      <b/>
      <sz val="12.0"/>
      <color theme="1"/>
      <name val="Arial"/>
      <scheme val="minor"/>
    </font>
    <font>
      <u/>
      <color rgb="FF0000FF"/>
    </font>
    <font>
      <sz val="12.0"/>
      <color theme="1"/>
      <name val="Arial"/>
      <scheme val="minor"/>
    </font>
    <font>
      <u/>
      <sz val="12.0"/>
      <color rgb="FF1155CC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262626"/>
        <bgColor rgb="FF262626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8">
    <border/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5" numFmtId="0" xfId="0" applyAlignment="1" applyFont="1">
      <alignment readingOrder="0" vertical="center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horizontal="center"/>
    </xf>
    <xf borderId="0" fillId="3" fontId="8" numFmtId="0" xfId="0" applyAlignment="1" applyFill="1" applyFont="1">
      <alignment horizontal="center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vertical="bottom"/>
    </xf>
    <xf borderId="0" fillId="4" fontId="3" numFmtId="0" xfId="0" applyAlignment="1" applyFill="1" applyFont="1">
      <alignment horizontal="center" readingOrder="0"/>
    </xf>
    <xf borderId="0" fillId="4" fontId="10" numFmtId="0" xfId="0" applyAlignment="1" applyFont="1">
      <alignment readingOrder="0" vertical="bottom"/>
    </xf>
    <xf borderId="0" fillId="4" fontId="10" numFmtId="0" xfId="0" applyAlignment="1" applyFont="1">
      <alignment horizontal="center" readingOrder="0" vertical="bottom"/>
    </xf>
    <xf borderId="0" fillId="4" fontId="11" numFmtId="0" xfId="0" applyAlignment="1" applyFont="1">
      <alignment horizontal="center" readingOrder="0" vertical="bottom"/>
    </xf>
    <xf borderId="0" fillId="4" fontId="10" numFmtId="0" xfId="0" applyAlignment="1" applyFont="1">
      <alignment horizontal="center"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center" shrinkToFit="0" vertical="bottom" wrapText="0"/>
    </xf>
    <xf borderId="0" fillId="4" fontId="3" numFmtId="0" xfId="0" applyAlignment="1" applyFont="1">
      <alignment horizontal="left"/>
    </xf>
    <xf borderId="0" fillId="4" fontId="3" numFmtId="0" xfId="0" applyAlignment="1" applyFont="1">
      <alignment horizontal="left" readingOrder="0"/>
    </xf>
    <xf borderId="0" fillId="4" fontId="10" numFmtId="0" xfId="0" applyAlignment="1" applyFont="1">
      <alignment horizontal="left" readingOrder="0" vertical="bottom"/>
    </xf>
    <xf borderId="0" fillId="4" fontId="10" numFmtId="0" xfId="0" applyAlignment="1" applyFont="1">
      <alignment horizontal="left" vertical="bottom"/>
    </xf>
    <xf borderId="0" fillId="0" fontId="3" numFmtId="0" xfId="0" applyAlignment="1" applyFont="1">
      <alignment readingOrder="0"/>
    </xf>
    <xf borderId="0" fillId="4" fontId="3" numFmtId="0" xfId="0" applyFont="1"/>
    <xf borderId="0" fillId="0" fontId="10" numFmtId="0" xfId="0" applyAlignment="1" applyFont="1">
      <alignment readingOrder="0" vertical="bottom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center" readingOrder="0"/>
    </xf>
    <xf borderId="0" fillId="4" fontId="10" numFmtId="0" xfId="0" applyAlignment="1" applyFont="1">
      <alignment readingOrder="0" shrinkToFit="0" vertical="bottom" wrapText="0"/>
    </xf>
    <xf borderId="0" fillId="4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left" readingOrder="0"/>
    </xf>
    <xf borderId="0" fillId="0" fontId="1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4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4" fontId="16" numFmtId="0" xfId="0" applyAlignment="1" applyFont="1">
      <alignment horizontal="center" readingOrder="0" shrinkToFit="0" vertical="bottom" wrapText="0"/>
    </xf>
    <xf borderId="0" fillId="4" fontId="17" numFmtId="0" xfId="0" applyAlignment="1" applyFont="1">
      <alignment readingOrder="0" shrinkToFit="0" vertical="bottom" wrapText="0"/>
    </xf>
    <xf borderId="0" fillId="4" fontId="18" numFmtId="0" xfId="0" applyAlignment="1" applyFont="1">
      <alignment shrinkToFit="0" vertical="bottom" wrapText="0"/>
    </xf>
    <xf borderId="0" fillId="4" fontId="19" numFmtId="0" xfId="0" applyAlignment="1" applyFont="1">
      <alignment shrinkToFit="0" vertical="bottom" wrapText="0"/>
    </xf>
    <xf borderId="0" fillId="4" fontId="20" numFmtId="0" xfId="0" applyAlignment="1" applyFont="1">
      <alignment readingOrder="0"/>
    </xf>
    <xf borderId="0" fillId="4" fontId="21" numFmtId="0" xfId="0" applyAlignment="1" applyFont="1">
      <alignment horizontal="left" readingOrder="0" shrinkToFit="0" wrapText="0"/>
    </xf>
    <xf borderId="0" fillId="4" fontId="22" numFmtId="0" xfId="0" applyAlignment="1" applyFont="1">
      <alignment horizontal="center" readingOrder="0" shrinkToFit="0" vertical="bottom" wrapText="0"/>
    </xf>
    <xf borderId="0" fillId="0" fontId="23" numFmtId="0" xfId="0" applyAlignment="1" applyFont="1">
      <alignment horizontal="center" vertical="bottom"/>
    </xf>
    <xf borderId="0" fillId="0" fontId="9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vertical="bottom"/>
    </xf>
    <xf borderId="1" fillId="5" fontId="2" numFmtId="0" xfId="0" applyAlignment="1" applyBorder="1" applyFill="1" applyFont="1">
      <alignment horizontal="right" readingOrder="0" vertical="center"/>
    </xf>
    <xf borderId="1" fillId="5" fontId="2" numFmtId="0" xfId="0" applyAlignment="1" applyBorder="1" applyFont="1">
      <alignment horizontal="right" readingOrder="0"/>
    </xf>
    <xf borderId="0" fillId="0" fontId="24" numFmtId="0" xfId="0" applyAlignment="1" applyFont="1">
      <alignment horizontal="left" readingOrder="0"/>
    </xf>
    <xf borderId="0" fillId="2" fontId="25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0" fontId="26" numFmtId="0" xfId="0" applyAlignment="1" applyFont="1">
      <alignment horizontal="center" readingOrder="0" shrinkToFit="0" vertical="bottom" wrapText="0"/>
    </xf>
    <xf borderId="0" fillId="0" fontId="27" numFmtId="0" xfId="0" applyAlignment="1" applyFont="1">
      <alignment horizontal="center" readingOrder="0" shrinkToFit="0" vertical="bottom" wrapText="0"/>
    </xf>
    <xf borderId="0" fillId="2" fontId="28" numFmtId="0" xfId="0" applyAlignment="1" applyFont="1">
      <alignment horizontal="center" readingOrder="0"/>
    </xf>
    <xf borderId="0" fillId="0" fontId="29" numFmtId="0" xfId="0" applyAlignment="1" applyFont="1">
      <alignment horizontal="center" readingOrder="0" shrinkToFit="0" vertical="bottom" wrapText="0"/>
    </xf>
    <xf borderId="0" fillId="0" fontId="3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bottom" wrapText="0"/>
    </xf>
    <xf borderId="0" fillId="0" fontId="23" numFmtId="0" xfId="0" applyAlignment="1" applyFont="1">
      <alignment horizontal="center" readingOrder="0" shrinkToFit="0" vertical="bottom" wrapText="0"/>
    </xf>
    <xf borderId="0" fillId="0" fontId="31" numFmtId="0" xfId="0" applyAlignment="1" applyFont="1">
      <alignment horizontal="center" readingOrder="0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1" fillId="0" fontId="33" numFmtId="0" xfId="0" applyBorder="1" applyFont="1"/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center" readingOrder="0"/>
    </xf>
    <xf borderId="0" fillId="2" fontId="23" numFmtId="0" xfId="0" applyAlignment="1" applyFont="1">
      <alignment horizontal="center" readingOrder="0"/>
    </xf>
    <xf borderId="0" fillId="0" fontId="34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10" numFmtId="0" xfId="0" applyAlignment="1" applyFont="1">
      <alignment vertical="bottom"/>
    </xf>
    <xf borderId="0" fillId="0" fontId="35" numFmtId="0" xfId="0" applyAlignment="1" applyFont="1">
      <alignment vertical="bottom"/>
    </xf>
    <xf borderId="0" fillId="0" fontId="36" numFmtId="0" xfId="0" applyAlignment="1" applyFont="1">
      <alignment horizontal="center" shrinkToFit="0" vertical="bottom" wrapText="0"/>
    </xf>
    <xf borderId="0" fillId="0" fontId="30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shrinkToFit="0" vertical="bottom" wrapText="0"/>
    </xf>
    <xf borderId="2" fillId="5" fontId="2" numFmtId="0" xfId="0" applyAlignment="1" applyBorder="1" applyFont="1">
      <alignment horizontal="right" readingOrder="0"/>
    </xf>
    <xf borderId="3" fillId="0" fontId="37" numFmtId="0" xfId="0" applyAlignment="1" applyBorder="1" applyFont="1">
      <alignment horizontal="left" readingOrder="0"/>
    </xf>
    <xf borderId="0" fillId="0" fontId="10" numFmtId="0" xfId="0" applyAlignment="1" applyFont="1">
      <alignment horizontal="center" vertical="bottom"/>
    </xf>
    <xf borderId="4" fillId="6" fontId="2" numFmtId="0" xfId="0" applyAlignment="1" applyBorder="1" applyFill="1" applyFont="1">
      <alignment horizontal="right" readingOrder="0" vertical="center"/>
    </xf>
    <xf borderId="1" fillId="6" fontId="2" numFmtId="0" xfId="0" applyAlignment="1" applyBorder="1" applyFont="1">
      <alignment horizontal="right" readingOrder="0"/>
    </xf>
    <xf borderId="0" fillId="0" fontId="38" numFmtId="0" xfId="0" applyAlignment="1" applyFont="1">
      <alignment horizontal="left" readingOrder="0"/>
    </xf>
    <xf borderId="5" fillId="0" fontId="33" numFmtId="0" xfId="0" applyBorder="1" applyFont="1"/>
    <xf borderId="0" fillId="0" fontId="10" numFmtId="0" xfId="0" applyAlignment="1" applyFont="1">
      <alignment vertical="bottom"/>
    </xf>
    <xf borderId="0" fillId="2" fontId="3" numFmtId="0" xfId="0" applyAlignment="1" applyFont="1">
      <alignment horizontal="center"/>
    </xf>
    <xf borderId="0" fillId="0" fontId="3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shrinkToFit="0" vertical="bottom" wrapText="0"/>
    </xf>
    <xf borderId="6" fillId="0" fontId="33" numFmtId="0" xfId="0" applyBorder="1" applyFont="1"/>
    <xf borderId="2" fillId="6" fontId="2" numFmtId="0" xfId="0" applyAlignment="1" applyBorder="1" applyFont="1">
      <alignment horizontal="right" readingOrder="0"/>
    </xf>
    <xf borderId="3" fillId="0" fontId="40" numFmtId="0" xfId="0" applyAlignment="1" applyBorder="1" applyFont="1">
      <alignment horizontal="left" readingOrder="0"/>
    </xf>
    <xf borderId="0" fillId="0" fontId="4" numFmtId="0" xfId="0" applyAlignment="1" applyFont="1">
      <alignment horizontal="center" readingOrder="0" shrinkToFit="0" vertical="bottom" wrapText="0"/>
    </xf>
    <xf borderId="4" fillId="7" fontId="2" numFmtId="0" xfId="0" applyAlignment="1" applyBorder="1" applyFill="1" applyFont="1">
      <alignment horizontal="right" readingOrder="0" vertical="center"/>
    </xf>
    <xf borderId="1" fillId="7" fontId="2" numFmtId="0" xfId="0" applyAlignment="1" applyBorder="1" applyFont="1">
      <alignment horizontal="right" readingOrder="0"/>
    </xf>
    <xf borderId="0" fillId="0" fontId="41" numFmtId="0" xfId="0" applyAlignment="1" applyFont="1">
      <alignment horizontal="left" readingOrder="0"/>
    </xf>
    <xf borderId="0" fillId="8" fontId="3" numFmtId="0" xfId="0" applyAlignment="1" applyFill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8" fontId="3" numFmtId="0" xfId="0" applyAlignment="1" applyFont="1">
      <alignment horizontal="center" readingOrder="0"/>
    </xf>
    <xf borderId="2" fillId="7" fontId="2" numFmtId="0" xfId="0" applyAlignment="1" applyBorder="1" applyFont="1">
      <alignment horizontal="right" readingOrder="0"/>
    </xf>
    <xf borderId="3" fillId="0" fontId="42" numFmtId="0" xfId="0" applyAlignment="1" applyBorder="1" applyFont="1">
      <alignment horizontal="left" readingOrder="0"/>
    </xf>
    <xf borderId="0" fillId="0" fontId="43" numFmtId="0" xfId="0" applyAlignment="1" applyFont="1">
      <alignment readingOrder="0"/>
    </xf>
    <xf borderId="1" fillId="9" fontId="44" numFmtId="0" xfId="0" applyAlignment="1" applyBorder="1" applyFill="1" applyFont="1">
      <alignment horizontal="left" readingOrder="0" shrinkToFit="0" vertical="center" wrapText="1"/>
    </xf>
    <xf borderId="1" fillId="9" fontId="44" numFmtId="0" xfId="0" applyAlignment="1" applyBorder="1" applyFont="1">
      <alignment horizontal="right" readingOrder="0"/>
    </xf>
    <xf borderId="0" fillId="0" fontId="45" numFmtId="0" xfId="0" applyAlignment="1" applyFont="1">
      <alignment horizontal="left" readingOrder="0" shrinkToFit="0" wrapText="1"/>
    </xf>
    <xf borderId="0" fillId="0" fontId="46" numFmtId="0" xfId="0" applyAlignment="1" applyFont="1">
      <alignment horizontal="left"/>
    </xf>
    <xf borderId="0" fillId="2" fontId="30" numFmtId="0" xfId="0" applyAlignment="1" applyFont="1">
      <alignment horizontal="center" readingOrder="0"/>
    </xf>
    <xf borderId="2" fillId="0" fontId="33" numFmtId="0" xfId="0" applyBorder="1" applyFont="1"/>
    <xf borderId="2" fillId="9" fontId="44" numFmtId="0" xfId="0" applyAlignment="1" applyBorder="1" applyFont="1">
      <alignment horizontal="right" readingOrder="0"/>
    </xf>
    <xf borderId="3" fillId="0" fontId="47" numFmtId="0" xfId="0" applyAlignment="1" applyBorder="1" applyFont="1">
      <alignment horizontal="left"/>
    </xf>
    <xf borderId="1" fillId="10" fontId="44" numFmtId="0" xfId="0" applyAlignment="1" applyBorder="1" applyFill="1" applyFont="1">
      <alignment horizontal="left" readingOrder="0" vertical="center"/>
    </xf>
    <xf borderId="1" fillId="10" fontId="44" numFmtId="0" xfId="0" applyAlignment="1" applyBorder="1" applyFont="1">
      <alignment horizontal="right" readingOrder="0"/>
    </xf>
    <xf borderId="0" fillId="0" fontId="48" numFmtId="0" xfId="0" applyAlignment="1" applyFont="1">
      <alignment horizontal="left" readingOrder="0"/>
    </xf>
    <xf borderId="0" fillId="2" fontId="49" numFmtId="0" xfId="0" applyAlignment="1" applyFont="1">
      <alignment horizontal="center" readingOrder="0"/>
    </xf>
    <xf borderId="2" fillId="10" fontId="44" numFmtId="0" xfId="0" applyAlignment="1" applyBorder="1" applyFont="1">
      <alignment horizontal="right" readingOrder="0"/>
    </xf>
    <xf borderId="3" fillId="0" fontId="50" numFmtId="0" xfId="0" applyAlignment="1" applyBorder="1" applyFont="1">
      <alignment horizontal="left" readingOrder="0"/>
    </xf>
    <xf borderId="7" fillId="11" fontId="51" numFmtId="0" xfId="0" applyAlignment="1" applyBorder="1" applyFill="1" applyFont="1">
      <alignment horizontal="center" readingOrder="0" shrinkToFit="0" vertical="center" wrapText="1"/>
    </xf>
    <xf borderId="1" fillId="11" fontId="44" numFmtId="0" xfId="0" applyAlignment="1" applyBorder="1" applyFont="1">
      <alignment horizontal="right" readingOrder="0"/>
    </xf>
    <xf borderId="0" fillId="2" fontId="52" numFmtId="0" xfId="0" applyAlignment="1" applyFont="1">
      <alignment readingOrder="0"/>
    </xf>
    <xf borderId="0" fillId="4" fontId="53" numFmtId="0" xfId="0" applyAlignment="1" applyFont="1">
      <alignment horizontal="center"/>
    </xf>
    <xf borderId="0" fillId="2" fontId="54" numFmtId="0" xfId="0" applyAlignment="1" applyFont="1">
      <alignment readingOrder="0" vertical="top"/>
    </xf>
    <xf borderId="0" fillId="12" fontId="53" numFmtId="0" xfId="0" applyAlignment="1" applyFill="1" applyFont="1">
      <alignment horizontal="center"/>
    </xf>
    <xf borderId="2" fillId="11" fontId="44" numFmtId="0" xfId="0" applyAlignment="1" applyBorder="1" applyFont="1">
      <alignment horizontal="right" readingOrder="0"/>
    </xf>
    <xf borderId="3" fillId="2" fontId="55" numFmtId="0" xfId="0" applyAlignment="1" applyBorder="1" applyFont="1">
      <alignment readingOrder="0"/>
    </xf>
    <xf borderId="7" fillId="13" fontId="51" numFmtId="0" xfId="0" applyAlignment="1" applyBorder="1" applyFill="1" applyFont="1">
      <alignment horizontal="center" readingOrder="0" shrinkToFit="0" vertical="center" wrapText="1"/>
    </xf>
    <xf borderId="1" fillId="14" fontId="3" numFmtId="0" xfId="0" applyBorder="1" applyFill="1" applyFont="1"/>
    <xf borderId="0" fillId="15" fontId="56" numFmtId="0" xfId="0" applyFill="1" applyFont="1"/>
    <xf borderId="0" fillId="2" fontId="57" numFmtId="0" xfId="0" applyAlignment="1" applyFont="1">
      <alignment horizontal="center" readingOrder="0"/>
    </xf>
    <xf borderId="0" fillId="2" fontId="58" numFmtId="0" xfId="0" applyAlignment="1" applyFont="1">
      <alignment horizontal="center" readingOrder="0"/>
    </xf>
    <xf borderId="0" fillId="2" fontId="59" numFmtId="0" xfId="0" applyAlignment="1" applyFont="1">
      <alignment horizontal="center" readingOrder="0"/>
    </xf>
    <xf borderId="0" fillId="2" fontId="60" numFmtId="0" xfId="0" applyAlignment="1" applyFont="1">
      <alignment horizontal="center" readingOrder="0"/>
    </xf>
    <xf borderId="0" fillId="15" fontId="61" numFmtId="0" xfId="0" applyFont="1"/>
    <xf borderId="2" fillId="14" fontId="3" numFmtId="0" xfId="0" applyBorder="1" applyFont="1"/>
    <xf borderId="3" fillId="15" fontId="62" numFmtId="0" xfId="0" applyBorder="1" applyFont="1"/>
    <xf borderId="0" fillId="13" fontId="51" numFmtId="0" xfId="0" applyAlignment="1" applyFont="1">
      <alignment horizontal="center" readingOrder="0" shrinkToFit="0" vertical="center" wrapText="1"/>
    </xf>
    <xf borderId="5" fillId="14" fontId="3" numFmtId="0" xfId="0" applyBorder="1" applyFont="1"/>
    <xf borderId="0" fillId="15" fontId="63" numFmtId="0" xfId="0" applyAlignment="1" applyFont="1">
      <alignment readingOrder="0"/>
    </xf>
    <xf borderId="3" fillId="0" fontId="33" numFmtId="0" xfId="0" applyBorder="1" applyFont="1"/>
    <xf borderId="6" fillId="14" fontId="3" numFmtId="0" xfId="0" applyBorder="1" applyFont="1"/>
    <xf borderId="3" fillId="15" fontId="64" numFmtId="0" xfId="0" applyAlignment="1" applyBorder="1" applyFont="1">
      <alignment readingOrder="0"/>
    </xf>
    <xf borderId="0" fillId="0" fontId="65" numFmtId="0" xfId="0" applyAlignment="1" applyFont="1">
      <alignment horizontal="center" readingOrder="0"/>
    </xf>
    <xf borderId="0" fillId="0" fontId="65" numFmtId="0" xfId="0" applyAlignment="1" applyFont="1">
      <alignment horizontal="center"/>
    </xf>
    <xf borderId="0" fillId="0" fontId="66" numFmtId="0" xfId="0" applyAlignment="1" applyFont="1">
      <alignment readingOrder="0"/>
    </xf>
    <xf borderId="0" fillId="0" fontId="67" numFmtId="0" xfId="0" applyAlignment="1" applyFont="1">
      <alignment horizontal="center" readingOrder="0"/>
    </xf>
    <xf borderId="0" fillId="0" fontId="67" numFmtId="164" xfId="0" applyAlignment="1" applyFont="1" applyNumberFormat="1">
      <alignment horizontal="left" readingOrder="0"/>
    </xf>
    <xf borderId="0" fillId="0" fontId="67" numFmtId="0" xfId="0" applyAlignment="1" applyFont="1">
      <alignment horizontal="left"/>
    </xf>
    <xf borderId="0" fillId="0" fontId="67" numFmtId="0" xfId="0" applyAlignment="1" applyFont="1">
      <alignment horizontal="left" readingOrder="0"/>
    </xf>
    <xf borderId="0" fillId="2" fontId="68" numFmtId="0" xfId="0" applyAlignment="1" applyFont="1">
      <alignment horizontal="left" readingOrder="0"/>
    </xf>
    <xf borderId="0" fillId="0" fontId="67" numFmtId="165" xfId="0" applyAlignment="1" applyFont="1" applyNumberFormat="1">
      <alignment horizontal="left" readingOrder="0"/>
    </xf>
    <xf borderId="0" fillId="0" fontId="67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judge.net/contest/452109" TargetMode="External"/><Relationship Id="rId42" Type="http://schemas.openxmlformats.org/officeDocument/2006/relationships/hyperlink" Target="https://vjudge.net/contest/452109" TargetMode="External"/><Relationship Id="rId41" Type="http://schemas.openxmlformats.org/officeDocument/2006/relationships/hyperlink" Target="https://vjudge.net/contest/452109" TargetMode="External"/><Relationship Id="rId44" Type="http://schemas.openxmlformats.org/officeDocument/2006/relationships/hyperlink" Target="https://vjudge.net/contest/452109" TargetMode="External"/><Relationship Id="rId43" Type="http://schemas.openxmlformats.org/officeDocument/2006/relationships/hyperlink" Target="https://vjudge.net/contest/452109" TargetMode="External"/><Relationship Id="rId46" Type="http://schemas.openxmlformats.org/officeDocument/2006/relationships/hyperlink" Target="https://vjudge.net/contest/452109" TargetMode="External"/><Relationship Id="rId45" Type="http://schemas.openxmlformats.org/officeDocument/2006/relationships/hyperlink" Target="https://vjudge.net/contest/45210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vjudge.net/contest/362664" TargetMode="External"/><Relationship Id="rId3" Type="http://schemas.openxmlformats.org/officeDocument/2006/relationships/hyperlink" Target="https://vjudge.net/contest/362664" TargetMode="External"/><Relationship Id="rId4" Type="http://schemas.openxmlformats.org/officeDocument/2006/relationships/hyperlink" Target="https://vjudge.net/contest/362664" TargetMode="External"/><Relationship Id="rId9" Type="http://schemas.openxmlformats.org/officeDocument/2006/relationships/hyperlink" Target="https://vjudge.net/contest/362664" TargetMode="External"/><Relationship Id="rId48" Type="http://schemas.openxmlformats.org/officeDocument/2006/relationships/hyperlink" Target="https://vjudge.net/contest/452109" TargetMode="External"/><Relationship Id="rId47" Type="http://schemas.openxmlformats.org/officeDocument/2006/relationships/hyperlink" Target="https://vjudge.net/contest/452109" TargetMode="External"/><Relationship Id="rId49" Type="http://schemas.openxmlformats.org/officeDocument/2006/relationships/hyperlink" Target="https://vjudge.net/contest/452109" TargetMode="External"/><Relationship Id="rId5" Type="http://schemas.openxmlformats.org/officeDocument/2006/relationships/hyperlink" Target="https://vjudge.net/contest/362664" TargetMode="External"/><Relationship Id="rId6" Type="http://schemas.openxmlformats.org/officeDocument/2006/relationships/hyperlink" Target="https://vjudge.net/contest/362664" TargetMode="External"/><Relationship Id="rId7" Type="http://schemas.openxmlformats.org/officeDocument/2006/relationships/hyperlink" Target="https://vjudge.net/contest/362664" TargetMode="External"/><Relationship Id="rId8" Type="http://schemas.openxmlformats.org/officeDocument/2006/relationships/hyperlink" Target="https://vjudge.net/contest/362664" TargetMode="External"/><Relationship Id="rId31" Type="http://schemas.openxmlformats.org/officeDocument/2006/relationships/hyperlink" Target="https://vjudge.net/contest/452109" TargetMode="External"/><Relationship Id="rId30" Type="http://schemas.openxmlformats.org/officeDocument/2006/relationships/hyperlink" Target="https://vjudge.net/contest/452109" TargetMode="External"/><Relationship Id="rId33" Type="http://schemas.openxmlformats.org/officeDocument/2006/relationships/hyperlink" Target="https://vjudge.net/contest/452109" TargetMode="External"/><Relationship Id="rId32" Type="http://schemas.openxmlformats.org/officeDocument/2006/relationships/hyperlink" Target="https://vjudge.net/contest/452109" TargetMode="External"/><Relationship Id="rId35" Type="http://schemas.openxmlformats.org/officeDocument/2006/relationships/hyperlink" Target="https://vjudge.net/contest/452109" TargetMode="External"/><Relationship Id="rId34" Type="http://schemas.openxmlformats.org/officeDocument/2006/relationships/hyperlink" Target="https://vjudge.net/contest/452109" TargetMode="External"/><Relationship Id="rId37" Type="http://schemas.openxmlformats.org/officeDocument/2006/relationships/hyperlink" Target="https://vjudge.net/contest/452109" TargetMode="External"/><Relationship Id="rId36" Type="http://schemas.openxmlformats.org/officeDocument/2006/relationships/hyperlink" Target="https://vjudge.net/contest/452109" TargetMode="External"/><Relationship Id="rId39" Type="http://schemas.openxmlformats.org/officeDocument/2006/relationships/hyperlink" Target="https://vjudge.net/contest/452109" TargetMode="External"/><Relationship Id="rId38" Type="http://schemas.openxmlformats.org/officeDocument/2006/relationships/hyperlink" Target="https://vjudge.net/contest/452109" TargetMode="External"/><Relationship Id="rId20" Type="http://schemas.openxmlformats.org/officeDocument/2006/relationships/hyperlink" Target="https://vjudge.net/contest/362664" TargetMode="External"/><Relationship Id="rId22" Type="http://schemas.openxmlformats.org/officeDocument/2006/relationships/hyperlink" Target="https://vjudge.net/contest/362664" TargetMode="External"/><Relationship Id="rId21" Type="http://schemas.openxmlformats.org/officeDocument/2006/relationships/hyperlink" Target="https://vjudge.net/contest/362664" TargetMode="External"/><Relationship Id="rId24" Type="http://schemas.openxmlformats.org/officeDocument/2006/relationships/hyperlink" Target="https://vjudge.net/contest/362664" TargetMode="External"/><Relationship Id="rId23" Type="http://schemas.openxmlformats.org/officeDocument/2006/relationships/hyperlink" Target="https://vjudge.net/contest/362664" TargetMode="External"/><Relationship Id="rId26" Type="http://schemas.openxmlformats.org/officeDocument/2006/relationships/hyperlink" Target="https://vjudge.net/contest/362664" TargetMode="External"/><Relationship Id="rId25" Type="http://schemas.openxmlformats.org/officeDocument/2006/relationships/hyperlink" Target="https://vjudge.net/contest/362664" TargetMode="External"/><Relationship Id="rId28" Type="http://schemas.openxmlformats.org/officeDocument/2006/relationships/hyperlink" Target="https://vjudge.net/contest/452109" TargetMode="External"/><Relationship Id="rId27" Type="http://schemas.openxmlformats.org/officeDocument/2006/relationships/hyperlink" Target="https://vjudge.net/contest/362664" TargetMode="External"/><Relationship Id="rId29" Type="http://schemas.openxmlformats.org/officeDocument/2006/relationships/hyperlink" Target="https://vjudge.net/contest/452109" TargetMode="External"/><Relationship Id="rId51" Type="http://schemas.openxmlformats.org/officeDocument/2006/relationships/hyperlink" Target="https://vjudge.net/contest/452109" TargetMode="External"/><Relationship Id="rId50" Type="http://schemas.openxmlformats.org/officeDocument/2006/relationships/hyperlink" Target="https://vjudge.net/contest/452109" TargetMode="External"/><Relationship Id="rId53" Type="http://schemas.openxmlformats.org/officeDocument/2006/relationships/hyperlink" Target="https://vjudge.net/contest/452109" TargetMode="External"/><Relationship Id="rId52" Type="http://schemas.openxmlformats.org/officeDocument/2006/relationships/hyperlink" Target="https://vjudge.net/contest/452109" TargetMode="External"/><Relationship Id="rId11" Type="http://schemas.openxmlformats.org/officeDocument/2006/relationships/hyperlink" Target="https://vjudge.net/contest/362664" TargetMode="External"/><Relationship Id="rId55" Type="http://schemas.openxmlformats.org/officeDocument/2006/relationships/vmlDrawing" Target="../drawings/vmlDrawing1.vml"/><Relationship Id="rId10" Type="http://schemas.openxmlformats.org/officeDocument/2006/relationships/hyperlink" Target="https://vjudge.net/contest/362664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vjudge.net/contest/362664" TargetMode="External"/><Relationship Id="rId12" Type="http://schemas.openxmlformats.org/officeDocument/2006/relationships/hyperlink" Target="https://vjudge.net/contest/362664" TargetMode="External"/><Relationship Id="rId15" Type="http://schemas.openxmlformats.org/officeDocument/2006/relationships/hyperlink" Target="https://vjudge.net/contest/362664" TargetMode="External"/><Relationship Id="rId14" Type="http://schemas.openxmlformats.org/officeDocument/2006/relationships/hyperlink" Target="https://vjudge.net/contest/362664" TargetMode="External"/><Relationship Id="rId17" Type="http://schemas.openxmlformats.org/officeDocument/2006/relationships/hyperlink" Target="https://vjudge.net/contest/362664" TargetMode="External"/><Relationship Id="rId16" Type="http://schemas.openxmlformats.org/officeDocument/2006/relationships/hyperlink" Target="https://vjudge.net/contest/362664" TargetMode="External"/><Relationship Id="rId19" Type="http://schemas.openxmlformats.org/officeDocument/2006/relationships/hyperlink" Target="https://vjudge.net/contest/362664" TargetMode="External"/><Relationship Id="rId18" Type="http://schemas.openxmlformats.org/officeDocument/2006/relationships/hyperlink" Target="https://vjudge.net/contest/36266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judge.net/contest/573092" TargetMode="External"/><Relationship Id="rId2" Type="http://schemas.openxmlformats.org/officeDocument/2006/relationships/hyperlink" Target="https://vjudge.net/contest/573094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2" max="2" width="7.13"/>
    <col customWidth="1" min="3" max="3" width="34.0"/>
    <col customWidth="1" min="4" max="4" width="10.13"/>
    <col customWidth="1" min="5" max="5" width="0.38"/>
    <col customWidth="1" min="6" max="11" width="17.13"/>
    <col customWidth="1" min="12" max="12" width="14.63"/>
    <col customWidth="1" min="13" max="15" width="17.13"/>
    <col customWidth="1" min="16" max="16" width="14.25"/>
    <col customWidth="1" min="17" max="17" width="17.13"/>
    <col customWidth="1" min="18" max="18" width="18.13"/>
    <col customWidth="1" min="20" max="22" width="17.13"/>
    <col customWidth="1" min="25" max="30" width="17.13"/>
    <col customWidth="1" min="31" max="31" width="15.5"/>
    <col customWidth="1" min="32" max="32" width="17.13"/>
    <col customWidth="1" min="33" max="33" width="18.5"/>
    <col customWidth="1" min="34" max="35" width="17.13"/>
    <col customWidth="1" min="37" max="40" width="17.13"/>
    <col customWidth="1" min="41" max="41" width="17.25"/>
    <col customWidth="1" min="43" max="43" width="17.13"/>
    <col customWidth="1" min="44" max="44" width="17.5"/>
    <col customWidth="1" min="45" max="45" width="18.88"/>
    <col customWidth="1" min="46" max="46" width="14.5"/>
    <col customWidth="1" min="47" max="48" width="17.13"/>
    <col customWidth="1" min="50" max="50" width="17.13"/>
    <col customWidth="1" min="52" max="52" width="17.13"/>
    <col customWidth="1" min="53" max="53" width="16.88"/>
    <col customWidth="1" min="54" max="56" width="17.13"/>
    <col customWidth="1" min="57" max="57" width="16.25"/>
    <col customWidth="1" min="58" max="59" width="17.13"/>
    <col customWidth="1" min="60" max="60" width="17.88"/>
    <col customWidth="1" min="61" max="67" width="17.13"/>
    <col customWidth="1" min="68" max="68" width="16.38"/>
    <col customWidth="1" min="70" max="70" width="23.63"/>
    <col customWidth="1" min="71" max="75" width="17.13"/>
    <col customWidth="1" min="77" max="77" width="15.25"/>
    <col customWidth="1" min="78" max="78" width="17.13"/>
    <col customWidth="1" min="80" max="80" width="14.38"/>
    <col customWidth="1" min="81" max="81" width="18.13"/>
    <col customWidth="1" min="82" max="82" width="17.13"/>
    <col customWidth="1" min="83" max="83" width="14.63"/>
    <col customWidth="1" min="84" max="85" width="17.13"/>
  </cols>
  <sheetData>
    <row r="1" ht="33.0" customHeight="1">
      <c r="A1" s="1" t="s">
        <v>0</v>
      </c>
      <c r="B1" s="2"/>
      <c r="C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6"/>
      <c r="CD1" s="4"/>
      <c r="CE1" s="4"/>
      <c r="CF1" s="4"/>
      <c r="CG1" s="4"/>
    </row>
    <row r="2" ht="29.25" customHeight="1">
      <c r="A2" s="7"/>
      <c r="B2" s="2"/>
      <c r="C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</row>
    <row r="3">
      <c r="A3" s="8" t="s">
        <v>1</v>
      </c>
      <c r="B3" s="9"/>
      <c r="C3" s="9"/>
      <c r="D3" s="9"/>
      <c r="E3" s="10"/>
      <c r="F3" s="10">
        <f t="shared" ref="F3:CG3" si="1">COLUMN(F3)-5</f>
        <v>1</v>
      </c>
      <c r="G3" s="10">
        <f t="shared" si="1"/>
        <v>2</v>
      </c>
      <c r="H3" s="10">
        <f t="shared" si="1"/>
        <v>3</v>
      </c>
      <c r="I3" s="10">
        <f t="shared" si="1"/>
        <v>4</v>
      </c>
      <c r="J3" s="10">
        <f t="shared" si="1"/>
        <v>5</v>
      </c>
      <c r="K3" s="10">
        <f t="shared" si="1"/>
        <v>6</v>
      </c>
      <c r="L3" s="10">
        <f t="shared" si="1"/>
        <v>7</v>
      </c>
      <c r="M3" s="10">
        <f t="shared" si="1"/>
        <v>8</v>
      </c>
      <c r="N3" s="10">
        <f t="shared" si="1"/>
        <v>9</v>
      </c>
      <c r="O3" s="10">
        <f t="shared" si="1"/>
        <v>10</v>
      </c>
      <c r="P3" s="10">
        <f t="shared" si="1"/>
        <v>11</v>
      </c>
      <c r="Q3" s="10">
        <f t="shared" si="1"/>
        <v>12</v>
      </c>
      <c r="R3" s="10">
        <f t="shared" si="1"/>
        <v>13</v>
      </c>
      <c r="S3" s="10">
        <f t="shared" si="1"/>
        <v>14</v>
      </c>
      <c r="T3" s="10">
        <f t="shared" si="1"/>
        <v>15</v>
      </c>
      <c r="U3" s="10">
        <f t="shared" si="1"/>
        <v>16</v>
      </c>
      <c r="V3" s="10">
        <f t="shared" si="1"/>
        <v>17</v>
      </c>
      <c r="W3" s="10">
        <f t="shared" si="1"/>
        <v>18</v>
      </c>
      <c r="X3" s="10">
        <f t="shared" si="1"/>
        <v>19</v>
      </c>
      <c r="Y3" s="10">
        <f t="shared" si="1"/>
        <v>20</v>
      </c>
      <c r="Z3" s="10">
        <f t="shared" si="1"/>
        <v>21</v>
      </c>
      <c r="AA3" s="10">
        <f t="shared" si="1"/>
        <v>22</v>
      </c>
      <c r="AB3" s="10">
        <f t="shared" si="1"/>
        <v>23</v>
      </c>
      <c r="AC3" s="10">
        <f t="shared" si="1"/>
        <v>24</v>
      </c>
      <c r="AD3" s="10">
        <f t="shared" si="1"/>
        <v>25</v>
      </c>
      <c r="AE3" s="10">
        <f t="shared" si="1"/>
        <v>26</v>
      </c>
      <c r="AF3" s="10">
        <f t="shared" si="1"/>
        <v>27</v>
      </c>
      <c r="AG3" s="10">
        <f t="shared" si="1"/>
        <v>28</v>
      </c>
      <c r="AH3" s="10">
        <f t="shared" si="1"/>
        <v>29</v>
      </c>
      <c r="AI3" s="10">
        <f t="shared" si="1"/>
        <v>30</v>
      </c>
      <c r="AJ3" s="10">
        <f t="shared" si="1"/>
        <v>31</v>
      </c>
      <c r="AK3" s="10">
        <f t="shared" si="1"/>
        <v>32</v>
      </c>
      <c r="AL3" s="10">
        <f t="shared" si="1"/>
        <v>33</v>
      </c>
      <c r="AM3" s="10">
        <f t="shared" si="1"/>
        <v>34</v>
      </c>
      <c r="AN3" s="10">
        <f t="shared" si="1"/>
        <v>35</v>
      </c>
      <c r="AO3" s="10">
        <f t="shared" si="1"/>
        <v>36</v>
      </c>
      <c r="AP3" s="10">
        <f t="shared" si="1"/>
        <v>37</v>
      </c>
      <c r="AQ3" s="10">
        <f t="shared" si="1"/>
        <v>38</v>
      </c>
      <c r="AR3" s="10">
        <f t="shared" si="1"/>
        <v>39</v>
      </c>
      <c r="AS3" s="10">
        <f t="shared" si="1"/>
        <v>40</v>
      </c>
      <c r="AT3" s="10">
        <f t="shared" si="1"/>
        <v>41</v>
      </c>
      <c r="AU3" s="10">
        <f t="shared" si="1"/>
        <v>42</v>
      </c>
      <c r="AV3" s="10">
        <f t="shared" si="1"/>
        <v>43</v>
      </c>
      <c r="AW3" s="10">
        <f t="shared" si="1"/>
        <v>44</v>
      </c>
      <c r="AX3" s="10">
        <f t="shared" si="1"/>
        <v>45</v>
      </c>
      <c r="AY3" s="10">
        <f t="shared" si="1"/>
        <v>46</v>
      </c>
      <c r="AZ3" s="10">
        <f t="shared" si="1"/>
        <v>47</v>
      </c>
      <c r="BA3" s="10">
        <f t="shared" si="1"/>
        <v>48</v>
      </c>
      <c r="BB3" s="10">
        <f t="shared" si="1"/>
        <v>49</v>
      </c>
      <c r="BC3" s="10">
        <f t="shared" si="1"/>
        <v>50</v>
      </c>
      <c r="BD3" s="10">
        <f t="shared" si="1"/>
        <v>51</v>
      </c>
      <c r="BE3" s="10">
        <f t="shared" si="1"/>
        <v>52</v>
      </c>
      <c r="BF3" s="10">
        <f t="shared" si="1"/>
        <v>53</v>
      </c>
      <c r="BG3" s="10">
        <f t="shared" si="1"/>
        <v>54</v>
      </c>
      <c r="BH3" s="10">
        <f t="shared" si="1"/>
        <v>55</v>
      </c>
      <c r="BI3" s="10">
        <f t="shared" si="1"/>
        <v>56</v>
      </c>
      <c r="BJ3" s="10">
        <f t="shared" si="1"/>
        <v>57</v>
      </c>
      <c r="BK3" s="10">
        <f t="shared" si="1"/>
        <v>58</v>
      </c>
      <c r="BL3" s="10">
        <f t="shared" si="1"/>
        <v>59</v>
      </c>
      <c r="BM3" s="10">
        <f t="shared" si="1"/>
        <v>60</v>
      </c>
      <c r="BN3" s="10">
        <f t="shared" si="1"/>
        <v>61</v>
      </c>
      <c r="BO3" s="10">
        <f t="shared" si="1"/>
        <v>62</v>
      </c>
      <c r="BP3" s="10">
        <f t="shared" si="1"/>
        <v>63</v>
      </c>
      <c r="BQ3" s="10">
        <f t="shared" si="1"/>
        <v>64</v>
      </c>
      <c r="BR3" s="10">
        <f t="shared" si="1"/>
        <v>65</v>
      </c>
      <c r="BS3" s="10">
        <f t="shared" si="1"/>
        <v>66</v>
      </c>
      <c r="BT3" s="10">
        <f t="shared" si="1"/>
        <v>67</v>
      </c>
      <c r="BU3" s="10">
        <f t="shared" si="1"/>
        <v>68</v>
      </c>
      <c r="BV3" s="10">
        <f t="shared" si="1"/>
        <v>69</v>
      </c>
      <c r="BW3" s="10">
        <f t="shared" si="1"/>
        <v>70</v>
      </c>
      <c r="BX3" s="10">
        <f t="shared" si="1"/>
        <v>71</v>
      </c>
      <c r="BY3" s="10">
        <f t="shared" si="1"/>
        <v>72</v>
      </c>
      <c r="BZ3" s="10">
        <f t="shared" si="1"/>
        <v>73</v>
      </c>
      <c r="CA3" s="10">
        <f t="shared" si="1"/>
        <v>74</v>
      </c>
      <c r="CB3" s="10">
        <f t="shared" si="1"/>
        <v>75</v>
      </c>
      <c r="CC3" s="10">
        <f t="shared" si="1"/>
        <v>76</v>
      </c>
      <c r="CD3" s="10">
        <f t="shared" si="1"/>
        <v>77</v>
      </c>
      <c r="CE3" s="10">
        <f t="shared" si="1"/>
        <v>78</v>
      </c>
      <c r="CF3" s="10">
        <f t="shared" si="1"/>
        <v>79</v>
      </c>
      <c r="CG3" s="10">
        <f t="shared" si="1"/>
        <v>80</v>
      </c>
    </row>
    <row r="4">
      <c r="A4" s="11"/>
      <c r="B4" s="11"/>
      <c r="C4" s="12" t="s">
        <v>2</v>
      </c>
      <c r="D4" s="13"/>
      <c r="E4" s="14"/>
      <c r="F4" s="14"/>
      <c r="G4" s="15"/>
      <c r="H4" s="16"/>
      <c r="I4" s="16"/>
      <c r="J4" s="15"/>
      <c r="K4" s="15"/>
      <c r="L4" s="15"/>
      <c r="M4" s="15"/>
      <c r="N4" s="15"/>
      <c r="O4" s="15"/>
      <c r="P4" s="15"/>
      <c r="Q4" s="15"/>
      <c r="R4" s="16"/>
      <c r="S4" s="15"/>
      <c r="T4" s="15"/>
      <c r="U4" s="15"/>
      <c r="V4" s="15"/>
      <c r="W4" s="15"/>
      <c r="X4" s="15"/>
      <c r="Y4" s="16"/>
      <c r="Z4" s="16"/>
      <c r="AA4" s="15"/>
      <c r="AB4" s="15"/>
      <c r="AC4" s="15"/>
      <c r="AD4" s="15"/>
      <c r="AF4" s="15"/>
      <c r="AG4" s="15"/>
      <c r="AI4" s="15"/>
      <c r="AK4" s="15"/>
      <c r="AL4" s="15"/>
      <c r="AM4" s="15"/>
      <c r="AN4" s="15"/>
      <c r="AO4" s="16"/>
      <c r="AP4" s="15"/>
      <c r="AQ4" s="15"/>
      <c r="AR4" s="17"/>
      <c r="AS4" s="16"/>
      <c r="AT4" s="15"/>
      <c r="AV4" s="18"/>
      <c r="AW4" s="18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U4" s="19"/>
      <c r="BV4" s="19"/>
      <c r="BW4" s="19"/>
      <c r="BX4" s="20"/>
      <c r="BY4" s="20"/>
      <c r="BZ4" s="20"/>
      <c r="CA4" s="20"/>
      <c r="CB4" s="15"/>
      <c r="CC4" s="20"/>
      <c r="CD4" s="19"/>
      <c r="CE4" s="20"/>
      <c r="CF4" s="14"/>
      <c r="CG4" s="16"/>
    </row>
    <row r="5">
      <c r="A5" s="21" t="s">
        <v>3</v>
      </c>
      <c r="B5" s="11" t="s">
        <v>4</v>
      </c>
      <c r="C5" s="12" t="s">
        <v>5</v>
      </c>
      <c r="D5" s="22" t="s">
        <v>6</v>
      </c>
      <c r="E5" s="23"/>
      <c r="F5" s="24"/>
      <c r="G5" s="15"/>
      <c r="H5" s="25"/>
      <c r="I5" s="16"/>
      <c r="J5" s="15"/>
      <c r="K5" s="15"/>
      <c r="L5" s="15"/>
      <c r="M5" s="15"/>
      <c r="N5" s="15"/>
      <c r="O5" s="15"/>
      <c r="P5" s="25"/>
      <c r="Q5" s="15"/>
      <c r="R5" s="25"/>
      <c r="S5" s="15"/>
      <c r="T5" s="15"/>
      <c r="U5" s="15"/>
      <c r="V5" s="15"/>
      <c r="W5" s="15"/>
      <c r="X5" s="15"/>
      <c r="Y5" s="25"/>
      <c r="Z5" s="25"/>
      <c r="AA5" s="15"/>
      <c r="AB5" s="15"/>
      <c r="AC5" s="15"/>
      <c r="AD5" s="15"/>
      <c r="AF5" s="15"/>
      <c r="AG5" s="15"/>
      <c r="AI5" s="15"/>
      <c r="AK5" s="15"/>
      <c r="AL5" s="15"/>
      <c r="AM5" s="15"/>
      <c r="AN5" s="15"/>
      <c r="AO5" s="25"/>
      <c r="AP5" s="25"/>
      <c r="AQ5" s="15"/>
      <c r="AR5" s="16"/>
      <c r="AS5" s="16"/>
      <c r="AT5" s="15"/>
      <c r="AV5" s="26"/>
      <c r="AW5" s="26"/>
      <c r="AX5" s="2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O5" s="27" t="s">
        <v>7</v>
      </c>
      <c r="BP5" s="15"/>
      <c r="BU5" s="19"/>
      <c r="BV5" s="19"/>
      <c r="BW5" s="19"/>
      <c r="BX5" s="20"/>
      <c r="BY5" s="19"/>
      <c r="BZ5" s="20"/>
      <c r="CA5" s="19"/>
      <c r="CB5" s="15"/>
      <c r="CC5" s="20"/>
      <c r="CD5" s="19"/>
      <c r="CE5" s="20"/>
      <c r="CF5" s="28"/>
      <c r="CG5" s="16"/>
    </row>
    <row r="6">
      <c r="A6" s="21"/>
      <c r="B6" s="11"/>
      <c r="C6" s="12" t="s">
        <v>8</v>
      </c>
      <c r="D6" s="22"/>
      <c r="E6" s="14"/>
      <c r="F6" s="14"/>
      <c r="G6" s="15"/>
      <c r="H6" s="14"/>
      <c r="I6" s="16"/>
      <c r="J6" s="15"/>
      <c r="K6" s="15"/>
      <c r="L6" s="15"/>
      <c r="M6" s="15"/>
      <c r="N6" s="15"/>
      <c r="O6" s="15"/>
      <c r="P6" s="15"/>
      <c r="Q6" s="15"/>
      <c r="R6" s="14"/>
      <c r="S6" s="15"/>
      <c r="T6" s="15"/>
      <c r="U6" s="15"/>
      <c r="V6" s="15"/>
      <c r="W6" s="15"/>
      <c r="X6" s="15"/>
      <c r="Y6" s="14"/>
      <c r="Z6" s="14"/>
      <c r="AA6" s="15"/>
      <c r="AB6" s="15"/>
      <c r="AC6" s="15"/>
      <c r="AD6" s="15"/>
      <c r="AF6" s="15"/>
      <c r="AG6" s="15"/>
      <c r="AH6" s="29"/>
      <c r="AI6" s="15"/>
      <c r="AJ6" s="15"/>
      <c r="AK6" s="15"/>
      <c r="AL6" s="15"/>
      <c r="AM6" s="15"/>
      <c r="AN6" s="15"/>
      <c r="AO6" s="14"/>
      <c r="AP6" s="15"/>
      <c r="AQ6" s="15"/>
      <c r="AR6" s="16"/>
      <c r="AS6" s="16"/>
      <c r="AT6" s="15"/>
      <c r="AV6" s="14"/>
      <c r="AW6" s="16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O6" s="27" t="s">
        <v>9</v>
      </c>
      <c r="BP6" s="15"/>
      <c r="BQ6" s="15"/>
      <c r="BR6" s="15"/>
      <c r="BS6" s="15"/>
      <c r="BT6" s="15"/>
      <c r="BU6" s="19"/>
      <c r="BV6" s="19"/>
      <c r="BW6" s="19"/>
      <c r="BX6" s="20"/>
      <c r="BY6" s="19"/>
      <c r="BZ6" s="20"/>
      <c r="CA6" s="20"/>
      <c r="CB6" s="20"/>
      <c r="CC6" s="20"/>
      <c r="CD6" s="20"/>
      <c r="CE6" s="19"/>
      <c r="CF6" s="28"/>
      <c r="CG6" s="16"/>
    </row>
    <row r="7">
      <c r="A7" s="30"/>
      <c r="B7" s="31"/>
      <c r="C7" s="12" t="s">
        <v>10</v>
      </c>
      <c r="D7" s="22"/>
      <c r="E7" s="32"/>
      <c r="F7" s="32"/>
      <c r="G7" s="33"/>
      <c r="H7" s="34"/>
      <c r="I7" s="34"/>
      <c r="J7" s="35"/>
      <c r="K7" s="33"/>
      <c r="L7" s="33"/>
      <c r="M7" s="33"/>
      <c r="N7" s="35"/>
      <c r="O7" s="33"/>
      <c r="P7" s="33"/>
      <c r="Q7" s="33"/>
      <c r="R7" s="34"/>
      <c r="S7" s="33"/>
      <c r="T7" s="33"/>
      <c r="U7" s="35"/>
      <c r="V7" s="33"/>
      <c r="W7" s="33"/>
      <c r="X7" s="33"/>
      <c r="Y7" s="36"/>
      <c r="Z7" s="34"/>
      <c r="AA7" s="33"/>
      <c r="AB7" s="33"/>
      <c r="AC7" s="33"/>
      <c r="AD7" s="33"/>
      <c r="AE7" s="37"/>
      <c r="AF7" s="33"/>
      <c r="AG7" s="33"/>
      <c r="AH7" s="37"/>
      <c r="AI7" s="33"/>
      <c r="AJ7" s="37"/>
      <c r="AK7" s="33"/>
      <c r="AL7" s="33"/>
      <c r="AM7" s="33"/>
      <c r="AN7" s="33"/>
      <c r="AO7" s="34"/>
      <c r="AP7" s="33"/>
      <c r="AQ7" s="38"/>
      <c r="AR7" s="34"/>
      <c r="AS7" s="34"/>
      <c r="AT7" s="38"/>
      <c r="AU7" s="39"/>
      <c r="AV7" s="40"/>
      <c r="AW7" s="40"/>
      <c r="AX7" s="40"/>
      <c r="AY7" s="38"/>
      <c r="AZ7" s="38"/>
      <c r="BA7" s="38"/>
      <c r="BB7" s="38"/>
      <c r="BC7" s="38"/>
      <c r="BD7" s="38"/>
      <c r="BE7" s="38"/>
      <c r="BF7" s="38"/>
      <c r="BG7" s="41"/>
      <c r="BH7" s="38"/>
      <c r="BI7" s="38"/>
      <c r="BJ7" s="38"/>
      <c r="BK7" s="38"/>
      <c r="BL7" s="38"/>
      <c r="BM7" s="38"/>
      <c r="BN7" s="39"/>
      <c r="BO7" s="39"/>
      <c r="BP7" s="39"/>
      <c r="BQ7" s="38"/>
      <c r="BR7" s="38"/>
      <c r="BS7" s="39"/>
      <c r="BT7" s="39"/>
      <c r="BU7" s="42"/>
      <c r="BV7" s="42"/>
      <c r="BW7" s="43"/>
      <c r="BX7" s="42"/>
      <c r="BY7" s="42"/>
      <c r="BZ7" s="38"/>
      <c r="CA7" s="42"/>
      <c r="CB7" s="44"/>
      <c r="CC7" s="42"/>
      <c r="CD7" s="42"/>
      <c r="CE7" s="42"/>
      <c r="CF7" s="45"/>
      <c r="CG7" s="46"/>
    </row>
    <row r="8">
      <c r="A8" s="11"/>
      <c r="B8" s="11" t="s">
        <v>11</v>
      </c>
      <c r="C8" s="12" t="s">
        <v>12</v>
      </c>
      <c r="D8" s="13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</row>
    <row r="9">
      <c r="A9" s="11"/>
      <c r="B9" s="11">
        <f>COUNTIF(B10:B151,"&lt;&gt;")</f>
        <v>116</v>
      </c>
      <c r="C9" s="48" t="s">
        <v>13</v>
      </c>
      <c r="D9" s="13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</row>
    <row r="10">
      <c r="A10" s="50" t="s">
        <v>14</v>
      </c>
      <c r="B10" s="51">
        <v>1.0</v>
      </c>
      <c r="C10" s="52" t="str">
        <f>HYPERLINK("https://vjudge.net/contest/356290#problem/A","Alex and a Rhombus")</f>
        <v>Alex and a Rhombus</v>
      </c>
      <c r="D10" s="53">
        <f t="shared" ref="D10:D125" si="2">countif(F10:CG10,"=OK")</f>
        <v>2</v>
      </c>
      <c r="E10" s="6"/>
      <c r="F10" s="6"/>
      <c r="G10" s="54"/>
      <c r="H10" s="54"/>
      <c r="I10" s="55"/>
      <c r="J10" s="56"/>
      <c r="K10" s="54"/>
      <c r="L10" s="6"/>
      <c r="M10" s="54"/>
      <c r="N10" s="54"/>
      <c r="O10" s="54"/>
      <c r="P10" s="57"/>
      <c r="Q10" s="56"/>
      <c r="R10" s="6"/>
      <c r="S10" s="6"/>
      <c r="T10" s="6"/>
      <c r="U10" s="58"/>
      <c r="V10" s="6"/>
      <c r="W10" s="54"/>
      <c r="X10" s="54"/>
      <c r="Y10" s="56"/>
      <c r="Z10" s="54"/>
      <c r="AA10" s="55"/>
      <c r="AB10" s="6"/>
      <c r="AC10" s="6"/>
      <c r="AD10" s="6"/>
      <c r="AE10" s="6" t="s">
        <v>15</v>
      </c>
      <c r="AF10" s="56"/>
      <c r="AG10" s="6"/>
      <c r="AH10" s="6"/>
      <c r="AI10" s="56"/>
      <c r="AJ10" s="59"/>
      <c r="AK10" s="54"/>
      <c r="AL10" s="56"/>
      <c r="AM10" s="54"/>
      <c r="AN10" s="60" t="s">
        <v>16</v>
      </c>
      <c r="AO10" s="54"/>
      <c r="AP10" s="54"/>
      <c r="AQ10" s="54"/>
      <c r="AR10" s="6"/>
      <c r="AS10" s="6"/>
      <c r="AT10" s="54"/>
      <c r="AU10" s="6"/>
      <c r="AV10" s="54"/>
      <c r="AW10" s="54"/>
      <c r="AX10" s="55"/>
      <c r="AY10" s="54"/>
      <c r="AZ10" s="54"/>
      <c r="BA10" s="6"/>
      <c r="BB10" s="6"/>
      <c r="BC10" s="58"/>
      <c r="BD10" s="6"/>
      <c r="BE10" s="6"/>
      <c r="BF10" s="6"/>
      <c r="BG10" s="56"/>
      <c r="BH10" s="54"/>
      <c r="BI10" s="6"/>
      <c r="BJ10" s="61"/>
      <c r="BK10" s="6"/>
      <c r="BL10" s="58"/>
      <c r="BM10" s="62"/>
      <c r="BN10" s="54"/>
      <c r="BO10" s="54"/>
      <c r="BP10" s="6"/>
      <c r="BQ10" s="54"/>
      <c r="BR10" s="6"/>
      <c r="BS10" s="56"/>
      <c r="BT10" s="56"/>
      <c r="BU10" s="58"/>
      <c r="BV10" s="63"/>
      <c r="BW10" s="6"/>
      <c r="BX10" s="6"/>
      <c r="BY10" s="6"/>
      <c r="BZ10" s="54"/>
      <c r="CA10" s="54"/>
      <c r="CB10" s="54"/>
      <c r="CC10" s="4"/>
      <c r="CD10" s="6"/>
      <c r="CE10" s="54"/>
      <c r="CF10" s="6"/>
      <c r="CG10" s="54"/>
    </row>
    <row r="11">
      <c r="A11" s="64"/>
      <c r="B11" s="51">
        <v>2.0</v>
      </c>
      <c r="C11" s="52" t="str">
        <f>HYPERLINK("https://vjudge.net/contest/356290#problem/B","Palindromic Numbers (II)")</f>
        <v>Palindromic Numbers (II)</v>
      </c>
      <c r="D11" s="53">
        <f t="shared" si="2"/>
        <v>1</v>
      </c>
      <c r="E11" s="6"/>
      <c r="F11" s="6"/>
      <c r="G11" s="54"/>
      <c r="H11" s="6"/>
      <c r="I11" s="65"/>
      <c r="J11" s="6"/>
      <c r="K11" s="6"/>
      <c r="L11" s="6"/>
      <c r="M11" s="6"/>
      <c r="N11" s="6"/>
      <c r="O11" s="65"/>
      <c r="P11" s="6"/>
      <c r="Q11" s="66"/>
      <c r="R11" s="6"/>
      <c r="S11" s="6"/>
      <c r="T11" s="6"/>
      <c r="U11" s="66"/>
      <c r="W11" s="54"/>
      <c r="X11" s="54"/>
      <c r="Y11" s="6"/>
      <c r="Z11" s="6"/>
      <c r="AA11" s="6"/>
      <c r="AB11" s="6"/>
      <c r="AC11" s="6"/>
      <c r="AD11" s="6"/>
      <c r="AE11" s="6"/>
      <c r="AF11" s="66"/>
      <c r="AG11" s="6"/>
      <c r="AH11" s="67"/>
      <c r="AI11" s="6"/>
      <c r="AJ11" s="59"/>
      <c r="AK11" s="6"/>
      <c r="AL11" s="56"/>
      <c r="AM11" s="66"/>
      <c r="AN11" s="60" t="s">
        <v>16</v>
      </c>
      <c r="AO11" s="54"/>
      <c r="AP11" s="6"/>
      <c r="AQ11" s="6"/>
      <c r="AR11" s="6"/>
      <c r="AS11" s="6"/>
      <c r="AT11" s="6"/>
      <c r="AU11" s="6"/>
      <c r="AV11" s="6"/>
      <c r="AW11" s="6"/>
      <c r="AX11" s="66"/>
      <c r="AY11" s="65"/>
      <c r="AZ11" s="6"/>
      <c r="BA11" s="6"/>
      <c r="BB11" s="6"/>
      <c r="BC11" s="66"/>
      <c r="BD11" s="6"/>
      <c r="BE11" s="6"/>
      <c r="BF11" s="6"/>
      <c r="BG11" s="6"/>
      <c r="BH11" s="6"/>
      <c r="BI11" s="6"/>
      <c r="BJ11" s="68"/>
      <c r="BK11" s="6"/>
      <c r="BL11" s="66"/>
      <c r="BM11" s="66"/>
      <c r="BN11" s="6"/>
      <c r="BO11" s="6"/>
      <c r="BP11" s="6"/>
      <c r="BQ11" s="54"/>
      <c r="BR11" s="6"/>
      <c r="BS11" s="6"/>
      <c r="BT11" s="65"/>
      <c r="BU11" s="6"/>
      <c r="BV11" s="66"/>
      <c r="BW11" s="6"/>
      <c r="BX11" s="6"/>
      <c r="BY11" s="6"/>
      <c r="BZ11" s="6"/>
      <c r="CA11" s="54"/>
      <c r="CB11" s="54"/>
      <c r="CC11" s="4"/>
      <c r="CD11" s="6"/>
      <c r="CE11" s="6"/>
      <c r="CF11" s="6"/>
      <c r="CG11" s="6"/>
    </row>
    <row r="12">
      <c r="A12" s="64"/>
      <c r="B12" s="51">
        <v>3.0</v>
      </c>
      <c r="C12" s="52" t="str">
        <f>HYPERLINK("https://vjudge.net/contest/356290#problem/C","Lift")</f>
        <v>Lift</v>
      </c>
      <c r="D12" s="53">
        <f t="shared" si="2"/>
        <v>1</v>
      </c>
      <c r="E12" s="6"/>
      <c r="F12" s="6"/>
      <c r="G12" s="54"/>
      <c r="H12" s="6"/>
      <c r="I12" s="6"/>
      <c r="J12" s="6"/>
      <c r="K12" s="6"/>
      <c r="L12" s="6"/>
      <c r="M12" s="6"/>
      <c r="N12" s="6"/>
      <c r="O12" s="65"/>
      <c r="P12" s="6"/>
      <c r="Q12" s="66"/>
      <c r="R12" s="6"/>
      <c r="S12" s="6"/>
      <c r="T12" s="6"/>
      <c r="U12" s="66"/>
      <c r="V12" s="6"/>
      <c r="W12" s="54"/>
      <c r="X12" s="54"/>
      <c r="Y12" s="6"/>
      <c r="Z12" s="69"/>
      <c r="AA12" s="6"/>
      <c r="AB12" s="6"/>
      <c r="AC12" s="6"/>
      <c r="AD12" s="6"/>
      <c r="AE12" s="6"/>
      <c r="AG12" s="6"/>
      <c r="AH12" s="6"/>
      <c r="AI12" s="6"/>
      <c r="AJ12" s="59"/>
      <c r="AK12" s="6"/>
      <c r="AL12" s="56"/>
      <c r="AM12" s="6"/>
      <c r="AN12" s="60" t="s">
        <v>16</v>
      </c>
      <c r="AO12" s="54"/>
      <c r="AP12" s="6"/>
      <c r="AQ12" s="6"/>
      <c r="AR12" s="6"/>
      <c r="AS12" s="6"/>
      <c r="AT12" s="6"/>
      <c r="AU12" s="6"/>
      <c r="AV12" s="6"/>
      <c r="AW12" s="6"/>
      <c r="AX12" s="55"/>
      <c r="AY12" s="65"/>
      <c r="AZ12" s="6"/>
      <c r="BA12" s="6"/>
      <c r="BB12" s="6"/>
      <c r="BC12" s="66"/>
      <c r="BD12" s="6"/>
      <c r="BE12" s="6"/>
      <c r="BF12" s="6"/>
      <c r="BG12" s="6"/>
      <c r="BH12" s="6"/>
      <c r="BI12" s="6"/>
      <c r="BJ12" s="68"/>
      <c r="BK12" s="6"/>
      <c r="BL12" s="66"/>
      <c r="BM12" s="58"/>
      <c r="BN12" s="6"/>
      <c r="BO12" s="6"/>
      <c r="BP12" s="6"/>
      <c r="BQ12" s="54"/>
      <c r="BR12" s="6"/>
      <c r="BS12" s="6"/>
      <c r="BT12" s="6"/>
      <c r="BU12" s="6"/>
      <c r="BV12" s="66"/>
      <c r="BW12" s="6"/>
      <c r="BX12" s="70"/>
      <c r="BY12" s="6"/>
      <c r="BZ12" s="6"/>
      <c r="CA12" s="54"/>
      <c r="CB12" s="54"/>
      <c r="CC12" s="4"/>
      <c r="CD12" s="6"/>
      <c r="CE12" s="6"/>
      <c r="CF12" s="6"/>
      <c r="CG12" s="6"/>
    </row>
    <row r="13">
      <c r="A13" s="64"/>
      <c r="B13" s="51">
        <v>4.0</v>
      </c>
      <c r="C13" s="52" t="str">
        <f>HYPERLINK("https://vjudge.net/contest/356290#problem/D","There Are Two Types Of Burgers")</f>
        <v>There Are Two Types Of Burgers</v>
      </c>
      <c r="D13" s="53">
        <f t="shared" si="2"/>
        <v>1</v>
      </c>
      <c r="E13" s="71"/>
      <c r="F13" s="65"/>
      <c r="G13" s="54"/>
      <c r="H13" s="6"/>
      <c r="I13" s="6"/>
      <c r="J13" s="6"/>
      <c r="K13" s="6"/>
      <c r="L13" s="6"/>
      <c r="M13" s="6"/>
      <c r="N13" s="6"/>
      <c r="O13" s="65"/>
      <c r="P13" s="6"/>
      <c r="Q13" s="66"/>
      <c r="R13" s="6"/>
      <c r="S13" s="4"/>
      <c r="T13" s="6"/>
      <c r="U13" s="66"/>
      <c r="V13" s="6"/>
      <c r="W13" s="54"/>
      <c r="X13" s="54"/>
      <c r="Y13" s="6"/>
      <c r="Z13" s="72"/>
      <c r="AA13" s="6"/>
      <c r="AB13" s="6"/>
      <c r="AC13" s="6"/>
      <c r="AD13" s="6"/>
      <c r="AE13" s="6"/>
      <c r="AF13" s="66"/>
      <c r="AG13" s="6"/>
      <c r="AH13" s="6"/>
      <c r="AI13" s="6"/>
      <c r="AJ13" s="59"/>
      <c r="AK13" s="6"/>
      <c r="AL13" s="6"/>
      <c r="AM13" s="6"/>
      <c r="AN13" s="60" t="s">
        <v>16</v>
      </c>
      <c r="AO13" s="60"/>
      <c r="AP13" s="6"/>
      <c r="AQ13" s="6"/>
      <c r="AR13" s="6"/>
      <c r="AS13" s="6"/>
      <c r="AT13" s="6"/>
      <c r="AU13" s="6"/>
      <c r="AV13" s="6"/>
      <c r="AW13" s="6"/>
      <c r="AX13" s="66"/>
      <c r="AY13" s="65"/>
      <c r="AZ13" s="6"/>
      <c r="BA13" s="6"/>
      <c r="BB13" s="6"/>
      <c r="BC13" s="66"/>
      <c r="BD13" s="6"/>
      <c r="BE13" s="6"/>
      <c r="BF13" s="6"/>
      <c r="BG13" s="6"/>
      <c r="BH13" s="6"/>
      <c r="BI13" s="6"/>
      <c r="BJ13" s="68"/>
      <c r="BK13" s="6"/>
      <c r="BL13" s="66"/>
      <c r="BM13" s="66"/>
      <c r="BN13" s="6"/>
      <c r="BO13" s="6"/>
      <c r="BP13" s="6"/>
      <c r="BQ13" s="54"/>
      <c r="BR13" s="6"/>
      <c r="BS13" s="6"/>
      <c r="BT13" s="6"/>
      <c r="BU13" s="6"/>
      <c r="BV13" s="66"/>
      <c r="BW13" s="6"/>
      <c r="BX13" s="6"/>
      <c r="BY13" s="6"/>
      <c r="BZ13" s="6"/>
      <c r="CA13" s="54"/>
      <c r="CB13" s="54"/>
      <c r="CC13" s="4"/>
      <c r="CD13" s="6"/>
      <c r="CE13" s="6"/>
      <c r="CF13" s="6"/>
      <c r="CG13" s="6"/>
    </row>
    <row r="14">
      <c r="A14" s="64"/>
      <c r="B14" s="51">
        <v>5.0</v>
      </c>
      <c r="C14" s="52" t="str">
        <f>HYPERLINK("https://vjudge.net/contest/356290#problem/E","Vasya and Book")</f>
        <v>Vasya and Book</v>
      </c>
      <c r="D14" s="53">
        <f t="shared" si="2"/>
        <v>1</v>
      </c>
      <c r="E14" s="71"/>
      <c r="F14" s="65"/>
      <c r="G14" s="54"/>
      <c r="H14" s="6"/>
      <c r="I14" s="6"/>
      <c r="J14" s="6"/>
      <c r="K14" s="6"/>
      <c r="L14" s="6"/>
      <c r="M14" s="6"/>
      <c r="N14" s="6"/>
      <c r="O14" s="65"/>
      <c r="P14" s="6"/>
      <c r="Q14" s="56"/>
      <c r="R14" s="6"/>
      <c r="S14" s="6"/>
      <c r="T14" s="6"/>
      <c r="U14" s="73"/>
      <c r="V14" s="6"/>
      <c r="W14" s="54"/>
      <c r="X14" s="54"/>
      <c r="Y14" s="6"/>
      <c r="Z14" s="72"/>
      <c r="AA14" s="6"/>
      <c r="AB14" s="4"/>
      <c r="AC14" s="6"/>
      <c r="AD14" s="6"/>
      <c r="AE14" s="4"/>
      <c r="AF14" s="56"/>
      <c r="AG14" s="6"/>
      <c r="AH14" s="4"/>
      <c r="AI14" s="6"/>
      <c r="AJ14" s="74"/>
      <c r="AK14" s="6"/>
      <c r="AL14" s="4"/>
      <c r="AM14" s="4"/>
      <c r="AN14" s="60" t="s">
        <v>16</v>
      </c>
      <c r="AO14" s="71"/>
      <c r="AP14" s="6"/>
      <c r="AQ14" s="6"/>
      <c r="AR14" s="4"/>
      <c r="AS14" s="6"/>
      <c r="AT14" s="4"/>
      <c r="AU14" s="6"/>
      <c r="AV14" s="6"/>
      <c r="AW14" s="4"/>
      <c r="AX14" s="66"/>
      <c r="AY14" s="65"/>
      <c r="AZ14" s="4"/>
      <c r="BA14" s="6"/>
      <c r="BB14" s="6"/>
      <c r="BC14" s="75"/>
      <c r="BD14" s="6"/>
      <c r="BE14" s="6"/>
      <c r="BF14" s="6"/>
      <c r="BG14" s="6"/>
      <c r="BH14" s="6"/>
      <c r="BI14" s="6"/>
      <c r="BJ14" s="4"/>
      <c r="BK14" s="6"/>
      <c r="BL14" s="56"/>
      <c r="BM14" s="76"/>
      <c r="BN14" s="4"/>
      <c r="BO14" s="6"/>
      <c r="BP14" s="6"/>
      <c r="BQ14" s="54"/>
      <c r="BR14" s="4"/>
      <c r="BS14" s="6"/>
      <c r="BT14" s="4"/>
      <c r="BU14" s="6"/>
      <c r="BV14" s="73"/>
      <c r="BW14" s="4"/>
      <c r="BX14" s="4"/>
      <c r="BY14" s="6"/>
      <c r="BZ14" s="6"/>
      <c r="CA14" s="54"/>
      <c r="CB14" s="54"/>
      <c r="CC14" s="4"/>
      <c r="CD14" s="6"/>
      <c r="CE14" s="6"/>
      <c r="CF14" s="6"/>
      <c r="CG14" s="6"/>
    </row>
    <row r="15">
      <c r="A15" s="64"/>
      <c r="B15" s="77">
        <v>6.0</v>
      </c>
      <c r="C15" s="78" t="str">
        <f>HYPERLINK("https://vjudge.net/contest/356290#problem/F","Game with string")</f>
        <v>Game with string</v>
      </c>
      <c r="D15" s="53">
        <f t="shared" si="2"/>
        <v>1</v>
      </c>
      <c r="E15" s="71"/>
      <c r="F15" s="65"/>
      <c r="G15" s="54"/>
      <c r="H15" s="6"/>
      <c r="I15" s="4"/>
      <c r="J15" s="4"/>
      <c r="K15" s="6"/>
      <c r="L15" s="4"/>
      <c r="M15" s="6"/>
      <c r="N15" s="6"/>
      <c r="O15" s="4"/>
      <c r="P15" s="6"/>
      <c r="Q15" s="73"/>
      <c r="R15" s="4"/>
      <c r="S15" s="4"/>
      <c r="T15" s="6"/>
      <c r="U15" s="73"/>
      <c r="V15" s="6"/>
      <c r="W15" s="54"/>
      <c r="X15" s="54"/>
      <c r="Y15" s="6"/>
      <c r="Z15" s="72"/>
      <c r="AA15" s="4"/>
      <c r="AB15" s="4"/>
      <c r="AC15" s="6"/>
      <c r="AD15" s="4"/>
      <c r="AE15" s="4"/>
      <c r="AF15" s="56"/>
      <c r="AG15" s="6"/>
      <c r="AH15" s="4"/>
      <c r="AI15" s="65"/>
      <c r="AJ15" s="74"/>
      <c r="AK15" s="6"/>
      <c r="AL15" s="4"/>
      <c r="AM15" s="6"/>
      <c r="AN15" s="60" t="s">
        <v>16</v>
      </c>
      <c r="AO15" s="71"/>
      <c r="AP15" s="6"/>
      <c r="AQ15" s="6"/>
      <c r="AR15" s="6"/>
      <c r="AS15" s="4"/>
      <c r="AT15" s="4"/>
      <c r="AU15" s="6"/>
      <c r="AW15" s="6"/>
      <c r="AX15" s="66"/>
      <c r="AY15" s="65"/>
      <c r="AZ15" s="6"/>
      <c r="BA15" s="6"/>
      <c r="BB15" s="4"/>
      <c r="BC15" s="73"/>
      <c r="BD15" s="6"/>
      <c r="BE15" s="4"/>
      <c r="BF15" s="4"/>
      <c r="BG15" s="6"/>
      <c r="BH15" s="6"/>
      <c r="BI15" s="6"/>
      <c r="BJ15" s="79"/>
      <c r="BK15" s="4"/>
      <c r="BL15" s="4"/>
      <c r="BM15" s="76"/>
      <c r="BN15" s="6"/>
      <c r="BO15" s="6"/>
      <c r="BP15" s="4"/>
      <c r="BQ15" s="54"/>
      <c r="BR15" s="4"/>
      <c r="BS15" s="4"/>
      <c r="BT15" s="4"/>
      <c r="BU15" s="66"/>
      <c r="BV15" s="73"/>
      <c r="BW15" s="6"/>
      <c r="BX15" s="4"/>
      <c r="BY15" s="6"/>
      <c r="BZ15" s="4"/>
      <c r="CA15" s="54"/>
      <c r="CB15" s="54"/>
      <c r="CC15" s="4"/>
      <c r="CD15" s="4"/>
      <c r="CE15" s="4"/>
      <c r="CF15" s="4"/>
      <c r="CG15" s="4"/>
    </row>
    <row r="16">
      <c r="A16" s="80" t="s">
        <v>17</v>
      </c>
      <c r="B16" s="81">
        <v>7.0</v>
      </c>
      <c r="C16" s="82" t="str">
        <f>HYPERLINK("https://vjudge.net/contest/356290#problem/G","Horror Dash")</f>
        <v>Horror Dash</v>
      </c>
      <c r="D16" s="53">
        <f t="shared" si="2"/>
        <v>3</v>
      </c>
      <c r="E16" s="71"/>
      <c r="F16" s="65" t="s">
        <v>16</v>
      </c>
      <c r="G16" s="54"/>
      <c r="H16" s="6"/>
      <c r="I16" s="6"/>
      <c r="J16" s="66"/>
      <c r="K16" s="6"/>
      <c r="L16" s="6"/>
      <c r="M16" s="6"/>
      <c r="N16" s="6"/>
      <c r="O16" s="6"/>
      <c r="P16" s="6"/>
      <c r="Q16" s="66"/>
      <c r="R16" s="6"/>
      <c r="S16" s="6"/>
      <c r="T16" s="6"/>
      <c r="U16" s="66"/>
      <c r="V16" s="6"/>
      <c r="W16" s="54"/>
      <c r="X16" s="54"/>
      <c r="Y16" s="66"/>
      <c r="Z16" s="69"/>
      <c r="AA16" s="66"/>
      <c r="AB16" s="6"/>
      <c r="AC16" s="6"/>
      <c r="AD16" s="6"/>
      <c r="AE16" s="6"/>
      <c r="AF16" s="66"/>
      <c r="AG16" s="6"/>
      <c r="AH16" s="6"/>
      <c r="AI16" s="6"/>
      <c r="AJ16" s="59"/>
      <c r="AK16" s="6"/>
      <c r="AL16" s="66"/>
      <c r="AM16" s="6"/>
      <c r="AN16" s="60" t="s">
        <v>16</v>
      </c>
      <c r="AO16" s="29"/>
      <c r="AP16" s="6"/>
      <c r="AQ16" s="6"/>
      <c r="AR16" s="6"/>
      <c r="AS16" s="6"/>
      <c r="AT16" s="6"/>
      <c r="AU16" s="6"/>
      <c r="AV16" s="6"/>
      <c r="AW16" s="6"/>
      <c r="AX16" s="66"/>
      <c r="AY16" s="6"/>
      <c r="AZ16" s="6"/>
      <c r="BA16" s="6"/>
      <c r="BB16" s="6"/>
      <c r="BC16" s="66"/>
      <c r="BD16" s="6"/>
      <c r="BE16" s="6"/>
      <c r="BF16" s="6"/>
      <c r="BG16" s="66"/>
      <c r="BH16" s="6"/>
      <c r="BI16" s="6"/>
      <c r="BJ16" s="68"/>
      <c r="BK16" s="6"/>
      <c r="BL16" s="6"/>
      <c r="BM16" s="66"/>
      <c r="BN16" s="6"/>
      <c r="BO16" s="6"/>
      <c r="BP16" s="6"/>
      <c r="BQ16" s="54"/>
      <c r="BR16" s="6"/>
      <c r="BS16" s="66"/>
      <c r="BT16" s="6"/>
      <c r="BU16" s="6"/>
      <c r="BV16" s="66"/>
      <c r="BW16" s="4"/>
      <c r="BX16" s="6"/>
      <c r="BY16" s="6"/>
      <c r="BZ16" s="6"/>
      <c r="CA16" s="54"/>
      <c r="CB16" s="54"/>
      <c r="CC16" s="4"/>
      <c r="CD16" s="6"/>
      <c r="CE16" s="6"/>
      <c r="CF16" s="6"/>
      <c r="CG16" s="6" t="s">
        <v>15</v>
      </c>
    </row>
    <row r="17">
      <c r="A17" s="83"/>
      <c r="B17" s="81">
        <v>8.0</v>
      </c>
      <c r="C17" s="82" t="str">
        <f>HYPERLINK("https://vjudge.net/contest/356290#problem/H","Parking")</f>
        <v>Parking</v>
      </c>
      <c r="D17" s="53">
        <f t="shared" si="2"/>
        <v>3</v>
      </c>
      <c r="E17" s="71"/>
      <c r="F17" s="65" t="s">
        <v>16</v>
      </c>
      <c r="G17" s="54"/>
      <c r="H17" s="6"/>
      <c r="I17" s="6"/>
      <c r="J17" s="66"/>
      <c r="K17" s="6"/>
      <c r="L17" s="6"/>
      <c r="M17" s="6"/>
      <c r="N17" s="6"/>
      <c r="O17" s="6"/>
      <c r="P17" s="6"/>
      <c r="Q17" s="66"/>
      <c r="R17" s="6"/>
      <c r="S17" s="6"/>
      <c r="T17" s="6"/>
      <c r="U17" s="66"/>
      <c r="V17" s="6"/>
      <c r="W17" s="54"/>
      <c r="X17" s="54"/>
      <c r="Y17" s="66"/>
      <c r="Z17" s="69"/>
      <c r="AA17" s="66"/>
      <c r="AB17" s="6"/>
      <c r="AC17" s="6"/>
      <c r="AD17" s="6"/>
      <c r="AE17" s="6"/>
      <c r="AF17" s="66"/>
      <c r="AG17" s="6"/>
      <c r="AH17" s="6"/>
      <c r="AI17" s="6"/>
      <c r="AJ17" s="59"/>
      <c r="AK17" s="6"/>
      <c r="AL17" s="66"/>
      <c r="AM17" s="6"/>
      <c r="AN17" s="60" t="s">
        <v>16</v>
      </c>
      <c r="AO17" s="71"/>
      <c r="AP17" s="4"/>
      <c r="AQ17" s="6"/>
      <c r="AR17" s="6"/>
      <c r="AS17" s="6"/>
      <c r="AT17" s="6"/>
      <c r="AU17" s="29"/>
      <c r="AV17" s="6"/>
      <c r="AW17" s="6"/>
      <c r="AX17" s="66"/>
      <c r="AY17" s="6"/>
      <c r="AZ17" s="6"/>
      <c r="BA17" s="6"/>
      <c r="BB17" s="6"/>
      <c r="BC17" s="66"/>
      <c r="BD17" s="65"/>
      <c r="BE17" s="6"/>
      <c r="BF17" s="6"/>
      <c r="BG17" s="66"/>
      <c r="BH17" s="6"/>
      <c r="BI17" s="29"/>
      <c r="BJ17" s="68"/>
      <c r="BK17" s="84"/>
      <c r="BL17" s="6"/>
      <c r="BM17" s="66"/>
      <c r="BN17" s="6"/>
      <c r="BO17" s="6"/>
      <c r="BP17" s="6"/>
      <c r="BQ17" s="54"/>
      <c r="BR17" s="6"/>
      <c r="BS17" s="66"/>
      <c r="BT17" s="6"/>
      <c r="BU17" s="6"/>
      <c r="BV17" s="66"/>
      <c r="BW17" s="4"/>
      <c r="BX17" s="6"/>
      <c r="BY17" s="6"/>
      <c r="BZ17" s="6"/>
      <c r="CA17" s="54"/>
      <c r="CB17" s="54"/>
      <c r="CC17" s="4"/>
      <c r="CD17" s="65"/>
      <c r="CE17" s="6"/>
      <c r="CF17" s="4"/>
      <c r="CG17" s="6" t="s">
        <v>15</v>
      </c>
    </row>
    <row r="18">
      <c r="A18" s="83"/>
      <c r="B18" s="81">
        <v>9.0</v>
      </c>
      <c r="C18" s="82" t="str">
        <f>HYPERLINK("https://vjudge.net/contest/356290#problem/I","Games")</f>
        <v>Games</v>
      </c>
      <c r="D18" s="53">
        <f t="shared" si="2"/>
        <v>2</v>
      </c>
      <c r="E18" s="84"/>
      <c r="F18" s="65"/>
      <c r="G18" s="14"/>
      <c r="H18" s="6"/>
      <c r="I18" s="6"/>
      <c r="J18" s="66"/>
      <c r="K18" s="6"/>
      <c r="L18" s="6"/>
      <c r="M18" s="6"/>
      <c r="N18" s="6"/>
      <c r="O18" s="6"/>
      <c r="P18" s="6"/>
      <c r="Q18" s="66"/>
      <c r="R18" s="6"/>
      <c r="S18" s="6"/>
      <c r="T18" s="6"/>
      <c r="U18" s="66"/>
      <c r="V18" s="6"/>
      <c r="W18" s="54"/>
      <c r="X18" s="54"/>
      <c r="Y18" s="66"/>
      <c r="Z18" s="72"/>
      <c r="AA18" s="66"/>
      <c r="AB18" s="6"/>
      <c r="AC18" s="6"/>
      <c r="AD18" s="6"/>
      <c r="AE18" s="6"/>
      <c r="AF18" s="66"/>
      <c r="AG18" s="6"/>
      <c r="AH18" s="6"/>
      <c r="AI18" s="6"/>
      <c r="AJ18" s="59"/>
      <c r="AK18" s="6"/>
      <c r="AL18" s="66"/>
      <c r="AM18" s="6"/>
      <c r="AN18" s="60" t="s">
        <v>16</v>
      </c>
      <c r="AO18" s="71"/>
      <c r="AP18" s="6"/>
      <c r="AQ18" s="6"/>
      <c r="AR18" s="6"/>
      <c r="AS18" s="6"/>
      <c r="AT18" s="6"/>
      <c r="AU18" s="6"/>
      <c r="AV18" s="6"/>
      <c r="AW18" s="6"/>
      <c r="AX18" s="66"/>
      <c r="AY18" s="6"/>
      <c r="AZ18" s="6"/>
      <c r="BA18" s="6"/>
      <c r="BB18" s="6"/>
      <c r="BC18" s="66"/>
      <c r="BD18" s="6"/>
      <c r="BE18" s="6"/>
      <c r="BF18" s="6"/>
      <c r="BG18" s="66"/>
      <c r="BH18" s="6"/>
      <c r="BI18" s="6"/>
      <c r="BJ18" s="4"/>
      <c r="BK18" s="6"/>
      <c r="BL18" s="66"/>
      <c r="BM18" s="66"/>
      <c r="BN18" s="6"/>
      <c r="BO18" s="6"/>
      <c r="BP18" s="6"/>
      <c r="BQ18" s="54"/>
      <c r="BR18" s="6"/>
      <c r="BS18" s="66"/>
      <c r="BT18" s="6"/>
      <c r="BU18" s="4"/>
      <c r="BV18" s="4"/>
      <c r="BW18" s="4"/>
      <c r="BX18" s="6"/>
      <c r="BY18" s="6"/>
      <c r="BZ18" s="6"/>
      <c r="CA18" s="85"/>
      <c r="CB18" s="54"/>
      <c r="CC18" s="4"/>
      <c r="CD18" s="6"/>
      <c r="CE18" s="6"/>
      <c r="CF18" s="6"/>
      <c r="CG18" s="6" t="s">
        <v>15</v>
      </c>
    </row>
    <row r="19">
      <c r="A19" s="83"/>
      <c r="B19" s="81">
        <v>10.0</v>
      </c>
      <c r="C19" s="82" t="str">
        <f>HYPERLINK("https://vjudge.net/contest/356290#problem/J","Next Round")</f>
        <v>Next Round</v>
      </c>
      <c r="D19" s="53">
        <f t="shared" si="2"/>
        <v>0</v>
      </c>
      <c r="E19" s="71"/>
      <c r="F19" s="65"/>
      <c r="G19" s="54"/>
      <c r="H19" s="6"/>
      <c r="I19" s="6"/>
      <c r="J19" s="56"/>
      <c r="K19" s="6"/>
      <c r="L19" s="6"/>
      <c r="M19" s="6"/>
      <c r="N19" s="6"/>
      <c r="O19" s="6"/>
      <c r="P19" s="6"/>
      <c r="Q19" s="6"/>
      <c r="R19" s="6"/>
      <c r="S19" s="6"/>
      <c r="T19" s="6"/>
      <c r="U19" s="58"/>
      <c r="V19" s="6"/>
      <c r="W19" s="54"/>
      <c r="X19" s="54"/>
      <c r="Y19" s="86"/>
      <c r="Z19" s="69"/>
      <c r="AA19" s="55"/>
      <c r="AB19" s="6"/>
      <c r="AC19" s="6"/>
      <c r="AD19" s="6"/>
      <c r="AE19" s="6"/>
      <c r="AF19" s="56"/>
      <c r="AG19" s="6"/>
      <c r="AH19" s="6"/>
      <c r="AI19" s="6"/>
      <c r="AJ19" s="59"/>
      <c r="AK19" s="6"/>
      <c r="AL19" s="56"/>
      <c r="AM19" s="6"/>
      <c r="AN19" s="60"/>
      <c r="AO19" s="71"/>
      <c r="AP19" s="6"/>
      <c r="AQ19" s="6"/>
      <c r="AR19" s="6"/>
      <c r="AS19" s="6"/>
      <c r="AT19" s="6"/>
      <c r="AU19" s="6"/>
      <c r="AV19" s="6"/>
      <c r="AW19" s="6"/>
      <c r="AX19" s="56"/>
      <c r="AY19" s="6"/>
      <c r="AZ19" s="6"/>
      <c r="BA19" s="6"/>
      <c r="BB19" s="6"/>
      <c r="BC19" s="75"/>
      <c r="BD19" s="6"/>
      <c r="BE19" s="6"/>
      <c r="BF19" s="6"/>
      <c r="BG19" s="56"/>
      <c r="BH19" s="6"/>
      <c r="BI19" s="6"/>
      <c r="BJ19" s="68"/>
      <c r="BK19" s="6"/>
      <c r="BL19" s="75"/>
      <c r="BM19" s="58"/>
      <c r="BN19" s="6"/>
      <c r="BO19" s="6"/>
      <c r="BP19" s="6"/>
      <c r="BQ19" s="54"/>
      <c r="BR19" s="6"/>
      <c r="BS19" s="56"/>
      <c r="BT19" s="6"/>
      <c r="BU19" s="4"/>
      <c r="BV19" s="6"/>
      <c r="BW19" s="4"/>
      <c r="BX19" s="6"/>
      <c r="BY19" s="6"/>
      <c r="BZ19" s="6"/>
      <c r="CA19" s="85"/>
      <c r="CB19" s="54"/>
      <c r="CC19" s="4"/>
      <c r="CD19" s="6"/>
      <c r="CE19" s="4"/>
      <c r="CF19" s="6"/>
      <c r="CG19" s="4"/>
    </row>
    <row r="20">
      <c r="A20" s="83"/>
      <c r="B20" s="81">
        <v>11.0</v>
      </c>
      <c r="C20" s="82" t="str">
        <f>HYPERLINK("https://vjudge.net/contest/356290#problem/K","The Playboy Chimp")</f>
        <v>The Playboy Chimp</v>
      </c>
      <c r="D20" s="53">
        <f t="shared" si="2"/>
        <v>1</v>
      </c>
      <c r="E20" s="71"/>
      <c r="F20" s="65"/>
      <c r="G20" s="54"/>
      <c r="H20" s="6"/>
      <c r="I20" s="6"/>
      <c r="J20" s="66"/>
      <c r="K20" s="6"/>
      <c r="L20" s="6"/>
      <c r="M20" s="6"/>
      <c r="N20" s="6"/>
      <c r="O20" s="6"/>
      <c r="P20" s="6"/>
      <c r="Q20" s="6"/>
      <c r="R20" s="6"/>
      <c r="S20" s="6"/>
      <c r="T20" s="6"/>
      <c r="U20" s="66"/>
      <c r="V20" s="6"/>
      <c r="W20" s="54"/>
      <c r="X20" s="54"/>
      <c r="Y20" s="66"/>
      <c r="Z20" s="71"/>
      <c r="AA20" s="87"/>
      <c r="AB20" s="6"/>
      <c r="AC20" s="6"/>
      <c r="AD20" s="6"/>
      <c r="AE20" s="6"/>
      <c r="AF20" s="87"/>
      <c r="AG20" s="6"/>
      <c r="AH20" s="6"/>
      <c r="AI20" s="6"/>
      <c r="AJ20" s="6"/>
      <c r="AK20" s="6"/>
      <c r="AL20" s="66"/>
      <c r="AM20" s="6"/>
      <c r="AN20" s="60" t="s">
        <v>16</v>
      </c>
      <c r="AO20" s="71"/>
      <c r="AP20" s="4"/>
      <c r="AQ20" s="6"/>
      <c r="AR20" s="6"/>
      <c r="AS20" s="6"/>
      <c r="AT20" s="4"/>
      <c r="AU20" s="6"/>
      <c r="AV20" s="6"/>
      <c r="AW20" s="6"/>
      <c r="AX20" s="66"/>
      <c r="AY20" s="6"/>
      <c r="AZ20" s="6"/>
      <c r="BA20" s="6"/>
      <c r="BB20" s="6"/>
      <c r="BC20" s="66"/>
      <c r="BD20" s="6"/>
      <c r="BE20" s="4"/>
      <c r="BF20" s="6"/>
      <c r="BG20" s="66"/>
      <c r="BH20" s="6"/>
      <c r="BI20" s="6"/>
      <c r="BJ20" s="68"/>
      <c r="BK20" s="4"/>
      <c r="BL20" s="87"/>
      <c r="BM20" s="66"/>
      <c r="BN20" s="6"/>
      <c r="BO20" s="6"/>
      <c r="BP20" s="4"/>
      <c r="BQ20" s="54"/>
      <c r="BR20" s="6"/>
      <c r="BS20" s="66"/>
      <c r="BT20" s="6"/>
      <c r="BU20" s="6"/>
      <c r="BV20" s="4"/>
      <c r="BW20" s="4"/>
      <c r="BX20" s="6"/>
      <c r="BY20" s="6"/>
      <c r="BZ20" s="4"/>
      <c r="CA20" s="85"/>
      <c r="CB20" s="54"/>
      <c r="CC20" s="4"/>
      <c r="CD20" s="4"/>
      <c r="CE20" s="6"/>
      <c r="CF20" s="6"/>
      <c r="CG20" s="4"/>
    </row>
    <row r="21">
      <c r="A21" s="83"/>
      <c r="B21" s="81">
        <v>12.0</v>
      </c>
      <c r="C21" s="82" t="str">
        <f>HYPERLINK("https://vjudge.net/contest/356290#problem/L","Open Credit System")</f>
        <v>Open Credit System</v>
      </c>
      <c r="D21" s="53">
        <f t="shared" si="2"/>
        <v>0</v>
      </c>
      <c r="E21" s="4"/>
      <c r="F21" s="4"/>
      <c r="G21" s="14"/>
      <c r="H21" s="6"/>
      <c r="I21" s="6"/>
      <c r="J21" s="66"/>
      <c r="K21" s="6"/>
      <c r="L21" s="6"/>
      <c r="M21" s="6"/>
      <c r="N21" s="6"/>
      <c r="O21" s="6"/>
      <c r="P21" s="6"/>
      <c r="Q21" s="6"/>
      <c r="R21" s="6"/>
      <c r="S21" s="6"/>
      <c r="T21" s="6"/>
      <c r="U21" s="76"/>
      <c r="V21" s="4"/>
      <c r="W21" s="54"/>
      <c r="X21" s="54"/>
      <c r="Y21" s="66"/>
      <c r="Z21" s="71"/>
      <c r="AA21" s="76"/>
      <c r="AB21" s="6"/>
      <c r="AC21" s="6"/>
      <c r="AD21" s="6"/>
      <c r="AE21" s="6"/>
      <c r="AF21" s="66"/>
      <c r="AG21" s="4"/>
      <c r="AH21" s="6"/>
      <c r="AI21" s="6"/>
      <c r="AJ21" s="6"/>
      <c r="AK21" s="4"/>
      <c r="AL21" s="76"/>
      <c r="AM21" s="6"/>
      <c r="AN21" s="76"/>
      <c r="AO21" s="54"/>
      <c r="AP21" s="6"/>
      <c r="AQ21" s="6"/>
      <c r="AR21" s="6"/>
      <c r="AS21" s="6"/>
      <c r="AT21" s="6"/>
      <c r="AU21" s="6"/>
      <c r="AV21" s="4"/>
      <c r="AW21" s="6"/>
      <c r="AX21" s="66"/>
      <c r="AY21" s="6"/>
      <c r="AZ21" s="6"/>
      <c r="BA21" s="6"/>
      <c r="BB21" s="6"/>
      <c r="BC21" s="66"/>
      <c r="BD21" s="6"/>
      <c r="BE21" s="6"/>
      <c r="BF21" s="6"/>
      <c r="BG21" s="66"/>
      <c r="BH21" s="6"/>
      <c r="BI21" s="4"/>
      <c r="BJ21" s="68"/>
      <c r="BK21" s="4"/>
      <c r="BL21" s="76"/>
      <c r="BM21" s="76"/>
      <c r="BN21" s="6"/>
      <c r="BO21" s="6"/>
      <c r="BP21" s="4"/>
      <c r="BQ21" s="85"/>
      <c r="BR21" s="4"/>
      <c r="BS21" s="66"/>
      <c r="BT21" s="6"/>
      <c r="BU21" s="4"/>
      <c r="BV21" s="4"/>
      <c r="BW21" s="4"/>
      <c r="BX21" s="6"/>
      <c r="BY21" s="6"/>
      <c r="BZ21" s="6"/>
      <c r="CA21" s="85"/>
      <c r="CB21" s="54"/>
      <c r="CC21" s="4"/>
      <c r="CD21" s="6"/>
      <c r="CE21" s="6"/>
      <c r="CF21" s="4"/>
      <c r="CG21" s="4"/>
    </row>
    <row r="22">
      <c r="A22" s="83"/>
      <c r="B22" s="81">
        <v>13.0</v>
      </c>
      <c r="C22" s="82" t="str">
        <f>HYPERLINK("https://vjudge.net/contest/356290#problem/M","Bear and Segment 01")</f>
        <v>Bear and Segment 01</v>
      </c>
      <c r="D22" s="53">
        <f t="shared" si="2"/>
        <v>1</v>
      </c>
      <c r="E22" s="6"/>
      <c r="F22" s="6"/>
      <c r="G22" s="54"/>
      <c r="H22" s="6"/>
      <c r="I22" s="6"/>
      <c r="J22" s="66"/>
      <c r="K22" s="6"/>
      <c r="L22" s="4"/>
      <c r="M22" s="6"/>
      <c r="N22" s="6"/>
      <c r="O22" s="4"/>
      <c r="P22" s="6"/>
      <c r="Q22" s="6"/>
      <c r="R22" s="6"/>
      <c r="S22" s="6"/>
      <c r="T22" s="6"/>
      <c r="U22" s="66"/>
      <c r="V22" s="6"/>
      <c r="W22" s="54"/>
      <c r="X22" s="54"/>
      <c r="Y22" s="66"/>
      <c r="Z22" s="71"/>
      <c r="AA22" s="66"/>
      <c r="AB22" s="6"/>
      <c r="AC22" s="6"/>
      <c r="AD22" s="6"/>
      <c r="AE22" s="6"/>
      <c r="AF22" s="66"/>
      <c r="AG22" s="6"/>
      <c r="AH22" s="6"/>
      <c r="AI22" s="4"/>
      <c r="AJ22" s="4"/>
      <c r="AK22" s="6"/>
      <c r="AL22" s="76"/>
      <c r="AM22" s="6"/>
      <c r="AN22" s="66" t="s">
        <v>16</v>
      </c>
      <c r="AO22" s="54"/>
      <c r="AP22" s="4"/>
      <c r="AQ22" s="6"/>
      <c r="AR22" s="6"/>
      <c r="AS22" s="6"/>
      <c r="AT22" s="4"/>
      <c r="AU22" s="6"/>
      <c r="AV22" s="6"/>
      <c r="AW22" s="6"/>
      <c r="AX22" s="76"/>
      <c r="AY22" s="6"/>
      <c r="AZ22" s="6"/>
      <c r="BA22" s="6"/>
      <c r="BB22" s="6"/>
      <c r="BC22" s="66"/>
      <c r="BD22" s="6"/>
      <c r="BE22" s="4"/>
      <c r="BF22" s="4"/>
      <c r="BG22" s="76"/>
      <c r="BH22" s="6"/>
      <c r="BI22" s="6"/>
      <c r="BJ22" s="68"/>
      <c r="BK22" s="6"/>
      <c r="BL22" s="66"/>
      <c r="BM22" s="66"/>
      <c r="BN22" s="6"/>
      <c r="BO22" s="6"/>
      <c r="BP22" s="6"/>
      <c r="BQ22" s="85"/>
      <c r="BR22" s="6"/>
      <c r="BS22" s="66"/>
      <c r="BT22" s="6"/>
      <c r="BU22" s="4"/>
      <c r="BV22" s="6"/>
      <c r="BW22" s="4"/>
      <c r="BX22" s="4"/>
      <c r="BY22" s="6"/>
      <c r="BZ22" s="6"/>
      <c r="CA22" s="85"/>
      <c r="CB22" s="54"/>
      <c r="CC22" s="4"/>
      <c r="CE22" s="6"/>
      <c r="CF22" s="4"/>
      <c r="CG22" s="4"/>
    </row>
    <row r="23">
      <c r="A23" s="83"/>
      <c r="B23" s="81">
        <v>14.0</v>
      </c>
      <c r="C23" s="82" t="str">
        <f>HYPERLINK("https://vjudge.net/contest/356290#problem/N","Phone Numbers")</f>
        <v>Phone Numbers</v>
      </c>
      <c r="D23" s="53">
        <f t="shared" si="2"/>
        <v>1</v>
      </c>
      <c r="E23" s="70"/>
      <c r="F23" s="70"/>
      <c r="G23" s="14"/>
      <c r="H23" s="6"/>
      <c r="I23" s="58"/>
      <c r="J23" s="56"/>
      <c r="K23" s="6"/>
      <c r="L23" s="6"/>
      <c r="M23" s="6"/>
      <c r="N23" s="6"/>
      <c r="O23" s="6"/>
      <c r="P23" s="6"/>
      <c r="Q23" s="6"/>
      <c r="R23" s="6"/>
      <c r="S23" s="6"/>
      <c r="T23" s="6"/>
      <c r="U23" s="58"/>
      <c r="V23" s="6"/>
      <c r="W23" s="54"/>
      <c r="X23" s="54"/>
      <c r="Y23" s="56"/>
      <c r="Z23" s="71"/>
      <c r="AA23" s="55"/>
      <c r="AB23" s="6"/>
      <c r="AC23" s="6"/>
      <c r="AD23" s="6"/>
      <c r="AE23" s="6"/>
      <c r="AF23" s="56"/>
      <c r="AG23" s="6"/>
      <c r="AH23" s="4"/>
      <c r="AI23" s="6"/>
      <c r="AJ23" s="6"/>
      <c r="AK23" s="6"/>
      <c r="AL23" s="56"/>
      <c r="AM23" s="6"/>
      <c r="AN23" s="56" t="s">
        <v>16</v>
      </c>
      <c r="AO23" s="54"/>
      <c r="AP23" s="6"/>
      <c r="AQ23" s="6"/>
      <c r="AR23" s="6"/>
      <c r="AS23" s="6"/>
      <c r="AT23" s="6"/>
      <c r="AU23" s="6"/>
      <c r="AV23" s="6"/>
      <c r="AW23" s="6"/>
      <c r="AX23" s="73"/>
      <c r="AY23" s="6"/>
      <c r="AZ23" s="6"/>
      <c r="BA23" s="6"/>
      <c r="BB23" s="6"/>
      <c r="BC23" s="75"/>
      <c r="BD23" s="6"/>
      <c r="BE23" s="6"/>
      <c r="BF23" s="6"/>
      <c r="BG23" s="56"/>
      <c r="BH23" s="6"/>
      <c r="BI23" s="70"/>
      <c r="BJ23" s="68"/>
      <c r="BK23" s="6"/>
      <c r="BL23" s="73"/>
      <c r="BM23" s="56"/>
      <c r="BN23" s="6"/>
      <c r="BO23" s="6"/>
      <c r="BP23" s="6"/>
      <c r="BQ23" s="54"/>
      <c r="BR23" s="6"/>
      <c r="BS23" s="56"/>
      <c r="BT23" s="56"/>
      <c r="BU23" s="4"/>
      <c r="BV23" s="58"/>
      <c r="BW23" s="4"/>
      <c r="BX23" s="4"/>
      <c r="BY23" s="4"/>
      <c r="BZ23" s="6"/>
      <c r="CA23" s="85"/>
      <c r="CB23" s="54"/>
      <c r="CC23" s="4"/>
      <c r="CD23" s="6"/>
      <c r="CE23" s="4"/>
      <c r="CF23" s="4"/>
      <c r="CG23" s="4"/>
    </row>
    <row r="24">
      <c r="A24" s="88"/>
      <c r="B24" s="89">
        <v>15.0</v>
      </c>
      <c r="C24" s="90" t="str">
        <f>HYPERLINK("https://vjudge.net/contest/356290#problem/O","Maximum Sum of Digits")</f>
        <v>Maximum Sum of Digits</v>
      </c>
      <c r="D24" s="53">
        <f t="shared" si="2"/>
        <v>1</v>
      </c>
      <c r="E24" s="6"/>
      <c r="F24" s="6"/>
      <c r="G24" s="54"/>
      <c r="H24" s="6"/>
      <c r="I24" s="6"/>
      <c r="J24" s="56"/>
      <c r="K24" s="54"/>
      <c r="L24" s="54"/>
      <c r="M24" s="54"/>
      <c r="N24" s="54"/>
      <c r="O24" s="6"/>
      <c r="P24" s="6"/>
      <c r="Q24" s="56"/>
      <c r="R24" s="6"/>
      <c r="S24" s="6"/>
      <c r="T24" s="6"/>
      <c r="U24" s="58"/>
      <c r="V24" s="54"/>
      <c r="W24" s="54"/>
      <c r="X24" s="54"/>
      <c r="Y24" s="56"/>
      <c r="Z24" s="65"/>
      <c r="AA24" s="55"/>
      <c r="AB24" s="6"/>
      <c r="AC24" s="91"/>
      <c r="AD24" s="54"/>
      <c r="AE24" s="6"/>
      <c r="AF24" s="73"/>
      <c r="AG24" s="6"/>
      <c r="AH24" s="67"/>
      <c r="AI24" s="6"/>
      <c r="AJ24" s="4"/>
      <c r="AK24" s="58"/>
      <c r="AL24" s="56"/>
      <c r="AM24" s="6"/>
      <c r="AN24" s="56" t="s">
        <v>16</v>
      </c>
      <c r="AO24" s="54"/>
      <c r="AP24" s="54"/>
      <c r="AQ24" s="54"/>
      <c r="AR24" s="6"/>
      <c r="AS24" s="54"/>
      <c r="AT24" s="54"/>
      <c r="AU24" s="6"/>
      <c r="AV24" s="6"/>
      <c r="AW24" s="6"/>
      <c r="AX24" s="56"/>
      <c r="AY24" s="6"/>
      <c r="AZ24" s="6"/>
      <c r="BA24" s="6"/>
      <c r="BB24" s="6"/>
      <c r="BC24" s="75"/>
      <c r="BD24" s="6"/>
      <c r="BE24" s="6"/>
      <c r="BF24" s="6"/>
      <c r="BG24" s="56"/>
      <c r="BH24" s="4"/>
      <c r="BI24" s="6"/>
      <c r="BJ24" s="68"/>
      <c r="BK24" s="4"/>
      <c r="BL24" s="75"/>
      <c r="BM24" s="56"/>
      <c r="BN24" s="55"/>
      <c r="BO24" s="6"/>
      <c r="BP24" s="6"/>
      <c r="BQ24" s="54"/>
      <c r="BR24" s="4"/>
      <c r="BS24" s="73"/>
      <c r="BT24" s="56"/>
      <c r="BU24" s="4"/>
      <c r="BV24" s="73"/>
      <c r="BW24" s="73"/>
      <c r="BX24" s="6"/>
      <c r="BY24" s="6"/>
      <c r="BZ24" s="54"/>
      <c r="CA24" s="54"/>
      <c r="CB24" s="54"/>
      <c r="CC24" s="4"/>
      <c r="CD24" s="6"/>
      <c r="CE24" s="6"/>
      <c r="CF24" s="4"/>
      <c r="CG24" s="4"/>
    </row>
    <row r="25">
      <c r="A25" s="92" t="s">
        <v>18</v>
      </c>
      <c r="B25" s="93">
        <v>16.0</v>
      </c>
      <c r="C25" s="94" t="str">
        <f>HYPERLINK("https://vjudge.net/contest/356290#problem/P","The Monkey and the Oiled Bamboo")</f>
        <v>The Monkey and the Oiled Bamboo</v>
      </c>
      <c r="D25" s="53">
        <f t="shared" si="2"/>
        <v>1</v>
      </c>
      <c r="E25" s="6"/>
      <c r="F25" s="6"/>
      <c r="G25" s="54"/>
      <c r="H25" s="6"/>
      <c r="I25" s="66"/>
      <c r="J25" s="76"/>
      <c r="K25" s="54"/>
      <c r="L25" s="85"/>
      <c r="M25" s="54"/>
      <c r="N25" s="54"/>
      <c r="O25" s="4"/>
      <c r="P25" s="6"/>
      <c r="Q25" s="66"/>
      <c r="R25" s="6"/>
      <c r="S25" s="6"/>
      <c r="T25" s="6"/>
      <c r="U25" s="66"/>
      <c r="V25" s="54"/>
      <c r="W25" s="54"/>
      <c r="X25" s="54"/>
      <c r="Y25" s="66"/>
      <c r="Z25" s="71"/>
      <c r="AA25" s="76"/>
      <c r="AB25" s="4"/>
      <c r="AC25" s="66"/>
      <c r="AD25" s="54"/>
      <c r="AE25" s="4"/>
      <c r="AF25" s="76"/>
      <c r="AG25" s="4"/>
      <c r="AH25" s="6"/>
      <c r="AI25" s="6"/>
      <c r="AJ25" s="4"/>
      <c r="AK25" s="66"/>
      <c r="AL25" s="76"/>
      <c r="AM25" s="6"/>
      <c r="AN25" s="66" t="s">
        <v>16</v>
      </c>
      <c r="AO25" s="54"/>
      <c r="AP25" s="54"/>
      <c r="AQ25" s="54"/>
      <c r="AR25" s="6"/>
      <c r="AS25" s="85"/>
      <c r="AT25" s="85"/>
      <c r="AU25" s="4"/>
      <c r="AV25" s="6"/>
      <c r="AW25" s="4"/>
      <c r="AX25" s="76"/>
      <c r="AY25" s="6"/>
      <c r="AZ25" s="6"/>
      <c r="BA25" s="4"/>
      <c r="BB25" s="6"/>
      <c r="BC25" s="66"/>
      <c r="BD25" s="6"/>
      <c r="BE25" s="6"/>
      <c r="BF25" s="6"/>
      <c r="BG25" s="66"/>
      <c r="BH25" s="4"/>
      <c r="BI25" s="6"/>
      <c r="BJ25" s="4"/>
      <c r="BK25" s="4"/>
      <c r="BL25" s="76"/>
      <c r="BM25" s="66"/>
      <c r="BN25" s="66"/>
      <c r="BO25" s="4"/>
      <c r="BP25" s="6"/>
      <c r="BQ25" s="54"/>
      <c r="BR25" s="6"/>
      <c r="BS25" s="76"/>
      <c r="BT25" s="76"/>
      <c r="BU25" s="6"/>
      <c r="BV25" s="76"/>
      <c r="BW25" s="76"/>
      <c r="BX25" s="6"/>
      <c r="BY25" s="6"/>
      <c r="BZ25" s="85"/>
      <c r="CA25" s="85"/>
      <c r="CB25" s="54"/>
      <c r="CC25" s="4"/>
      <c r="CD25" s="4"/>
      <c r="CE25" s="6"/>
      <c r="CF25" s="6"/>
      <c r="CG25" s="4"/>
    </row>
    <row r="26">
      <c r="A26" s="83"/>
      <c r="B26" s="93">
        <v>17.0</v>
      </c>
      <c r="C26" s="94" t="str">
        <f>HYPERLINK("https://vjudge.net/contest/356290#problem/Q","Helping Fill Bates")</f>
        <v>Helping Fill Bates</v>
      </c>
      <c r="D26" s="53">
        <f t="shared" si="2"/>
        <v>0</v>
      </c>
      <c r="E26" s="4"/>
      <c r="F26" s="95"/>
      <c r="G26" s="54"/>
      <c r="H26" s="6"/>
      <c r="I26" s="66"/>
      <c r="J26" s="76"/>
      <c r="K26" s="54"/>
      <c r="L26" s="85"/>
      <c r="M26" s="85"/>
      <c r="N26" s="85"/>
      <c r="O26" s="4"/>
      <c r="P26" s="6"/>
      <c r="Q26" s="66"/>
      <c r="R26" s="6"/>
      <c r="S26" s="6"/>
      <c r="T26" s="4"/>
      <c r="U26" s="76"/>
      <c r="V26" s="85"/>
      <c r="W26" s="85"/>
      <c r="X26" s="54"/>
      <c r="Y26" s="76"/>
      <c r="Z26" s="71"/>
      <c r="AA26" s="76"/>
      <c r="AB26" s="4"/>
      <c r="AC26" s="76"/>
      <c r="AD26" s="85"/>
      <c r="AE26" s="6"/>
      <c r="AF26" s="76"/>
      <c r="AG26" s="4"/>
      <c r="AH26" s="4"/>
      <c r="AI26" s="4"/>
      <c r="AJ26" s="4"/>
      <c r="AK26" s="76"/>
      <c r="AL26" s="76"/>
      <c r="AM26" s="4"/>
      <c r="AN26" s="76"/>
      <c r="AO26" s="54"/>
      <c r="AP26" s="54"/>
      <c r="AQ26" s="85"/>
      <c r="AR26" s="6"/>
      <c r="AS26" s="85"/>
      <c r="AT26" s="85"/>
      <c r="AU26" s="4"/>
      <c r="AV26" s="4"/>
      <c r="AW26" s="4"/>
      <c r="AX26" s="76"/>
      <c r="AY26" s="6"/>
      <c r="AZ26" s="4"/>
      <c r="BA26" s="4"/>
      <c r="BB26" s="4"/>
      <c r="BC26" s="66"/>
      <c r="BD26" s="4"/>
      <c r="BE26" s="6"/>
      <c r="BF26" s="6"/>
      <c r="BG26" s="66"/>
      <c r="BH26" s="4"/>
      <c r="BI26" s="4"/>
      <c r="BJ26" s="4"/>
      <c r="BK26" s="4"/>
      <c r="BL26" s="76"/>
      <c r="BM26" s="76"/>
      <c r="BN26" s="76"/>
      <c r="BO26" s="4"/>
      <c r="BP26" s="4"/>
      <c r="BQ26" s="85"/>
      <c r="BR26" s="4"/>
      <c r="BS26" s="76"/>
      <c r="BT26" s="66"/>
      <c r="BU26" s="4"/>
      <c r="BV26" s="76"/>
      <c r="BW26" s="76"/>
      <c r="BX26" s="4"/>
      <c r="BY26" s="4"/>
      <c r="BZ26" s="85"/>
      <c r="CA26" s="54"/>
      <c r="CB26" s="54"/>
      <c r="CC26" s="6"/>
      <c r="CD26" s="4"/>
      <c r="CE26" s="4"/>
      <c r="CF26" s="6"/>
      <c r="CG26" s="4"/>
    </row>
    <row r="27">
      <c r="A27" s="83"/>
      <c r="B27" s="93">
        <v>18.0</v>
      </c>
      <c r="C27" s="94" t="str">
        <f>HYPERLINK("https://vjudge.net/contest/356290#problem/R","Exact Sum")</f>
        <v>Exact Sum</v>
      </c>
      <c r="D27" s="53">
        <f t="shared" si="2"/>
        <v>0</v>
      </c>
      <c r="E27" s="6"/>
      <c r="F27" s="6"/>
      <c r="G27" s="54"/>
      <c r="H27" s="6"/>
      <c r="I27" s="66"/>
      <c r="J27" s="76"/>
      <c r="K27" s="54"/>
      <c r="L27" s="85"/>
      <c r="M27" s="85"/>
      <c r="N27" s="85"/>
      <c r="O27" s="4"/>
      <c r="P27" s="6"/>
      <c r="Q27" s="76"/>
      <c r="R27" s="96"/>
      <c r="S27" s="4"/>
      <c r="T27" s="4"/>
      <c r="U27" s="76"/>
      <c r="V27" s="85"/>
      <c r="W27" s="54"/>
      <c r="X27" s="54"/>
      <c r="Y27" s="76"/>
      <c r="Z27" s="71"/>
      <c r="AA27" s="76"/>
      <c r="AB27" s="4"/>
      <c r="AC27" s="66"/>
      <c r="AD27" s="54"/>
      <c r="AE27" s="6"/>
      <c r="AF27" s="76"/>
      <c r="AG27" s="6"/>
      <c r="AH27" s="4"/>
      <c r="AI27" s="6"/>
      <c r="AJ27" s="4"/>
      <c r="AK27" s="66"/>
      <c r="AL27" s="76"/>
      <c r="AM27" s="6"/>
      <c r="AN27" s="76"/>
      <c r="AO27" s="54"/>
      <c r="AP27" s="54"/>
      <c r="AQ27" s="54"/>
      <c r="AR27" s="6"/>
      <c r="AS27" s="85"/>
      <c r="AT27" s="85"/>
      <c r="AU27" s="4"/>
      <c r="AV27" s="6"/>
      <c r="AW27" s="6"/>
      <c r="AX27" s="76"/>
      <c r="AY27" s="6"/>
      <c r="AZ27" s="6"/>
      <c r="BA27" s="6"/>
      <c r="BB27" s="4"/>
      <c r="BC27" s="76"/>
      <c r="BD27" s="4"/>
      <c r="BE27" s="6"/>
      <c r="BF27" s="6"/>
      <c r="BG27" s="66"/>
      <c r="BH27" s="4"/>
      <c r="BI27" s="6"/>
      <c r="BJ27" s="4"/>
      <c r="BK27" s="4"/>
      <c r="BL27" s="76"/>
      <c r="BM27" s="66"/>
      <c r="BN27" s="76"/>
      <c r="BO27" s="6"/>
      <c r="BP27" s="4"/>
      <c r="BQ27" s="85"/>
      <c r="BR27" s="4"/>
      <c r="BS27" s="76"/>
      <c r="BT27" s="66"/>
      <c r="BU27" s="4"/>
      <c r="BV27" s="76"/>
      <c r="BW27" s="76"/>
      <c r="BX27" s="6"/>
      <c r="BY27" s="4"/>
      <c r="BZ27" s="85"/>
      <c r="CA27" s="54"/>
      <c r="CB27" s="54"/>
      <c r="CC27" s="6"/>
      <c r="CD27" s="6"/>
      <c r="CE27" s="6"/>
      <c r="CF27" s="6"/>
      <c r="CG27" s="4"/>
    </row>
    <row r="28">
      <c r="A28" s="83"/>
      <c r="B28" s="93">
        <v>19.0</v>
      </c>
      <c r="C28" s="94" t="str">
        <f>HYPERLINK("https://vjudge.net/contest/356290#problem/S","Popes")</f>
        <v>Popes</v>
      </c>
      <c r="D28" s="53">
        <f t="shared" si="2"/>
        <v>0</v>
      </c>
      <c r="E28" s="6"/>
      <c r="F28" s="6"/>
      <c r="G28" s="54"/>
      <c r="H28" s="6"/>
      <c r="I28" s="85"/>
      <c r="J28" s="85"/>
      <c r="K28" s="54"/>
      <c r="L28" s="85"/>
      <c r="M28" s="85"/>
      <c r="N28" s="85"/>
      <c r="O28" s="85"/>
      <c r="P28" s="6"/>
      <c r="Q28" s="54"/>
      <c r="R28" s="6"/>
      <c r="S28" s="4"/>
      <c r="T28" s="4"/>
      <c r="U28" s="85"/>
      <c r="V28" s="85"/>
      <c r="W28" s="85"/>
      <c r="X28" s="54"/>
      <c r="Y28" s="85"/>
      <c r="Z28" s="71"/>
      <c r="AA28" s="85"/>
      <c r="AB28" s="4"/>
      <c r="AC28" s="85"/>
      <c r="AD28" s="85"/>
      <c r="AE28" s="4"/>
      <c r="AF28" s="85"/>
      <c r="AG28" s="4"/>
      <c r="AH28" s="4"/>
      <c r="AI28" s="4"/>
      <c r="AJ28" s="4"/>
      <c r="AK28" s="54"/>
      <c r="AL28" s="85"/>
      <c r="AM28" s="54"/>
      <c r="AN28" s="85"/>
      <c r="AO28" s="54"/>
      <c r="AP28" s="54"/>
      <c r="AQ28" s="54"/>
      <c r="AR28" s="6"/>
      <c r="AS28" s="85"/>
      <c r="AT28" s="85"/>
      <c r="AU28" s="4"/>
      <c r="AV28" s="85"/>
      <c r="AW28" s="4"/>
      <c r="AX28" s="85"/>
      <c r="AY28" s="4"/>
      <c r="AZ28" s="85"/>
      <c r="BA28" s="4"/>
      <c r="BB28" s="4"/>
      <c r="BC28" s="85"/>
      <c r="BD28" s="4"/>
      <c r="BE28" s="6"/>
      <c r="BF28" s="6"/>
      <c r="BG28" s="54"/>
      <c r="BH28" s="4"/>
      <c r="BI28" s="4"/>
      <c r="BJ28" s="68"/>
      <c r="BK28" s="4"/>
      <c r="BL28" s="85"/>
      <c r="BM28" s="54"/>
      <c r="BN28" s="85"/>
      <c r="BO28" s="4"/>
      <c r="BP28" s="4"/>
      <c r="BQ28" s="85"/>
      <c r="BR28" s="4"/>
      <c r="BS28" s="85"/>
      <c r="BT28" s="85"/>
      <c r="BU28" s="6"/>
      <c r="BV28" s="85"/>
      <c r="BW28" s="85"/>
      <c r="BX28" s="4"/>
      <c r="BY28" s="4"/>
      <c r="BZ28" s="85"/>
      <c r="CA28" s="85"/>
      <c r="CB28" s="54"/>
      <c r="CC28" s="4"/>
      <c r="CD28" s="4"/>
      <c r="CE28" s="4"/>
      <c r="CF28" s="4"/>
      <c r="CG28" s="4"/>
    </row>
    <row r="29">
      <c r="A29" s="83"/>
      <c r="B29" s="93">
        <v>20.0</v>
      </c>
      <c r="C29" s="94" t="str">
        <f>HYPERLINK("https://vjudge.net/contest/356290#problem/T","Solve It")</f>
        <v>Solve It</v>
      </c>
      <c r="D29" s="53">
        <f t="shared" si="2"/>
        <v>0</v>
      </c>
      <c r="E29" s="6"/>
      <c r="F29" s="6"/>
      <c r="G29" s="54"/>
      <c r="H29" s="6"/>
      <c r="I29" s="85"/>
      <c r="J29" s="85"/>
      <c r="K29" s="85"/>
      <c r="L29" s="85"/>
      <c r="M29" s="85"/>
      <c r="N29" s="85"/>
      <c r="O29" s="85"/>
      <c r="P29" s="6"/>
      <c r="Q29" s="85"/>
      <c r="R29" s="6"/>
      <c r="S29" s="4"/>
      <c r="T29" s="4"/>
      <c r="U29" s="85"/>
      <c r="V29" s="85"/>
      <c r="W29" s="85"/>
      <c r="X29" s="85"/>
      <c r="Y29" s="85"/>
      <c r="Z29" s="84"/>
      <c r="AA29" s="85"/>
      <c r="AB29" s="4"/>
      <c r="AC29" s="85"/>
      <c r="AD29" s="85"/>
      <c r="AE29" s="4"/>
      <c r="AF29" s="85"/>
      <c r="AG29" s="4"/>
      <c r="AH29" s="4"/>
      <c r="AI29" s="85"/>
      <c r="AJ29" s="4"/>
      <c r="AK29" s="54"/>
      <c r="AL29" s="54"/>
      <c r="AM29" s="54"/>
      <c r="AN29" s="85"/>
      <c r="AO29" s="54"/>
      <c r="AP29" s="54"/>
      <c r="AQ29" s="54"/>
      <c r="AR29" s="54"/>
      <c r="AS29" s="85"/>
      <c r="AT29" s="85"/>
      <c r="AU29" s="4"/>
      <c r="AV29" s="54"/>
      <c r="AW29" s="4"/>
      <c r="AX29" s="85"/>
      <c r="AY29" s="6"/>
      <c r="AZ29" s="85"/>
      <c r="BA29" s="85"/>
      <c r="BB29" s="4"/>
      <c r="BC29" s="85"/>
      <c r="BD29" s="4"/>
      <c r="BE29" s="4"/>
      <c r="BF29" s="6"/>
      <c r="BG29" s="54"/>
      <c r="BH29" s="4"/>
      <c r="BI29" s="4"/>
      <c r="BJ29" s="85"/>
      <c r="BK29" s="4"/>
      <c r="BL29" s="85"/>
      <c r="BM29" s="85"/>
      <c r="BN29" s="85"/>
      <c r="BO29" s="4"/>
      <c r="BP29" s="85"/>
      <c r="BQ29" s="85"/>
      <c r="BR29" s="4"/>
      <c r="BS29" s="85"/>
      <c r="BT29" s="85"/>
      <c r="BU29" s="85"/>
      <c r="BV29" s="85"/>
      <c r="BW29" s="85"/>
      <c r="BX29" s="4"/>
      <c r="BY29" s="4"/>
      <c r="BZ29" s="85"/>
      <c r="CA29" s="85"/>
      <c r="CB29" s="54"/>
      <c r="CC29" s="85"/>
      <c r="CD29" s="4"/>
      <c r="CE29" s="4"/>
      <c r="CF29" s="4"/>
      <c r="CG29" s="4"/>
    </row>
    <row r="30">
      <c r="A30" s="83"/>
      <c r="B30" s="93">
        <v>21.0</v>
      </c>
      <c r="C30" s="94" t="str">
        <f>HYPERLINK("https://vjudge.net/contest/356290#problem/U","Points in Segments")</f>
        <v>Points in Segments</v>
      </c>
      <c r="D30" s="53">
        <f t="shared" si="2"/>
        <v>0</v>
      </c>
      <c r="E30" s="6"/>
      <c r="F30" s="97"/>
      <c r="G30" s="54"/>
      <c r="H30" s="6"/>
      <c r="I30" s="54"/>
      <c r="J30" s="85"/>
      <c r="K30" s="85"/>
      <c r="L30" s="85"/>
      <c r="M30" s="85"/>
      <c r="N30" s="85"/>
      <c r="O30" s="85"/>
      <c r="P30" s="6"/>
      <c r="Q30" s="85"/>
      <c r="R30" s="6"/>
      <c r="S30" s="4"/>
      <c r="T30" s="6"/>
      <c r="U30" s="85"/>
      <c r="V30" s="85"/>
      <c r="W30" s="85"/>
      <c r="X30" s="85"/>
      <c r="Y30" s="85"/>
      <c r="Z30" s="84"/>
      <c r="AA30" s="85"/>
      <c r="AB30" s="4"/>
      <c r="AC30" s="54"/>
      <c r="AD30" s="54"/>
      <c r="AE30" s="4"/>
      <c r="AF30" s="85"/>
      <c r="AG30" s="4"/>
      <c r="AH30" s="4"/>
      <c r="AI30" s="85"/>
      <c r="AJ30" s="4"/>
      <c r="AK30" s="85"/>
      <c r="AL30" s="54"/>
      <c r="AM30" s="85"/>
      <c r="AN30" s="85"/>
      <c r="AO30" s="54"/>
      <c r="AP30" s="54"/>
      <c r="AQ30" s="54"/>
      <c r="AR30" s="54"/>
      <c r="AS30" s="85"/>
      <c r="AT30" s="85"/>
      <c r="AU30" s="4"/>
      <c r="AV30" s="85"/>
      <c r="AW30" s="4"/>
      <c r="AX30" s="85"/>
      <c r="AY30" s="6"/>
      <c r="AZ30" s="85"/>
      <c r="BA30" s="85"/>
      <c r="BB30" s="4"/>
      <c r="BC30" s="85"/>
      <c r="BD30" s="4"/>
      <c r="BE30" s="6"/>
      <c r="BF30" s="6"/>
      <c r="BG30" s="54"/>
      <c r="BH30" s="4"/>
      <c r="BI30" s="4"/>
      <c r="BJ30" s="85"/>
      <c r="BK30" s="4"/>
      <c r="BL30" s="85"/>
      <c r="BM30" s="85"/>
      <c r="BN30" s="85"/>
      <c r="BO30" s="4"/>
      <c r="BP30" s="85"/>
      <c r="BQ30" s="85"/>
      <c r="BR30" s="4"/>
      <c r="BS30" s="85"/>
      <c r="BT30" s="85"/>
      <c r="BU30" s="85"/>
      <c r="BV30" s="85"/>
      <c r="BW30" s="85"/>
      <c r="BX30" s="4"/>
      <c r="BY30" s="4"/>
      <c r="BZ30" s="85"/>
      <c r="CA30" s="85"/>
      <c r="CB30" s="54"/>
      <c r="CC30" s="85"/>
      <c r="CD30" s="4"/>
      <c r="CE30" s="4"/>
      <c r="CF30" s="6"/>
      <c r="CG30" s="4"/>
    </row>
    <row r="31">
      <c r="A31" s="83"/>
      <c r="B31" s="93">
        <v>22.0</v>
      </c>
      <c r="C31" s="94" t="str">
        <f>HYPERLINK("https://vjudge.net/contest/356290#problem/V","Get the Containers")</f>
        <v>Get the Containers</v>
      </c>
      <c r="D31" s="53">
        <f t="shared" si="2"/>
        <v>0</v>
      </c>
      <c r="E31" s="6"/>
      <c r="F31" s="6"/>
      <c r="G31" s="4"/>
      <c r="H31" s="6"/>
      <c r="I31" s="85"/>
      <c r="J31" s="85"/>
      <c r="K31" s="85"/>
      <c r="L31" s="85"/>
      <c r="M31" s="85"/>
      <c r="N31" s="85"/>
      <c r="O31" s="85"/>
      <c r="P31" s="6"/>
      <c r="Q31" s="85"/>
      <c r="R31" s="4"/>
      <c r="S31" s="4"/>
      <c r="T31" s="6"/>
      <c r="U31" s="85"/>
      <c r="V31" s="85"/>
      <c r="W31" s="54"/>
      <c r="X31" s="85"/>
      <c r="Y31" s="85"/>
      <c r="Z31" s="85"/>
      <c r="AA31" s="85"/>
      <c r="AB31" s="4"/>
      <c r="AC31" s="85"/>
      <c r="AD31" s="85"/>
      <c r="AE31" s="4"/>
      <c r="AF31" s="85"/>
      <c r="AG31" s="4"/>
      <c r="AH31" s="4"/>
      <c r="AI31" s="85"/>
      <c r="AJ31" s="4"/>
      <c r="AK31" s="85"/>
      <c r="AL31" s="54"/>
      <c r="AM31" s="85"/>
      <c r="AN31" s="85"/>
      <c r="AO31" s="54"/>
      <c r="AP31" s="54"/>
      <c r="AQ31" s="85"/>
      <c r="AR31" s="54"/>
      <c r="AS31" s="85"/>
      <c r="AT31" s="85"/>
      <c r="AU31" s="4"/>
      <c r="AV31" s="85"/>
      <c r="AW31" s="4"/>
      <c r="AX31" s="85"/>
      <c r="AY31" s="4"/>
      <c r="AZ31" s="85"/>
      <c r="BA31" s="85"/>
      <c r="BB31" s="4"/>
      <c r="BC31" s="85"/>
      <c r="BD31" s="4"/>
      <c r="BE31" s="6"/>
      <c r="BF31" s="6"/>
      <c r="BG31" s="54"/>
      <c r="BH31" s="4"/>
      <c r="BI31" s="6"/>
      <c r="BJ31" s="68"/>
      <c r="BK31" s="4"/>
      <c r="BL31" s="85"/>
      <c r="BM31" s="85"/>
      <c r="BN31" s="85"/>
      <c r="BO31" s="4"/>
      <c r="BP31" s="85"/>
      <c r="BQ31" s="85"/>
      <c r="BR31" s="4"/>
      <c r="BS31" s="85"/>
      <c r="BT31" s="85"/>
      <c r="BU31" s="85"/>
      <c r="BV31" s="85"/>
      <c r="BW31" s="85"/>
      <c r="BX31" s="4"/>
      <c r="BY31" s="4"/>
      <c r="BZ31" s="85"/>
      <c r="CA31" s="85"/>
      <c r="CB31" s="54"/>
      <c r="CC31" s="85"/>
      <c r="CD31" s="4"/>
      <c r="CE31" s="4"/>
      <c r="CF31" s="4"/>
      <c r="CG31" s="4"/>
    </row>
    <row r="32">
      <c r="A32" s="83"/>
      <c r="B32" s="93">
        <v>23.0</v>
      </c>
      <c r="C32" s="94" t="str">
        <f>HYPERLINK("https://vjudge.net/contest/356290#problem/W","Worms")</f>
        <v>Worms</v>
      </c>
      <c r="D32" s="53">
        <f t="shared" si="2"/>
        <v>1</v>
      </c>
      <c r="E32" s="4"/>
      <c r="F32" s="4"/>
      <c r="G32" s="85"/>
      <c r="H32" s="6"/>
      <c r="I32" s="54"/>
      <c r="J32" s="85"/>
      <c r="K32" s="85"/>
      <c r="L32" s="85"/>
      <c r="M32" s="85"/>
      <c r="N32" s="85"/>
      <c r="O32" s="85"/>
      <c r="P32" s="6"/>
      <c r="Q32" s="54"/>
      <c r="R32" s="6"/>
      <c r="S32" s="4"/>
      <c r="T32" s="6"/>
      <c r="U32" s="85"/>
      <c r="V32" s="85"/>
      <c r="W32" s="85"/>
      <c r="X32" s="85"/>
      <c r="Y32" s="85"/>
      <c r="Z32" s="54"/>
      <c r="AA32" s="85"/>
      <c r="AB32" s="4"/>
      <c r="AC32" s="85"/>
      <c r="AD32" s="85"/>
      <c r="AE32" s="6"/>
      <c r="AF32" s="85"/>
      <c r="AG32" s="4"/>
      <c r="AH32" s="4"/>
      <c r="AI32" s="85"/>
      <c r="AJ32" s="4"/>
      <c r="AK32" s="85"/>
      <c r="AL32" s="54"/>
      <c r="AM32" s="85"/>
      <c r="AN32" s="54" t="s">
        <v>16</v>
      </c>
      <c r="AO32" s="54"/>
      <c r="AP32" s="85"/>
      <c r="AQ32" s="54"/>
      <c r="AR32" s="54"/>
      <c r="AS32" s="85"/>
      <c r="AT32" s="54"/>
      <c r="AU32" s="4"/>
      <c r="AV32" s="85"/>
      <c r="AW32" s="4"/>
      <c r="AX32" s="85"/>
      <c r="AY32" s="4"/>
      <c r="AZ32" s="85"/>
      <c r="BA32" s="85"/>
      <c r="BB32" s="4"/>
      <c r="BC32" s="85"/>
      <c r="BD32" s="4"/>
      <c r="BE32" s="6"/>
      <c r="BF32" s="4"/>
      <c r="BG32" s="85"/>
      <c r="BH32" s="6"/>
      <c r="BI32" s="4"/>
      <c r="BJ32" s="85"/>
      <c r="BK32" s="4"/>
      <c r="BL32" s="85"/>
      <c r="BM32" s="85"/>
      <c r="BN32" s="85"/>
      <c r="BO32" s="85"/>
      <c r="BP32" s="85"/>
      <c r="BQ32" s="85"/>
      <c r="BR32" s="4"/>
      <c r="BS32" s="85"/>
      <c r="BT32" s="54"/>
      <c r="BU32" s="54"/>
      <c r="BV32" s="85"/>
      <c r="BW32" s="85"/>
      <c r="BX32" s="4"/>
      <c r="BY32" s="4"/>
      <c r="BZ32" s="85"/>
      <c r="CA32" s="85"/>
      <c r="CB32" s="54"/>
      <c r="CC32" s="85"/>
      <c r="CD32" s="4"/>
      <c r="CE32" s="4"/>
      <c r="CF32" s="4"/>
      <c r="CG32" s="85"/>
    </row>
    <row r="33">
      <c r="A33" s="83"/>
      <c r="B33" s="93">
        <v>24.0</v>
      </c>
      <c r="C33" s="94" t="str">
        <f>HYPERLINK("https://vjudge.net/contest/356290#problem/X","Counting Kangaroos is Fun")</f>
        <v>Counting Kangaroos is Fun</v>
      </c>
      <c r="D33" s="53">
        <f t="shared" si="2"/>
        <v>0</v>
      </c>
      <c r="E33" s="4"/>
      <c r="F33" s="4"/>
      <c r="G33" s="54"/>
      <c r="H33" s="85"/>
      <c r="I33" s="85"/>
      <c r="J33" s="85"/>
      <c r="K33" s="85"/>
      <c r="L33" s="85"/>
      <c r="M33" s="85"/>
      <c r="N33" s="85"/>
      <c r="O33" s="85"/>
      <c r="P33" s="6"/>
      <c r="Q33" s="54"/>
      <c r="R33" s="54"/>
      <c r="S33" s="4"/>
      <c r="T33" s="4"/>
      <c r="U33" s="85"/>
      <c r="V33" s="54"/>
      <c r="W33" s="85"/>
      <c r="X33" s="85"/>
      <c r="Y33" s="85"/>
      <c r="Z33" s="85"/>
      <c r="AA33" s="85"/>
      <c r="AB33" s="4"/>
      <c r="AC33" s="85"/>
      <c r="AD33" s="85"/>
      <c r="AE33" s="4"/>
      <c r="AF33" s="85"/>
      <c r="AG33" s="4"/>
      <c r="AH33" s="4"/>
      <c r="AI33" s="85"/>
      <c r="AJ33" s="4"/>
      <c r="AK33" s="85"/>
      <c r="AL33" s="85"/>
      <c r="AM33" s="85"/>
      <c r="AN33" s="85"/>
      <c r="AO33" s="54"/>
      <c r="AP33" s="85"/>
      <c r="AQ33" s="85"/>
      <c r="AR33" s="54"/>
      <c r="AS33" s="85"/>
      <c r="AT33" s="85"/>
      <c r="AU33" s="4"/>
      <c r="AV33" s="85"/>
      <c r="AW33" s="4"/>
      <c r="AX33" s="85"/>
      <c r="AY33" s="4"/>
      <c r="AZ33" s="85"/>
      <c r="BA33" s="54"/>
      <c r="BB33" s="4"/>
      <c r="BC33" s="85"/>
      <c r="BD33" s="4"/>
      <c r="BE33" s="4"/>
      <c r="BF33" s="6"/>
      <c r="BG33" s="85"/>
      <c r="BH33" s="6"/>
      <c r="BI33" s="4"/>
      <c r="BJ33" s="85"/>
      <c r="BK33" s="4"/>
      <c r="BL33" s="85"/>
      <c r="BM33" s="85"/>
      <c r="BN33" s="85"/>
      <c r="BO33" s="85"/>
      <c r="BP33" s="85"/>
      <c r="BQ33" s="85"/>
      <c r="BR33" s="4"/>
      <c r="BS33" s="85"/>
      <c r="BT33" s="85"/>
      <c r="BU33" s="85"/>
      <c r="BV33" s="85"/>
      <c r="BW33" s="85"/>
      <c r="BX33" s="4"/>
      <c r="BY33" s="4"/>
      <c r="BZ33" s="85"/>
      <c r="CA33" s="85"/>
      <c r="CB33" s="85"/>
      <c r="CC33" s="85"/>
      <c r="CD33" s="4"/>
      <c r="CE33" s="4"/>
      <c r="CF33" s="4"/>
      <c r="CG33" s="85"/>
    </row>
    <row r="34">
      <c r="A34" s="83"/>
      <c r="B34" s="93">
        <v>25.0</v>
      </c>
      <c r="C34" s="94" t="str">
        <f>HYPERLINK("https://vjudge.net/contest/356290#problem/Y","More Cowbell")</f>
        <v>More Cowbell</v>
      </c>
      <c r="D34" s="53">
        <f t="shared" si="2"/>
        <v>0</v>
      </c>
      <c r="E34" s="4"/>
      <c r="F34" s="4"/>
      <c r="G34" s="85"/>
      <c r="H34" s="85"/>
      <c r="I34" s="85"/>
      <c r="J34" s="85"/>
      <c r="K34" s="85"/>
      <c r="L34" s="85"/>
      <c r="M34" s="85"/>
      <c r="N34" s="85"/>
      <c r="O34" s="85"/>
      <c r="P34" s="6"/>
      <c r="Q34" s="85"/>
      <c r="R34" s="85"/>
      <c r="S34" s="6"/>
      <c r="T34" s="4"/>
      <c r="U34" s="85"/>
      <c r="V34" s="85"/>
      <c r="W34" s="85"/>
      <c r="X34" s="85"/>
      <c r="Y34" s="85"/>
      <c r="Z34" s="85"/>
      <c r="AA34" s="85"/>
      <c r="AB34" s="4"/>
      <c r="AC34" s="85"/>
      <c r="AD34" s="85"/>
      <c r="AE34" s="4"/>
      <c r="AF34" s="85"/>
      <c r="AG34" s="4"/>
      <c r="AH34" s="4"/>
      <c r="AI34" s="85"/>
      <c r="AJ34" s="85"/>
      <c r="AK34" s="85"/>
      <c r="AL34" s="85"/>
      <c r="AM34" s="85"/>
      <c r="AN34" s="85"/>
      <c r="AO34" s="54"/>
      <c r="AP34" s="54"/>
      <c r="AQ34" s="85"/>
      <c r="AR34" s="54"/>
      <c r="AS34" s="85"/>
      <c r="AT34" s="85"/>
      <c r="AU34" s="4"/>
      <c r="AV34" s="85"/>
      <c r="AW34" s="4"/>
      <c r="AX34" s="85"/>
      <c r="AY34" s="6"/>
      <c r="AZ34" s="85"/>
      <c r="BA34" s="85"/>
      <c r="BB34" s="4"/>
      <c r="BC34" s="85"/>
      <c r="BD34" s="4"/>
      <c r="BE34" s="54"/>
      <c r="BF34" s="4"/>
      <c r="BG34" s="85"/>
      <c r="BH34" s="6"/>
      <c r="BI34" s="4"/>
      <c r="BJ34" s="85"/>
      <c r="BK34" s="4"/>
      <c r="BL34" s="85"/>
      <c r="BM34" s="85"/>
      <c r="BN34" s="85"/>
      <c r="BO34" s="85"/>
      <c r="BP34" s="85"/>
      <c r="BQ34" s="85"/>
      <c r="BR34" s="4"/>
      <c r="BS34" s="85"/>
      <c r="BT34" s="85"/>
      <c r="BU34" s="85"/>
      <c r="BV34" s="85"/>
      <c r="BW34" s="85"/>
      <c r="BX34" s="4"/>
      <c r="BY34" s="85"/>
      <c r="BZ34" s="85"/>
      <c r="CA34" s="85"/>
      <c r="CB34" s="54"/>
      <c r="CC34" s="85"/>
      <c r="CD34" s="4"/>
      <c r="CE34" s="4"/>
      <c r="CF34" s="4"/>
      <c r="CG34" s="85"/>
    </row>
    <row r="35">
      <c r="A35" s="88"/>
      <c r="B35" s="98">
        <v>26.0</v>
      </c>
      <c r="C35" s="99" t="str">
        <f>HYPERLINK("https://vjudge.net/contest/356290#problem/Z","Hackerland Radio Transmitters")</f>
        <v>Hackerland Radio Transmitters</v>
      </c>
      <c r="D35" s="53">
        <f t="shared" si="2"/>
        <v>0</v>
      </c>
      <c r="E35" s="4"/>
      <c r="F35" s="4"/>
      <c r="G35" s="85"/>
      <c r="H35" s="85"/>
      <c r="I35" s="85"/>
      <c r="J35" s="85"/>
      <c r="K35" s="85"/>
      <c r="L35" s="85"/>
      <c r="M35" s="85"/>
      <c r="N35" s="85"/>
      <c r="O35" s="85"/>
      <c r="P35" s="6"/>
      <c r="Q35" s="85"/>
      <c r="R35" s="85"/>
      <c r="S35" s="6"/>
      <c r="T35" s="4"/>
      <c r="U35" s="85"/>
      <c r="V35" s="85"/>
      <c r="W35" s="85"/>
      <c r="X35" s="85"/>
      <c r="Y35" s="85"/>
      <c r="Z35" s="85"/>
      <c r="AA35" s="85"/>
      <c r="AB35" s="4"/>
      <c r="AC35" s="85"/>
      <c r="AD35" s="85"/>
      <c r="AE35" s="4"/>
      <c r="AF35" s="85"/>
      <c r="AG35" s="4"/>
      <c r="AH35" s="4"/>
      <c r="AI35" s="85"/>
      <c r="AJ35" s="85"/>
      <c r="AK35" s="85"/>
      <c r="AL35" s="54"/>
      <c r="AM35" s="85"/>
      <c r="AN35" s="85"/>
      <c r="AO35" s="54"/>
      <c r="AP35" s="85"/>
      <c r="AQ35" s="54"/>
      <c r="AR35" s="54"/>
      <c r="AS35" s="85"/>
      <c r="AT35" s="85"/>
      <c r="AU35" s="4"/>
      <c r="AV35" s="54"/>
      <c r="AW35" s="4"/>
      <c r="AX35" s="85"/>
      <c r="AY35" s="6"/>
      <c r="AZ35" s="85"/>
      <c r="BA35" s="85"/>
      <c r="BB35" s="4"/>
      <c r="BC35" s="85"/>
      <c r="BD35" s="4"/>
      <c r="BE35" s="54"/>
      <c r="BF35" s="6"/>
      <c r="BG35" s="85"/>
      <c r="BH35" s="100"/>
      <c r="BI35" s="4"/>
      <c r="BJ35" s="68"/>
      <c r="BK35" s="4"/>
      <c r="BL35" s="85"/>
      <c r="BM35" s="85"/>
      <c r="BN35" s="85"/>
      <c r="BO35" s="85"/>
      <c r="BP35" s="85"/>
      <c r="BQ35" s="54"/>
      <c r="BR35" s="6"/>
      <c r="BS35" s="85"/>
      <c r="BT35" s="85"/>
      <c r="BU35" s="54"/>
      <c r="BV35" s="85"/>
      <c r="BW35" s="85"/>
      <c r="BX35" s="4"/>
      <c r="BY35" s="85"/>
      <c r="BZ35" s="85"/>
      <c r="CA35" s="85"/>
      <c r="CB35" s="54"/>
      <c r="CC35" s="85"/>
      <c r="CD35" s="4"/>
      <c r="CE35" s="4"/>
      <c r="CF35" s="4"/>
      <c r="CG35" s="85"/>
    </row>
    <row r="36">
      <c r="A36" s="101" t="s">
        <v>19</v>
      </c>
      <c r="B36" s="102">
        <v>27.0</v>
      </c>
      <c r="C36" s="103" t="str">
        <f>HYPERLINK("https://vjudge.net/contest/357521#problem/A","Inversion Count")</f>
        <v>Inversion Count</v>
      </c>
      <c r="D36" s="53">
        <f t="shared" si="2"/>
        <v>0</v>
      </c>
      <c r="E36" s="4"/>
      <c r="F36" s="6"/>
      <c r="G36" s="54"/>
      <c r="H36" s="54"/>
      <c r="I36" s="54"/>
      <c r="J36" s="54"/>
      <c r="K36" s="54"/>
      <c r="L36" s="54"/>
      <c r="M36" s="54"/>
      <c r="N36" s="54"/>
      <c r="O36" s="54"/>
      <c r="P36" s="4"/>
      <c r="Q36" s="54"/>
      <c r="R36" s="54"/>
      <c r="S36" s="6"/>
      <c r="T36" s="6"/>
      <c r="U36" s="85"/>
      <c r="V36" s="54"/>
      <c r="W36" s="54"/>
      <c r="X36" s="85"/>
      <c r="Y36" s="54"/>
      <c r="Z36" s="54"/>
      <c r="AA36" s="54"/>
      <c r="AB36" s="6"/>
      <c r="AC36" s="85"/>
      <c r="AD36" s="54"/>
      <c r="AE36" s="4"/>
      <c r="AF36" s="54"/>
      <c r="AG36" s="6"/>
      <c r="AH36" s="6"/>
      <c r="AI36" s="85"/>
      <c r="AJ36" s="54"/>
      <c r="AK36" s="85"/>
      <c r="AL36" s="54"/>
      <c r="AM36" s="85"/>
      <c r="AN36" s="54"/>
      <c r="AO36" s="54"/>
      <c r="AP36" s="54"/>
      <c r="AQ36" s="85"/>
      <c r="AR36" s="54"/>
      <c r="AS36" s="85"/>
      <c r="AT36" s="54"/>
      <c r="AU36" s="4"/>
      <c r="AV36" s="54"/>
      <c r="AW36" s="6"/>
      <c r="AX36" s="54"/>
      <c r="AY36" s="6"/>
      <c r="AZ36" s="85"/>
      <c r="BA36" s="85"/>
      <c r="BB36" s="6"/>
      <c r="BC36" s="85"/>
      <c r="BD36" s="6"/>
      <c r="BE36" s="54"/>
      <c r="BF36" s="4"/>
      <c r="BG36" s="54"/>
      <c r="BH36" s="4"/>
      <c r="BI36" s="6"/>
      <c r="BJ36" s="85"/>
      <c r="BK36" s="6"/>
      <c r="BL36" s="85"/>
      <c r="BM36" s="85"/>
      <c r="BN36" s="85"/>
      <c r="BO36" s="54"/>
      <c r="BP36" s="54"/>
      <c r="BQ36" s="54"/>
      <c r="BR36" s="4"/>
      <c r="BS36" s="85"/>
      <c r="BT36" s="85"/>
      <c r="BU36" s="85"/>
      <c r="BV36" s="54"/>
      <c r="BW36" s="54"/>
      <c r="BX36" s="4"/>
      <c r="BY36" s="54"/>
      <c r="BZ36" s="85"/>
      <c r="CA36" s="54"/>
      <c r="CB36" s="54"/>
      <c r="CC36" s="54"/>
      <c r="CD36" s="4"/>
      <c r="CE36" s="6"/>
      <c r="CF36" s="4"/>
      <c r="CG36" s="54"/>
    </row>
    <row r="37">
      <c r="A37" s="64"/>
      <c r="B37" s="102">
        <v>28.0</v>
      </c>
      <c r="C37" s="104" t="str">
        <f>HYPERLINK("https://vjudge.net/contest/357521#problem/B","Bubbles and Buckets")</f>
        <v>Bubbles and Buckets</v>
      </c>
      <c r="D37" s="53">
        <f t="shared" si="2"/>
        <v>0</v>
      </c>
      <c r="E37" s="6"/>
      <c r="F37" s="6"/>
      <c r="G37" s="54"/>
      <c r="H37" s="54"/>
      <c r="I37" s="54"/>
      <c r="J37" s="54"/>
      <c r="K37" s="54"/>
      <c r="L37" s="54"/>
      <c r="M37" s="54"/>
      <c r="N37" s="54"/>
      <c r="O37" s="54"/>
      <c r="P37" s="4"/>
      <c r="Q37" s="54"/>
      <c r="R37" s="54"/>
      <c r="S37" s="6"/>
      <c r="T37" s="6"/>
      <c r="U37" s="85"/>
      <c r="V37" s="54"/>
      <c r="W37" s="54"/>
      <c r="X37" s="85"/>
      <c r="Y37" s="54"/>
      <c r="Z37" s="54"/>
      <c r="AA37" s="85"/>
      <c r="AB37" s="6"/>
      <c r="AC37" s="85"/>
      <c r="AD37" s="54"/>
      <c r="AE37" s="4"/>
      <c r="AF37" s="54"/>
      <c r="AG37" s="6"/>
      <c r="AH37" s="6"/>
      <c r="AI37" s="54"/>
      <c r="AJ37" s="54"/>
      <c r="AK37" s="85"/>
      <c r="AL37" s="54"/>
      <c r="AM37" s="85"/>
      <c r="AN37" s="85"/>
      <c r="AO37" s="54"/>
      <c r="AP37" s="54"/>
      <c r="AQ37" s="85"/>
      <c r="AR37" s="54"/>
      <c r="AS37" s="85"/>
      <c r="AT37" s="54"/>
      <c r="AU37" s="4"/>
      <c r="AV37" s="85"/>
      <c r="AW37" s="6"/>
      <c r="AX37" s="54"/>
      <c r="AY37" s="4"/>
      <c r="AZ37" s="85"/>
      <c r="BA37" s="85"/>
      <c r="BB37" s="6"/>
      <c r="BC37" s="85"/>
      <c r="BD37" s="6"/>
      <c r="BE37" s="54"/>
      <c r="BF37" s="4"/>
      <c r="BG37" s="54"/>
      <c r="BH37" s="6"/>
      <c r="BI37" s="4"/>
      <c r="BJ37" s="85"/>
      <c r="BK37" s="6"/>
      <c r="BL37" s="85"/>
      <c r="BM37" s="85"/>
      <c r="BN37" s="85"/>
      <c r="BO37" s="85"/>
      <c r="BP37" s="85"/>
      <c r="BQ37" s="54"/>
      <c r="BR37" s="4"/>
      <c r="BS37" s="85"/>
      <c r="BT37" s="85"/>
      <c r="BU37" s="85"/>
      <c r="BV37" s="85"/>
      <c r="BW37" s="54"/>
      <c r="BX37" s="4"/>
      <c r="BY37" s="54"/>
      <c r="BZ37" s="85"/>
      <c r="CA37" s="54"/>
      <c r="CB37" s="54"/>
      <c r="CC37" s="54"/>
      <c r="CD37" s="4"/>
      <c r="CE37" s="6"/>
      <c r="CF37" s="4"/>
      <c r="CG37" s="54"/>
    </row>
    <row r="38">
      <c r="A38" s="64"/>
      <c r="B38" s="102">
        <v>29.0</v>
      </c>
      <c r="C38" s="104" t="str">
        <f>HYPERLINK("https://vjudge.net/contest/357521#problem/C","Teams Forming")</f>
        <v>Teams Forming</v>
      </c>
      <c r="D38" s="53">
        <f t="shared" si="2"/>
        <v>0</v>
      </c>
      <c r="E38" s="4"/>
      <c r="F38" s="6"/>
      <c r="G38" s="54"/>
      <c r="H38" s="54"/>
      <c r="I38" s="54"/>
      <c r="J38" s="54"/>
      <c r="K38" s="54"/>
      <c r="L38" s="54"/>
      <c r="M38" s="54"/>
      <c r="N38" s="54"/>
      <c r="O38" s="54"/>
      <c r="P38" s="6"/>
      <c r="Q38" s="54"/>
      <c r="R38" s="54"/>
      <c r="S38" s="6"/>
      <c r="T38" s="6"/>
      <c r="U38" s="54"/>
      <c r="V38" s="54"/>
      <c r="W38" s="54"/>
      <c r="X38" s="54"/>
      <c r="Y38" s="54"/>
      <c r="Z38" s="54"/>
      <c r="AA38" s="54"/>
      <c r="AB38" s="4"/>
      <c r="AC38" s="54"/>
      <c r="AD38" s="85"/>
      <c r="AE38" s="6"/>
      <c r="AF38" s="54"/>
      <c r="AG38" s="6"/>
      <c r="AH38" s="4"/>
      <c r="AI38" s="54"/>
      <c r="AJ38" s="54"/>
      <c r="AK38" s="54"/>
      <c r="AL38" s="85"/>
      <c r="AM38" s="54"/>
      <c r="AN38" s="54"/>
      <c r="AO38" s="54"/>
      <c r="AP38" s="54"/>
      <c r="AQ38" s="54"/>
      <c r="AR38" s="54"/>
      <c r="AS38" s="54"/>
      <c r="AT38" s="54"/>
      <c r="AU38" s="4"/>
      <c r="AV38" s="54"/>
      <c r="AW38" s="6"/>
      <c r="AX38" s="54"/>
      <c r="AY38" s="6"/>
      <c r="AZ38" s="54"/>
      <c r="BA38" s="54"/>
      <c r="BB38" s="6"/>
      <c r="BC38" s="85"/>
      <c r="BD38" s="6"/>
      <c r="BE38" s="54"/>
      <c r="BF38" s="4"/>
      <c r="BG38" s="54"/>
      <c r="BH38" s="4"/>
      <c r="BI38" s="6"/>
      <c r="BJ38" s="85"/>
      <c r="BK38" s="6"/>
      <c r="BL38" s="85"/>
      <c r="BM38" s="54"/>
      <c r="BN38" s="54"/>
      <c r="BO38" s="54"/>
      <c r="BP38" s="54"/>
      <c r="BQ38" s="54"/>
      <c r="BR38" s="4"/>
      <c r="BS38" s="85"/>
      <c r="BT38" s="54"/>
      <c r="BU38" s="85"/>
      <c r="BV38" s="85"/>
      <c r="BW38" s="54"/>
      <c r="BX38" s="4"/>
      <c r="BY38" s="54"/>
      <c r="BZ38" s="54"/>
      <c r="CA38" s="54"/>
      <c r="CB38" s="54"/>
      <c r="CC38" s="54"/>
      <c r="CD38" s="4"/>
      <c r="CE38" s="6"/>
      <c r="CF38" s="4"/>
      <c r="CG38" s="85"/>
    </row>
    <row r="39">
      <c r="A39" s="64"/>
      <c r="B39" s="102">
        <v>30.0</v>
      </c>
      <c r="C39" s="104" t="str">
        <f>HYPERLINK("https://vjudge.net/contest/357521#problem/D","Ultra-QuickSort")</f>
        <v>Ultra-QuickSort</v>
      </c>
      <c r="D39" s="53">
        <f t="shared" si="2"/>
        <v>0</v>
      </c>
      <c r="E39" s="4"/>
      <c r="F39" s="4"/>
      <c r="G39" s="54"/>
      <c r="H39" s="54"/>
      <c r="I39" s="54"/>
      <c r="J39" s="54"/>
      <c r="K39" s="54"/>
      <c r="L39" s="54"/>
      <c r="M39" s="54"/>
      <c r="N39" s="54"/>
      <c r="O39" s="54"/>
      <c r="P39" s="4"/>
      <c r="Q39" s="54"/>
      <c r="R39" s="54"/>
      <c r="S39" s="6"/>
      <c r="T39" s="6"/>
      <c r="U39" s="85"/>
      <c r="V39" s="54"/>
      <c r="W39" s="54"/>
      <c r="X39" s="85"/>
      <c r="Y39" s="54"/>
      <c r="Z39" s="54"/>
      <c r="AA39" s="54"/>
      <c r="AB39" s="6"/>
      <c r="AC39" s="85"/>
      <c r="AD39" s="85"/>
      <c r="AE39" s="85"/>
      <c r="AF39" s="85"/>
      <c r="AG39" s="6"/>
      <c r="AH39" s="6"/>
      <c r="AI39" s="54"/>
      <c r="AJ39" s="54"/>
      <c r="AK39" s="85"/>
      <c r="AL39" s="85"/>
      <c r="AM39" s="85"/>
      <c r="AN39" s="54"/>
      <c r="AO39" s="54"/>
      <c r="AP39" s="54"/>
      <c r="AQ39" s="85"/>
      <c r="AR39" s="54"/>
      <c r="AS39" s="85"/>
      <c r="AT39" s="54"/>
      <c r="AU39" s="4"/>
      <c r="AV39" s="54"/>
      <c r="AW39" s="6"/>
      <c r="AX39" s="54"/>
      <c r="AY39" s="4"/>
      <c r="AZ39" s="85"/>
      <c r="BA39" s="85"/>
      <c r="BB39" s="6"/>
      <c r="BC39" s="85"/>
      <c r="BD39" s="6"/>
      <c r="BE39" s="85"/>
      <c r="BF39" s="4"/>
      <c r="BG39" s="54"/>
      <c r="BH39" s="4"/>
      <c r="BJ39" s="85"/>
      <c r="BK39" s="6"/>
      <c r="BL39" s="85"/>
      <c r="BM39" s="85"/>
      <c r="BN39" s="85"/>
      <c r="BO39" s="85"/>
      <c r="BP39" s="85"/>
      <c r="BQ39" s="54"/>
      <c r="BR39" s="4"/>
      <c r="BS39" s="85"/>
      <c r="BT39" s="85"/>
      <c r="BU39" s="85"/>
      <c r="BV39" s="54"/>
      <c r="BW39" s="54"/>
      <c r="BX39" s="4"/>
      <c r="BY39" s="85"/>
      <c r="BZ39" s="85"/>
      <c r="CA39" s="54"/>
      <c r="CB39" s="54"/>
      <c r="CC39" s="54"/>
      <c r="CD39" s="4"/>
      <c r="CE39" s="6"/>
      <c r="CF39" s="4"/>
      <c r="CG39" s="85"/>
    </row>
    <row r="40">
      <c r="A40" s="64"/>
      <c r="B40" s="102">
        <v>31.0</v>
      </c>
      <c r="C40" s="104" t="str">
        <f>HYPERLINK("https://vjudge.net/contest/357521#problem/E","Helpful Maths")</f>
        <v>Helpful Maths</v>
      </c>
      <c r="D40" s="53">
        <f t="shared" si="2"/>
        <v>0</v>
      </c>
      <c r="E40" s="6"/>
      <c r="F40" s="6"/>
      <c r="G40" s="54"/>
      <c r="H40" s="54"/>
      <c r="I40" s="54"/>
      <c r="J40" s="54"/>
      <c r="K40" s="54"/>
      <c r="L40" s="54"/>
      <c r="M40" s="54"/>
      <c r="N40" s="54"/>
      <c r="O40" s="54"/>
      <c r="P40" s="6"/>
      <c r="Q40" s="54"/>
      <c r="R40" s="54"/>
      <c r="S40" s="6"/>
      <c r="T40" s="6"/>
      <c r="U40" s="54"/>
      <c r="V40" s="54"/>
      <c r="W40" s="54"/>
      <c r="X40" s="54"/>
      <c r="Y40" s="54"/>
      <c r="Z40" s="54"/>
      <c r="AA40" s="54"/>
      <c r="AB40" s="6"/>
      <c r="AC40" s="54"/>
      <c r="AD40" s="54"/>
      <c r="AE40" s="54"/>
      <c r="AF40" s="54"/>
      <c r="AG40" s="6"/>
      <c r="AH40" s="4"/>
      <c r="AI40" s="54"/>
      <c r="AJ40" s="105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6"/>
      <c r="AV40" s="54"/>
      <c r="AW40" s="6"/>
      <c r="AX40" s="54"/>
      <c r="AY40" s="54"/>
      <c r="AZ40" s="54"/>
      <c r="BA40" s="54"/>
      <c r="BB40" s="6"/>
      <c r="BC40" s="54"/>
      <c r="BD40" s="4"/>
      <c r="BE40" s="54"/>
      <c r="BF40" s="4"/>
      <c r="BG40" s="54"/>
      <c r="BH40" s="6"/>
      <c r="BI40" s="6"/>
      <c r="BJ40" s="85"/>
      <c r="BK40" s="6"/>
      <c r="BL40" s="54"/>
      <c r="BM40" s="85"/>
      <c r="BN40" s="54"/>
      <c r="BO40" s="54"/>
      <c r="BP40" s="54"/>
      <c r="BQ40" s="54"/>
      <c r="BR40" s="4"/>
      <c r="BS40" s="54"/>
      <c r="BT40" s="54"/>
      <c r="BU40" s="85"/>
      <c r="BV40" s="54"/>
      <c r="BW40" s="54"/>
      <c r="BX40" s="6"/>
      <c r="BY40" s="54"/>
      <c r="BZ40" s="54"/>
      <c r="CA40" s="54"/>
      <c r="CB40" s="54"/>
      <c r="CC40" s="54"/>
      <c r="CD40" s="6"/>
      <c r="CE40" s="6"/>
      <c r="CF40" s="4"/>
      <c r="CG40" s="54"/>
    </row>
    <row r="41">
      <c r="A41" s="64"/>
      <c r="B41" s="102">
        <v>32.0</v>
      </c>
      <c r="C41" s="104" t="str">
        <f>HYPERLINK("https://vjudge.net/contest/357521#problem/F","Train Swapping")</f>
        <v>Train Swapping</v>
      </c>
      <c r="D41" s="53">
        <f t="shared" si="2"/>
        <v>0</v>
      </c>
      <c r="E41" s="6"/>
      <c r="F41" s="6"/>
      <c r="G41" s="54"/>
      <c r="H41" s="54"/>
      <c r="I41" s="54"/>
      <c r="J41" s="54"/>
      <c r="K41" s="54"/>
      <c r="L41" s="54"/>
      <c r="M41" s="54"/>
      <c r="N41" s="54"/>
      <c r="O41" s="54"/>
      <c r="P41" s="6"/>
      <c r="Q41" s="54"/>
      <c r="R41" s="54"/>
      <c r="S41" s="6"/>
      <c r="T41" s="6"/>
      <c r="U41" s="54"/>
      <c r="V41" s="54"/>
      <c r="W41" s="54"/>
      <c r="X41" s="54"/>
      <c r="Y41" s="54"/>
      <c r="Z41" s="54"/>
      <c r="AA41" s="54"/>
      <c r="AB41" s="6"/>
      <c r="AC41" s="54"/>
      <c r="AD41" s="54"/>
      <c r="AE41" s="54"/>
      <c r="AF41" s="54"/>
      <c r="AG41" s="6"/>
      <c r="AH41" s="4"/>
      <c r="AI41" s="54"/>
      <c r="AJ41" s="54"/>
      <c r="AK41" s="54"/>
      <c r="AL41" s="85"/>
      <c r="AM41" s="85"/>
      <c r="AN41" s="54"/>
      <c r="AO41" s="54"/>
      <c r="AP41" s="54"/>
      <c r="AQ41" s="54"/>
      <c r="AR41" s="54"/>
      <c r="AS41" s="54"/>
      <c r="AT41" s="54"/>
      <c r="AU41" s="6"/>
      <c r="AV41" s="54"/>
      <c r="AW41" s="6"/>
      <c r="AX41" s="54"/>
      <c r="AY41" s="54"/>
      <c r="AZ41" s="54"/>
      <c r="BA41" s="54"/>
      <c r="BB41" s="6"/>
      <c r="BC41" s="54"/>
      <c r="BD41" s="6"/>
      <c r="BE41" s="54"/>
      <c r="BF41" s="4"/>
      <c r="BG41" s="54"/>
      <c r="BH41" s="6"/>
      <c r="BI41" s="6"/>
      <c r="BJ41" s="85"/>
      <c r="BK41" s="6"/>
      <c r="BL41" s="85"/>
      <c r="BM41" s="85"/>
      <c r="BN41" s="54"/>
      <c r="BO41" s="54"/>
      <c r="BP41" s="85"/>
      <c r="BQ41" s="54"/>
      <c r="BR41" s="4"/>
      <c r="BS41" s="85"/>
      <c r="BT41" s="54"/>
      <c r="BU41" s="85"/>
      <c r="BV41" s="85"/>
      <c r="BW41" s="54"/>
      <c r="BX41" s="6"/>
      <c r="BY41" s="54"/>
      <c r="BZ41" s="85"/>
      <c r="CA41" s="54"/>
      <c r="CB41" s="54"/>
      <c r="CC41" s="54"/>
      <c r="CD41" s="4"/>
      <c r="CE41" s="6"/>
      <c r="CF41" s="4"/>
      <c r="CG41" s="85"/>
    </row>
    <row r="42">
      <c r="A42" s="64"/>
      <c r="B42" s="102">
        <v>33.0</v>
      </c>
      <c r="C42" s="104" t="str">
        <f>HYPERLINK("https://vjudge.net/contest/357521#problem/G","Polycarp Training")</f>
        <v>Polycarp Training</v>
      </c>
      <c r="D42" s="53">
        <f t="shared" si="2"/>
        <v>0</v>
      </c>
      <c r="E42" s="4"/>
      <c r="F42" s="4"/>
      <c r="G42" s="54"/>
      <c r="H42" s="54"/>
      <c r="I42" s="54"/>
      <c r="J42" s="54"/>
      <c r="K42" s="54"/>
      <c r="L42" s="54"/>
      <c r="M42" s="54"/>
      <c r="N42" s="54"/>
      <c r="O42" s="54"/>
      <c r="P42" s="6"/>
      <c r="Q42" s="54"/>
      <c r="R42" s="54"/>
      <c r="S42" s="4"/>
      <c r="T42" s="6"/>
      <c r="U42" s="85"/>
      <c r="V42" s="85"/>
      <c r="W42" s="54"/>
      <c r="X42" s="85"/>
      <c r="Y42" s="54"/>
      <c r="Z42" s="54"/>
      <c r="AA42" s="54"/>
      <c r="AB42" s="6"/>
      <c r="AC42" s="54"/>
      <c r="AD42" s="85"/>
      <c r="AE42" s="85"/>
      <c r="AF42" s="54"/>
      <c r="AG42" s="6"/>
      <c r="AH42" s="4"/>
      <c r="AI42" s="54"/>
      <c r="AJ42" s="54"/>
      <c r="AK42" s="54"/>
      <c r="AL42" s="54"/>
      <c r="AM42" s="54"/>
      <c r="AN42" s="85"/>
      <c r="AO42" s="54"/>
      <c r="AP42" s="54"/>
      <c r="AQ42" s="85"/>
      <c r="AR42" s="54"/>
      <c r="AS42" s="54"/>
      <c r="AT42" s="85"/>
      <c r="AU42" s="4"/>
      <c r="AV42" s="54"/>
      <c r="AW42" s="6"/>
      <c r="AX42" s="85"/>
      <c r="AY42" s="54"/>
      <c r="AZ42" s="54"/>
      <c r="BA42" s="54"/>
      <c r="BB42" s="6"/>
      <c r="BC42" s="85"/>
      <c r="BD42" s="6"/>
      <c r="BE42" s="54"/>
      <c r="BF42" s="4"/>
      <c r="BG42" s="85"/>
      <c r="BH42" s="4"/>
      <c r="BI42" s="4"/>
      <c r="BJ42" s="85"/>
      <c r="BK42" s="6"/>
      <c r="BL42" s="85"/>
      <c r="BM42" s="85"/>
      <c r="BN42" s="85"/>
      <c r="BO42" s="54"/>
      <c r="BP42" s="85"/>
      <c r="BQ42" s="54"/>
      <c r="BR42" s="4"/>
      <c r="BS42" s="85"/>
      <c r="BT42" s="85"/>
      <c r="BU42" s="85"/>
      <c r="BV42" s="85"/>
      <c r="BW42" s="85"/>
      <c r="BX42" s="4"/>
      <c r="BY42" s="54"/>
      <c r="BZ42" s="54"/>
      <c r="CA42" s="54"/>
      <c r="CB42" s="54"/>
      <c r="CC42" s="54"/>
      <c r="CD42" s="4"/>
      <c r="CE42" s="4"/>
      <c r="CF42" s="4"/>
      <c r="CG42" s="85"/>
    </row>
    <row r="43">
      <c r="A43" s="64"/>
      <c r="B43" s="102">
        <v>34.0</v>
      </c>
      <c r="C43" s="104" t="str">
        <f>HYPERLINK("https://vjudge.net/contest/357521#problem/H","Age Sort")</f>
        <v>Age Sort</v>
      </c>
      <c r="D43" s="53">
        <f t="shared" si="2"/>
        <v>0</v>
      </c>
      <c r="E43" s="6"/>
      <c r="F43" s="6"/>
      <c r="G43" s="54"/>
      <c r="H43" s="54"/>
      <c r="I43" s="54"/>
      <c r="J43" s="54"/>
      <c r="K43" s="54"/>
      <c r="L43" s="54"/>
      <c r="M43" s="54"/>
      <c r="N43" s="54"/>
      <c r="O43" s="54"/>
      <c r="P43" s="6"/>
      <c r="Q43" s="54"/>
      <c r="R43" s="54"/>
      <c r="S43" s="6"/>
      <c r="T43" s="6"/>
      <c r="U43" s="54"/>
      <c r="V43" s="54"/>
      <c r="W43" s="54"/>
      <c r="X43" s="85"/>
      <c r="Y43" s="54"/>
      <c r="Z43" s="54"/>
      <c r="AA43" s="54"/>
      <c r="AB43" s="6"/>
      <c r="AC43" s="54"/>
      <c r="AD43" s="54"/>
      <c r="AE43" s="54"/>
      <c r="AF43" s="54"/>
      <c r="AG43" s="6"/>
      <c r="AH43" s="4"/>
      <c r="AI43" s="54"/>
      <c r="AJ43" s="54"/>
      <c r="AK43" s="54"/>
      <c r="AL43" s="54"/>
      <c r="AM43" s="85"/>
      <c r="AN43" s="54"/>
      <c r="AO43" s="54"/>
      <c r="AP43" s="54"/>
      <c r="AQ43" s="54"/>
      <c r="AR43" s="54"/>
      <c r="AS43" s="54"/>
      <c r="AT43" s="85"/>
      <c r="AU43" s="6"/>
      <c r="AV43" s="54"/>
      <c r="AW43" s="6"/>
      <c r="AX43" s="85"/>
      <c r="AY43" s="54"/>
      <c r="AZ43" s="54"/>
      <c r="BA43" s="54"/>
      <c r="BB43" s="4"/>
      <c r="BC43" s="85"/>
      <c r="BD43" s="6"/>
      <c r="BE43" s="54"/>
      <c r="BF43" s="4"/>
      <c r="BG43" s="54"/>
      <c r="BH43" s="6"/>
      <c r="BI43" s="6"/>
      <c r="BJ43" s="85"/>
      <c r="BK43" s="6"/>
      <c r="BL43" s="85"/>
      <c r="BM43" s="85"/>
      <c r="BN43" s="54"/>
      <c r="BO43" s="54"/>
      <c r="BP43" s="85"/>
      <c r="BQ43" s="54"/>
      <c r="BR43" s="4"/>
      <c r="BS43" s="85"/>
      <c r="BT43" s="54"/>
      <c r="BU43" s="85"/>
      <c r="BV43" s="85"/>
      <c r="BW43" s="54"/>
      <c r="BX43" s="70"/>
      <c r="BY43" s="85"/>
      <c r="BZ43" s="54"/>
      <c r="CA43" s="54"/>
      <c r="CB43" s="54"/>
      <c r="CC43" s="85"/>
      <c r="CD43" s="4"/>
      <c r="CE43" s="4"/>
      <c r="CF43" s="4"/>
      <c r="CG43" s="85"/>
    </row>
    <row r="44">
      <c r="A44" s="64"/>
      <c r="B44" s="102">
        <v>35.0</v>
      </c>
      <c r="C44" s="104" t="str">
        <f>HYPERLINK("https://vjudge.net/contest/357521#problem/I","Parity Alternated Deletions")</f>
        <v>Parity Alternated Deletions</v>
      </c>
      <c r="D44" s="53">
        <f t="shared" si="2"/>
        <v>0</v>
      </c>
      <c r="E44" s="4"/>
      <c r="F44" s="4"/>
      <c r="G44" s="54"/>
      <c r="H44" s="54"/>
      <c r="I44" s="54"/>
      <c r="J44" s="85"/>
      <c r="K44" s="54"/>
      <c r="L44" s="54"/>
      <c r="M44" s="54"/>
      <c r="N44" s="85"/>
      <c r="O44" s="54"/>
      <c r="P44" s="4"/>
      <c r="Q44" s="85"/>
      <c r="R44" s="54"/>
      <c r="S44" s="6"/>
      <c r="T44" s="6"/>
      <c r="U44" s="85"/>
      <c r="V44" s="85"/>
      <c r="W44" s="85"/>
      <c r="X44" s="85"/>
      <c r="Y44" s="54"/>
      <c r="Z44" s="54"/>
      <c r="AA44" s="85"/>
      <c r="AB44" s="6"/>
      <c r="AC44" s="85"/>
      <c r="AD44" s="85"/>
      <c r="AE44" s="85"/>
      <c r="AF44" s="54"/>
      <c r="AG44" s="4"/>
      <c r="AH44" s="4"/>
      <c r="AI44" s="85"/>
      <c r="AJ44" s="85"/>
      <c r="AK44" s="85"/>
      <c r="AL44" s="85"/>
      <c r="AM44" s="85"/>
      <c r="AN44" s="85"/>
      <c r="AO44" s="54"/>
      <c r="AP44" s="85"/>
      <c r="AQ44" s="85"/>
      <c r="AR44" s="54"/>
      <c r="AS44" s="85"/>
      <c r="AT44" s="85"/>
      <c r="AU44" s="4"/>
      <c r="AV44" s="54"/>
      <c r="AW44" s="4"/>
      <c r="AX44" s="54"/>
      <c r="AY44" s="54"/>
      <c r="AZ44" s="85"/>
      <c r="BA44" s="85"/>
      <c r="BB44" s="6"/>
      <c r="BC44" s="85"/>
      <c r="BD44" s="4"/>
      <c r="BE44" s="54"/>
      <c r="BF44" s="4"/>
      <c r="BG44" s="85"/>
      <c r="BH44" s="4"/>
      <c r="BI44" s="6"/>
      <c r="BJ44" s="85"/>
      <c r="BK44" s="4"/>
      <c r="BL44" s="85"/>
      <c r="BM44" s="85"/>
      <c r="BN44" s="85"/>
      <c r="BO44" s="85"/>
      <c r="BP44" s="85"/>
      <c r="BQ44" s="85"/>
      <c r="BR44" s="4"/>
      <c r="BS44" s="85"/>
      <c r="BT44" s="85"/>
      <c r="BU44" s="85"/>
      <c r="BV44" s="85"/>
      <c r="BW44" s="85"/>
      <c r="BX44" s="4"/>
      <c r="BY44" s="85"/>
      <c r="BZ44" s="85"/>
      <c r="CA44" s="85"/>
      <c r="CB44" s="85"/>
      <c r="CC44" s="85"/>
      <c r="CD44" s="4"/>
      <c r="CE44" s="4"/>
      <c r="CF44" s="4"/>
      <c r="CG44" s="85"/>
    </row>
    <row r="45">
      <c r="A45" s="64"/>
      <c r="B45" s="102">
        <v>36.0</v>
      </c>
      <c r="C45" s="104" t="str">
        <f>HYPERLINK("https://vjudge.net/contest/357521#problem/J","Flip Sort")</f>
        <v>Flip Sort</v>
      </c>
      <c r="D45" s="53">
        <f t="shared" si="2"/>
        <v>0</v>
      </c>
      <c r="E45" s="6"/>
      <c r="F45" s="6"/>
      <c r="G45" s="54"/>
      <c r="H45" s="54"/>
      <c r="I45" s="54"/>
      <c r="J45" s="54"/>
      <c r="K45" s="54"/>
      <c r="L45" s="54"/>
      <c r="M45" s="54"/>
      <c r="N45" s="54"/>
      <c r="O45" s="54"/>
      <c r="P45" s="6"/>
      <c r="Q45" s="54"/>
      <c r="R45" s="54"/>
      <c r="S45" s="54"/>
      <c r="T45" s="6"/>
      <c r="U45" s="54"/>
      <c r="V45" s="85"/>
      <c r="W45" s="54"/>
      <c r="X45" s="85"/>
      <c r="Y45" s="54"/>
      <c r="Z45" s="85"/>
      <c r="AA45" s="85"/>
      <c r="AB45" s="4"/>
      <c r="AC45" s="54"/>
      <c r="AD45" s="54"/>
      <c r="AE45" s="54"/>
      <c r="AF45" s="54"/>
      <c r="AG45" s="54"/>
      <c r="AH45" s="4"/>
      <c r="AI45" s="54"/>
      <c r="AJ45" s="85"/>
      <c r="AK45" s="54"/>
      <c r="AL45" s="54"/>
      <c r="AM45" s="54"/>
      <c r="AN45" s="54"/>
      <c r="AO45" s="54"/>
      <c r="AP45" s="85"/>
      <c r="AQ45" s="85"/>
      <c r="AR45" s="54"/>
      <c r="AS45" s="54"/>
      <c r="AT45" s="54"/>
      <c r="AU45" s="4"/>
      <c r="AV45" s="85"/>
      <c r="AW45" s="6"/>
      <c r="AX45" s="54"/>
      <c r="AY45" s="54"/>
      <c r="AZ45" s="54"/>
      <c r="BA45" s="85"/>
      <c r="BB45" s="6"/>
      <c r="BC45" s="54"/>
      <c r="BD45" s="6"/>
      <c r="BE45" s="54"/>
      <c r="BF45" s="4"/>
      <c r="BG45" s="85"/>
      <c r="BH45" s="6"/>
      <c r="BI45" s="6"/>
      <c r="BJ45" s="85"/>
      <c r="BK45" s="6"/>
      <c r="BL45" s="54"/>
      <c r="BM45" s="85"/>
      <c r="BN45" s="54"/>
      <c r="BO45" s="54"/>
      <c r="BP45" s="85"/>
      <c r="BQ45" s="54"/>
      <c r="BR45" s="4"/>
      <c r="BS45" s="85"/>
      <c r="BT45" s="54"/>
      <c r="BU45" s="85"/>
      <c r="BV45" s="85"/>
      <c r="BW45" s="85"/>
      <c r="BX45" s="54"/>
      <c r="BY45" s="85"/>
      <c r="BZ45" s="85"/>
      <c r="CA45" s="54"/>
      <c r="CB45" s="54"/>
      <c r="CC45" s="54"/>
      <c r="CD45" s="4"/>
      <c r="CE45" s="4"/>
      <c r="CF45" s="4"/>
      <c r="CG45" s="85"/>
    </row>
    <row r="46">
      <c r="A46" s="106"/>
      <c r="B46" s="107">
        <v>37.0</v>
      </c>
      <c r="C46" s="108" t="str">
        <f>HYPERLINK("https://vjudge.net/contest/357521#problem/K","A Match Making Problem")</f>
        <v>A Match Making Problem</v>
      </c>
      <c r="D46" s="53">
        <f t="shared" si="2"/>
        <v>0</v>
      </c>
      <c r="E46" s="6"/>
      <c r="F46" s="6"/>
      <c r="G46" s="54"/>
      <c r="H46" s="54"/>
      <c r="I46" s="54"/>
      <c r="J46" s="54"/>
      <c r="K46" s="54"/>
      <c r="L46" s="54"/>
      <c r="M46" s="54"/>
      <c r="N46" s="54"/>
      <c r="O46" s="54"/>
      <c r="P46" s="4"/>
      <c r="Q46" s="67"/>
      <c r="R46" s="85"/>
      <c r="S46" s="54"/>
      <c r="T46" s="6"/>
      <c r="U46" s="85"/>
      <c r="V46" s="85"/>
      <c r="W46" s="85"/>
      <c r="X46" s="85"/>
      <c r="Y46" s="54"/>
      <c r="Z46" s="54"/>
      <c r="AA46" s="85"/>
      <c r="AB46" s="4"/>
      <c r="AC46" s="54"/>
      <c r="AD46" s="85"/>
      <c r="AE46" s="85"/>
      <c r="AF46" s="54"/>
      <c r="AG46" s="85"/>
      <c r="AH46" s="4"/>
      <c r="AI46" s="54"/>
      <c r="AJ46" s="85"/>
      <c r="AK46" s="85"/>
      <c r="AL46" s="85"/>
      <c r="AM46" s="85"/>
      <c r="AN46" s="54"/>
      <c r="AO46" s="54"/>
      <c r="AP46" s="85"/>
      <c r="AQ46" s="85"/>
      <c r="AR46" s="54"/>
      <c r="AS46" s="85"/>
      <c r="AT46" s="85"/>
      <c r="AU46" s="4"/>
      <c r="AV46" s="85"/>
      <c r="AW46" s="4"/>
      <c r="AX46" s="54"/>
      <c r="AY46" s="54"/>
      <c r="AZ46" s="85"/>
      <c r="BA46" s="85"/>
      <c r="BB46" s="4"/>
      <c r="BC46" s="85"/>
      <c r="BD46" s="4"/>
      <c r="BE46" s="85"/>
      <c r="BF46" s="4"/>
      <c r="BG46" s="85"/>
      <c r="BH46" s="4"/>
      <c r="BI46" s="6"/>
      <c r="BJ46" s="85"/>
      <c r="BK46" s="4"/>
      <c r="BL46" s="85"/>
      <c r="BM46" s="85"/>
      <c r="BN46" s="85"/>
      <c r="BO46" s="85"/>
      <c r="BP46" s="85"/>
      <c r="BQ46" s="85"/>
      <c r="BR46" s="4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4"/>
      <c r="CE46" s="4"/>
      <c r="CF46" s="4"/>
      <c r="CG46" s="85"/>
    </row>
    <row r="47">
      <c r="A47" s="109" t="s">
        <v>20</v>
      </c>
      <c r="B47" s="110">
        <v>38.0</v>
      </c>
      <c r="C47" s="111" t="str">
        <f>HYPERLINK("https://vjudge.net/contest/357521#problem/L","Peter's Smokes")</f>
        <v>Peter's Smokes</v>
      </c>
      <c r="D47" s="53">
        <f t="shared" si="2"/>
        <v>0</v>
      </c>
      <c r="E47" s="6"/>
      <c r="F47" s="6"/>
      <c r="G47" s="54"/>
      <c r="H47" s="54"/>
      <c r="I47" s="54"/>
      <c r="J47" s="54"/>
      <c r="K47" s="54"/>
      <c r="L47" s="85"/>
      <c r="M47" s="54"/>
      <c r="N47" s="54"/>
      <c r="O47" s="85"/>
      <c r="P47" s="4"/>
      <c r="Q47" s="85"/>
      <c r="R47" s="54"/>
      <c r="S47" s="54"/>
      <c r="T47" s="6"/>
      <c r="U47" s="54"/>
      <c r="V47" s="54"/>
      <c r="W47" s="54"/>
      <c r="X47" s="54"/>
      <c r="Y47" s="54"/>
      <c r="Z47" s="54"/>
      <c r="AA47" s="85"/>
      <c r="AB47" s="6"/>
      <c r="AC47" s="54"/>
      <c r="AD47" s="54"/>
      <c r="AE47" s="54"/>
      <c r="AF47" s="54"/>
      <c r="AG47" s="85"/>
      <c r="AH47" s="6"/>
      <c r="AI47" s="54"/>
      <c r="AJ47" s="54"/>
      <c r="AK47" s="54"/>
      <c r="AL47" s="54"/>
      <c r="AM47" s="54"/>
      <c r="AN47" s="54"/>
      <c r="AO47" s="54"/>
      <c r="AP47" s="85"/>
      <c r="AQ47" s="85"/>
      <c r="AR47" s="54"/>
      <c r="AS47" s="54"/>
      <c r="AT47" s="54"/>
      <c r="AU47" s="6"/>
      <c r="AV47" s="85"/>
      <c r="AW47" s="6"/>
      <c r="AX47" s="54"/>
      <c r="AY47" s="54"/>
      <c r="AZ47" s="54"/>
      <c r="BA47" s="54"/>
      <c r="BB47" s="6"/>
      <c r="BC47" s="54"/>
      <c r="BD47" s="6"/>
      <c r="BE47" s="54"/>
      <c r="BF47" s="6"/>
      <c r="BG47" s="85"/>
      <c r="BH47" s="6"/>
      <c r="BI47" s="6"/>
      <c r="BJ47" s="54"/>
      <c r="BK47" s="6"/>
      <c r="BL47" s="54"/>
      <c r="BM47" s="54"/>
      <c r="BN47" s="54"/>
      <c r="BO47" s="54"/>
      <c r="BP47" s="54"/>
      <c r="BQ47" s="54"/>
      <c r="BR47" s="4"/>
      <c r="BS47" s="54"/>
      <c r="BT47" s="54"/>
      <c r="BU47" s="54"/>
      <c r="BV47" s="85"/>
      <c r="BW47" s="54"/>
      <c r="BX47" s="54"/>
      <c r="BY47" s="54"/>
      <c r="BZ47" s="85"/>
      <c r="CA47" s="85"/>
      <c r="CB47" s="54"/>
      <c r="CC47" s="85"/>
      <c r="CD47" s="4"/>
      <c r="CE47" s="4"/>
      <c r="CF47" s="4"/>
      <c r="CG47" s="85"/>
    </row>
    <row r="48">
      <c r="A48" s="64"/>
      <c r="B48" s="110">
        <v>39.0</v>
      </c>
      <c r="C48" s="111" t="str">
        <f>HYPERLINK("https://vjudge.net/contest/357521#problem/M","Scarecrow")</f>
        <v>Scarecrow</v>
      </c>
      <c r="D48" s="53">
        <f t="shared" si="2"/>
        <v>0</v>
      </c>
      <c r="E48" s="6"/>
      <c r="F48" s="6"/>
      <c r="G48" s="54"/>
      <c r="H48" s="54"/>
      <c r="I48" s="54"/>
      <c r="J48" s="54"/>
      <c r="K48" s="54"/>
      <c r="L48" s="54"/>
      <c r="M48" s="54"/>
      <c r="N48" s="54"/>
      <c r="O48" s="85"/>
      <c r="P48" s="4"/>
      <c r="Q48" s="85"/>
      <c r="R48" s="54"/>
      <c r="S48" s="54"/>
      <c r="T48" s="4"/>
      <c r="U48" s="85"/>
      <c r="V48" s="54"/>
      <c r="W48" s="85"/>
      <c r="X48" s="85"/>
      <c r="Y48" s="54"/>
      <c r="Z48" s="54"/>
      <c r="AA48" s="85"/>
      <c r="AB48" s="4"/>
      <c r="AC48" s="85"/>
      <c r="AD48" s="85"/>
      <c r="AE48" s="85"/>
      <c r="AF48" s="85"/>
      <c r="AG48" s="85"/>
      <c r="AH48" s="4"/>
      <c r="AI48" s="54"/>
      <c r="AJ48" s="85"/>
      <c r="AK48" s="54"/>
      <c r="AL48" s="85"/>
      <c r="AM48" s="85"/>
      <c r="AN48" s="54"/>
      <c r="AO48" s="54"/>
      <c r="AP48" s="54"/>
      <c r="AQ48" s="85"/>
      <c r="AR48" s="54"/>
      <c r="AS48" s="85"/>
      <c r="AT48" s="54"/>
      <c r="AU48" s="4"/>
      <c r="AV48" s="85"/>
      <c r="AW48" s="6"/>
      <c r="AX48" s="85"/>
      <c r="AY48" s="54"/>
      <c r="AZ48" s="54"/>
      <c r="BA48" s="54"/>
      <c r="BB48" s="4"/>
      <c r="BC48" s="85"/>
      <c r="BD48" s="4"/>
      <c r="BE48" s="85"/>
      <c r="BF48" s="4"/>
      <c r="BG48" s="85"/>
      <c r="BH48" s="6"/>
      <c r="BI48" s="6"/>
      <c r="BJ48" s="85"/>
      <c r="BK48" s="6"/>
      <c r="BL48" s="85"/>
      <c r="BM48" s="85"/>
      <c r="BN48" s="54"/>
      <c r="BO48" s="85"/>
      <c r="BP48" s="85"/>
      <c r="BQ48" s="54"/>
      <c r="BR48" s="4"/>
      <c r="BS48" s="85"/>
      <c r="BT48" s="85"/>
      <c r="BU48" s="85"/>
      <c r="BV48" s="85"/>
      <c r="BW48" s="85"/>
      <c r="BX48" s="85"/>
      <c r="BY48" s="54"/>
      <c r="BZ48" s="85"/>
      <c r="CA48" s="85"/>
      <c r="CB48" s="85"/>
      <c r="CC48" s="85"/>
      <c r="CD48" s="4"/>
      <c r="CE48" s="4"/>
      <c r="CF48" s="4"/>
      <c r="CG48" s="85"/>
    </row>
    <row r="49">
      <c r="A49" s="64"/>
      <c r="B49" s="110">
        <v>40.0</v>
      </c>
      <c r="C49" s="111" t="str">
        <f>HYPERLINK("https://vjudge.net/contest/357521#problem/N","The Bus Driver Problem")</f>
        <v>The Bus Driver Problem</v>
      </c>
      <c r="D49" s="53">
        <f t="shared" si="2"/>
        <v>0</v>
      </c>
      <c r="E49" s="4"/>
      <c r="F49" s="6"/>
      <c r="G49" s="54"/>
      <c r="H49" s="54"/>
      <c r="I49" s="54"/>
      <c r="J49" s="54"/>
      <c r="K49" s="85"/>
      <c r="L49" s="85"/>
      <c r="M49" s="54"/>
      <c r="N49" s="54"/>
      <c r="O49" s="85"/>
      <c r="P49" s="4"/>
      <c r="Q49" s="85"/>
      <c r="R49" s="54"/>
      <c r="S49" s="54"/>
      <c r="T49" s="4"/>
      <c r="U49" s="54"/>
      <c r="V49" s="54"/>
      <c r="W49" s="85"/>
      <c r="X49" s="85"/>
      <c r="Y49" s="54"/>
      <c r="Z49" s="54"/>
      <c r="AA49" s="54"/>
      <c r="AB49" s="4"/>
      <c r="AC49" s="54"/>
      <c r="AD49" s="85"/>
      <c r="AE49" s="85"/>
      <c r="AF49" s="54"/>
      <c r="AG49" s="85"/>
      <c r="AH49" s="4"/>
      <c r="AI49" s="85"/>
      <c r="AJ49" s="85"/>
      <c r="AK49" s="85"/>
      <c r="AL49" s="85"/>
      <c r="AM49" s="85"/>
      <c r="AN49" s="85"/>
      <c r="AO49" s="54"/>
      <c r="AP49" s="85"/>
      <c r="AQ49" s="85"/>
      <c r="AR49" s="85"/>
      <c r="AS49" s="85"/>
      <c r="AT49" s="85"/>
      <c r="AU49" s="4"/>
      <c r="AV49" s="85"/>
      <c r="AW49" s="4"/>
      <c r="AX49" s="54"/>
      <c r="AY49" s="54"/>
      <c r="AZ49" s="54"/>
      <c r="BA49" s="85"/>
      <c r="BB49" s="4"/>
      <c r="BC49" s="85"/>
      <c r="BD49" s="6"/>
      <c r="BE49" s="85"/>
      <c r="BF49" s="4"/>
      <c r="BG49" s="85"/>
      <c r="BH49" s="6"/>
      <c r="BI49" s="6"/>
      <c r="BJ49" s="85"/>
      <c r="BK49" s="4"/>
      <c r="BL49" s="85"/>
      <c r="BM49" s="85"/>
      <c r="BN49" s="54"/>
      <c r="BO49" s="85"/>
      <c r="BP49" s="54"/>
      <c r="BQ49" s="85"/>
      <c r="BR49" s="4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4"/>
      <c r="CE49" s="4"/>
      <c r="CF49" s="4"/>
      <c r="CG49" s="85"/>
    </row>
    <row r="50">
      <c r="A50" s="64"/>
      <c r="B50" s="110">
        <v>41.0</v>
      </c>
      <c r="C50" s="111" t="str">
        <f>HYPERLINK("https://vjudge.net/contest/357521#problem/O","Matryoshka Dolls")</f>
        <v>Matryoshka Dolls</v>
      </c>
      <c r="D50" s="53">
        <f t="shared" si="2"/>
        <v>0</v>
      </c>
      <c r="E50" s="4"/>
      <c r="F50" s="6"/>
      <c r="G50" s="54"/>
      <c r="H50" s="54"/>
      <c r="I50" s="54"/>
      <c r="J50" s="54"/>
      <c r="K50" s="54"/>
      <c r="L50" s="54"/>
      <c r="M50" s="54"/>
      <c r="N50" s="54"/>
      <c r="O50" s="85"/>
      <c r="P50" s="6"/>
      <c r="Q50" s="54"/>
      <c r="R50" s="54"/>
      <c r="S50" s="54"/>
      <c r="T50" s="6"/>
      <c r="U50" s="54"/>
      <c r="V50" s="54"/>
      <c r="W50" s="54"/>
      <c r="X50" s="54"/>
      <c r="Y50" s="54"/>
      <c r="Z50" s="54"/>
      <c r="AA50" s="85"/>
      <c r="AB50" s="4"/>
      <c r="AC50" s="54"/>
      <c r="AD50" s="85"/>
      <c r="AE50" s="85"/>
      <c r="AF50" s="85"/>
      <c r="AG50" s="85"/>
      <c r="AH50" s="6"/>
      <c r="AI50" s="54"/>
      <c r="AJ50" s="85"/>
      <c r="AK50" s="54"/>
      <c r="AL50" s="85"/>
      <c r="AM50" s="85"/>
      <c r="AN50" s="54"/>
      <c r="AO50" s="54"/>
      <c r="AP50" s="54"/>
      <c r="AQ50" s="85"/>
      <c r="AR50" s="54"/>
      <c r="AS50" s="54"/>
      <c r="AT50" s="54"/>
      <c r="AU50" s="4"/>
      <c r="AV50" s="54"/>
      <c r="AW50" s="6"/>
      <c r="AX50" s="54"/>
      <c r="AY50" s="54"/>
      <c r="AZ50" s="54"/>
      <c r="BA50" s="54"/>
      <c r="BB50" s="6"/>
      <c r="BC50" s="54"/>
      <c r="BD50" s="4"/>
      <c r="BE50" s="54"/>
      <c r="BF50" s="6"/>
      <c r="BG50" s="85"/>
      <c r="BH50" s="6"/>
      <c r="BI50" s="6"/>
      <c r="BJ50" s="54"/>
      <c r="BK50" s="6"/>
      <c r="BL50" s="54"/>
      <c r="BM50" s="54"/>
      <c r="BN50" s="54"/>
      <c r="BO50" s="54"/>
      <c r="BP50" s="54"/>
      <c r="BQ50" s="54"/>
      <c r="BR50" s="4"/>
      <c r="BS50" s="85"/>
      <c r="BT50" s="54"/>
      <c r="BU50" s="85"/>
      <c r="BV50" s="85"/>
      <c r="BW50" s="85"/>
      <c r="BX50" s="54"/>
      <c r="BY50" s="54"/>
      <c r="BZ50" s="85"/>
      <c r="CA50" s="85"/>
      <c r="CB50" s="85"/>
      <c r="CC50" s="85"/>
      <c r="CD50" s="4"/>
      <c r="CE50" s="4"/>
      <c r="CF50" s="4"/>
      <c r="CG50" s="85"/>
    </row>
    <row r="51">
      <c r="A51" s="64"/>
      <c r="B51" s="110">
        <v>42.0</v>
      </c>
      <c r="C51" s="111" t="str">
        <f>HYPERLINK("https://vjudge.net/contest/357521#problem/P","Two Operations")</f>
        <v>Two Operations</v>
      </c>
      <c r="D51" s="53">
        <f t="shared" si="2"/>
        <v>0</v>
      </c>
      <c r="E51" s="4"/>
      <c r="F51" s="6"/>
      <c r="G51" s="54"/>
      <c r="H51" s="54"/>
      <c r="I51" s="85"/>
      <c r="J51" s="85"/>
      <c r="K51" s="85"/>
      <c r="L51" s="85"/>
      <c r="M51" s="85"/>
      <c r="N51" s="85"/>
      <c r="O51" s="85"/>
      <c r="P51" s="4"/>
      <c r="Q51" s="85"/>
      <c r="R51" s="85"/>
      <c r="S51" s="85"/>
      <c r="T51" s="6"/>
      <c r="U51" s="54"/>
      <c r="V51" s="85"/>
      <c r="W51" s="85"/>
      <c r="X51" s="85"/>
      <c r="Y51" s="85"/>
      <c r="Z51" s="85"/>
      <c r="AA51" s="85"/>
      <c r="AB51" s="4"/>
      <c r="AC51" s="85"/>
      <c r="AD51" s="85"/>
      <c r="AE51" s="85"/>
      <c r="AF51" s="85"/>
      <c r="AG51" s="85"/>
      <c r="AH51" s="4"/>
      <c r="AI51" s="54"/>
      <c r="AJ51" s="85"/>
      <c r="AK51" s="85"/>
      <c r="AL51" s="85"/>
      <c r="AM51" s="85"/>
      <c r="AN51" s="85"/>
      <c r="AO51" s="54"/>
      <c r="AP51" s="85"/>
      <c r="AQ51" s="85"/>
      <c r="AR51" s="54"/>
      <c r="AS51" s="85"/>
      <c r="AT51" s="85"/>
      <c r="AU51" s="4"/>
      <c r="AV51" s="85"/>
      <c r="AW51" s="4"/>
      <c r="AX51" s="85"/>
      <c r="AY51" s="54"/>
      <c r="AZ51" s="85"/>
      <c r="BA51" s="85"/>
      <c r="BB51" s="4"/>
      <c r="BC51" s="85"/>
      <c r="BD51" s="4"/>
      <c r="BE51" s="54"/>
      <c r="BF51" s="4"/>
      <c r="BG51" s="54"/>
      <c r="BH51" s="85"/>
      <c r="BI51" s="4"/>
      <c r="BJ51" s="85"/>
      <c r="BK51" s="4"/>
      <c r="BL51" s="85"/>
      <c r="BM51" s="85"/>
      <c r="BN51" s="85"/>
      <c r="BO51" s="85"/>
      <c r="BP51" s="85"/>
      <c r="BQ51" s="85"/>
      <c r="BR51" s="4"/>
      <c r="BS51" s="85"/>
      <c r="BT51" s="85"/>
      <c r="BU51" s="85"/>
      <c r="BV51" s="85"/>
      <c r="BW51" s="54"/>
      <c r="BX51" s="85"/>
      <c r="BY51" s="85"/>
      <c r="BZ51" s="85"/>
      <c r="CA51" s="85"/>
      <c r="CB51" s="85"/>
      <c r="CC51" s="85"/>
      <c r="CD51" s="4"/>
      <c r="CE51" s="85"/>
      <c r="CF51" s="4"/>
      <c r="CG51" s="85"/>
    </row>
    <row r="52">
      <c r="A52" s="64"/>
      <c r="B52" s="110">
        <v>43.0</v>
      </c>
      <c r="C52" s="111" t="str">
        <f>HYPERLINK("https://vjudge.net/contest/357521#problem/Q","Wrong Subtraction")</f>
        <v>Wrong Subtraction</v>
      </c>
      <c r="D52" s="53">
        <f t="shared" si="2"/>
        <v>0</v>
      </c>
      <c r="E52" s="4"/>
      <c r="F52" s="6"/>
      <c r="G52" s="54"/>
      <c r="H52" s="54"/>
      <c r="I52" s="54"/>
      <c r="J52" s="54"/>
      <c r="K52" s="54"/>
      <c r="L52" s="54"/>
      <c r="M52" s="54"/>
      <c r="N52" s="54"/>
      <c r="O52" s="54"/>
      <c r="P52" s="6"/>
      <c r="Q52" s="54"/>
      <c r="R52" s="54"/>
      <c r="S52" s="54"/>
      <c r="T52" s="6"/>
      <c r="U52" s="54"/>
      <c r="V52" s="54"/>
      <c r="W52" s="54"/>
      <c r="X52" s="54"/>
      <c r="Y52" s="54"/>
      <c r="Z52" s="54"/>
      <c r="AA52" s="85"/>
      <c r="AB52" s="4"/>
      <c r="AC52" s="54"/>
      <c r="AD52" s="54"/>
      <c r="AE52" s="54"/>
      <c r="AF52" s="54"/>
      <c r="AG52" s="85"/>
      <c r="AH52" s="6"/>
      <c r="AI52" s="54"/>
      <c r="AJ52" s="112"/>
      <c r="AK52" s="54"/>
      <c r="AL52" s="54"/>
      <c r="AM52" s="85"/>
      <c r="AN52" s="54"/>
      <c r="AO52" s="54"/>
      <c r="AP52" s="54"/>
      <c r="AQ52" s="85"/>
      <c r="AR52" s="54"/>
      <c r="AS52" s="54"/>
      <c r="AT52" s="54"/>
      <c r="AU52" s="4"/>
      <c r="AV52" s="54"/>
      <c r="AW52" s="6"/>
      <c r="AX52" s="54"/>
      <c r="AY52" s="54"/>
      <c r="AZ52" s="54"/>
      <c r="BA52" s="54"/>
      <c r="BB52" s="4"/>
      <c r="BC52" s="85"/>
      <c r="BD52" s="4"/>
      <c r="BE52" s="54"/>
      <c r="BF52" s="6"/>
      <c r="BG52" s="85"/>
      <c r="BH52" s="54"/>
      <c r="BI52" s="4"/>
      <c r="BJ52" s="54"/>
      <c r="BK52" s="6"/>
      <c r="BL52" s="85"/>
      <c r="BM52" s="54"/>
      <c r="BN52" s="54"/>
      <c r="BO52" s="54"/>
      <c r="BP52" s="54"/>
      <c r="BQ52" s="54"/>
      <c r="BR52" s="4"/>
      <c r="BS52" s="54"/>
      <c r="BT52" s="54"/>
      <c r="BU52" s="85"/>
      <c r="BV52" s="85"/>
      <c r="BW52" s="85"/>
      <c r="BX52" s="85"/>
      <c r="BY52" s="54"/>
      <c r="BZ52" s="85"/>
      <c r="CA52" s="85"/>
      <c r="CB52" s="85"/>
      <c r="CC52" s="85"/>
      <c r="CD52" s="4"/>
      <c r="CE52" s="54"/>
      <c r="CF52" s="6"/>
      <c r="CG52" s="85"/>
    </row>
    <row r="53">
      <c r="A53" s="64"/>
      <c r="B53" s="110">
        <v>44.0</v>
      </c>
      <c r="C53" s="111" t="str">
        <f>HYPERLINK("https://vjudge.net/contest/357521#problem/R","Drinks Choosing")</f>
        <v>Drinks Choosing</v>
      </c>
      <c r="D53" s="53">
        <f t="shared" si="2"/>
        <v>0</v>
      </c>
      <c r="E53" s="4"/>
      <c r="F53" s="4"/>
      <c r="G53" s="85"/>
      <c r="H53" s="54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4"/>
      <c r="U53" s="85"/>
      <c r="V53" s="85"/>
      <c r="W53" s="54"/>
      <c r="X53" s="85"/>
      <c r="Y53" s="85"/>
      <c r="Z53" s="85"/>
      <c r="AA53" s="85"/>
      <c r="AB53" s="4"/>
      <c r="AC53" s="85"/>
      <c r="AD53" s="85"/>
      <c r="AE53" s="85"/>
      <c r="AF53" s="85"/>
      <c r="AG53" s="85"/>
      <c r="AH53" s="4"/>
      <c r="AI53" s="85"/>
      <c r="AJ53" s="85"/>
      <c r="AK53" s="54"/>
      <c r="AL53" s="85"/>
      <c r="AM53" s="85"/>
      <c r="AN53" s="85"/>
      <c r="AO53" s="54"/>
      <c r="AP53" s="85"/>
      <c r="AQ53" s="85"/>
      <c r="AR53" s="54"/>
      <c r="AS53" s="85"/>
      <c r="AT53" s="85"/>
      <c r="AU53" s="4"/>
      <c r="AV53" s="85"/>
      <c r="AW53" s="54"/>
      <c r="AX53" s="85"/>
      <c r="AY53" s="54"/>
      <c r="AZ53" s="85"/>
      <c r="BA53" s="85"/>
      <c r="BB53" s="4"/>
      <c r="BC53" s="85"/>
      <c r="BD53" s="4"/>
      <c r="BE53" s="85"/>
      <c r="BF53" s="4"/>
      <c r="BG53" s="85"/>
      <c r="BH53" s="85"/>
      <c r="BI53" s="4"/>
      <c r="BJ53" s="85"/>
      <c r="BK53" s="4"/>
      <c r="BL53" s="85"/>
      <c r="BM53" s="85"/>
      <c r="BN53" s="85"/>
      <c r="BO53" s="85"/>
      <c r="BP53" s="85"/>
      <c r="BQ53" s="85"/>
      <c r="BR53" s="4"/>
      <c r="BS53" s="85"/>
      <c r="BT53" s="85"/>
      <c r="BU53" s="85"/>
      <c r="BV53" s="85"/>
      <c r="BW53" s="54"/>
      <c r="BX53" s="85"/>
      <c r="BY53" s="85"/>
      <c r="BZ53" s="85"/>
      <c r="CA53" s="85"/>
      <c r="CB53" s="85"/>
      <c r="CC53" s="85"/>
      <c r="CD53" s="4"/>
      <c r="CE53" s="85"/>
      <c r="CF53" s="4"/>
      <c r="CG53" s="85"/>
    </row>
    <row r="54">
      <c r="A54" s="64"/>
      <c r="B54" s="110">
        <v>45.0</v>
      </c>
      <c r="C54" s="111" t="str">
        <f>HYPERLINK("https://vjudge.net/contest/357521#problem/S","Minimize the Permutation")</f>
        <v>Minimize the Permutation</v>
      </c>
      <c r="D54" s="53">
        <f t="shared" si="2"/>
        <v>0</v>
      </c>
      <c r="E54" s="4"/>
      <c r="F54" s="4"/>
      <c r="G54" s="85"/>
      <c r="H54" s="85"/>
      <c r="I54" s="85"/>
      <c r="J54" s="85"/>
      <c r="K54" s="54"/>
      <c r="L54" s="85"/>
      <c r="M54" s="85"/>
      <c r="N54" s="85"/>
      <c r="O54" s="85"/>
      <c r="P54" s="85"/>
      <c r="Q54" s="85"/>
      <c r="R54" s="85"/>
      <c r="S54" s="85"/>
      <c r="T54" s="4"/>
      <c r="U54" s="85"/>
      <c r="V54" s="54"/>
      <c r="W54" s="85"/>
      <c r="X54" s="85"/>
      <c r="Y54" s="85"/>
      <c r="Z54" s="85"/>
      <c r="AA54" s="85"/>
      <c r="AB54" s="4"/>
      <c r="AC54" s="85"/>
      <c r="AD54" s="85"/>
      <c r="AE54" s="85"/>
      <c r="AF54" s="85"/>
      <c r="AG54" s="85"/>
      <c r="AH54" s="4"/>
      <c r="AI54" s="85"/>
      <c r="AJ54" s="85"/>
      <c r="AK54" s="54"/>
      <c r="AL54" s="85"/>
      <c r="AM54" s="85"/>
      <c r="AN54" s="85"/>
      <c r="AO54" s="54"/>
      <c r="AP54" s="85"/>
      <c r="AQ54" s="85"/>
      <c r="AR54" s="85"/>
      <c r="AS54" s="85"/>
      <c r="AT54" s="85"/>
      <c r="AU54" s="4"/>
      <c r="AV54" s="85"/>
      <c r="AW54" s="54"/>
      <c r="AX54" s="85"/>
      <c r="AY54" s="54"/>
      <c r="AZ54" s="85"/>
      <c r="BA54" s="85"/>
      <c r="BB54" s="4"/>
      <c r="BC54" s="85"/>
      <c r="BD54" s="4"/>
      <c r="BE54" s="85"/>
      <c r="BF54" s="4"/>
      <c r="BG54" s="85"/>
      <c r="BH54" s="85"/>
      <c r="BI54" s="4"/>
      <c r="BJ54" s="85"/>
      <c r="BK54" s="4"/>
      <c r="BL54" s="85"/>
      <c r="BM54" s="85"/>
      <c r="BN54" s="85"/>
      <c r="BO54" s="85"/>
      <c r="BP54" s="85"/>
      <c r="BQ54" s="85"/>
      <c r="BR54" s="4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4"/>
      <c r="CE54" s="85"/>
      <c r="CF54" s="4"/>
      <c r="CG54" s="85"/>
    </row>
    <row r="55">
      <c r="A55" s="64"/>
      <c r="B55" s="110">
        <v>46.0</v>
      </c>
      <c r="C55" s="111" t="str">
        <f>HYPERLINK("https://vjudge.net/contest/357521#problem/T","Prime Minister")</f>
        <v>Prime Minister</v>
      </c>
      <c r="D55" s="53">
        <f t="shared" si="2"/>
        <v>0</v>
      </c>
      <c r="E55" s="4"/>
      <c r="F55" s="6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54"/>
      <c r="S55" s="85"/>
      <c r="T55" s="4"/>
      <c r="U55" s="85"/>
      <c r="V55" s="85"/>
      <c r="W55" s="85"/>
      <c r="X55" s="85"/>
      <c r="Y55" s="54"/>
      <c r="Z55" s="85"/>
      <c r="AA55" s="85"/>
      <c r="AB55" s="4"/>
      <c r="AC55" s="85"/>
      <c r="AD55" s="85"/>
      <c r="AE55" s="85"/>
      <c r="AF55" s="85"/>
      <c r="AG55" s="85"/>
      <c r="AH55" s="4"/>
      <c r="AI55" s="85"/>
      <c r="AJ55" s="85"/>
      <c r="AK55" s="54"/>
      <c r="AL55" s="85"/>
      <c r="AM55" s="85"/>
      <c r="AN55" s="85"/>
      <c r="AO55" s="54"/>
      <c r="AP55" s="85"/>
      <c r="AQ55" s="85"/>
      <c r="AR55" s="85"/>
      <c r="AS55" s="85"/>
      <c r="AT55" s="85"/>
      <c r="AU55" s="4"/>
      <c r="AV55" s="85"/>
      <c r="AW55" s="54"/>
      <c r="AX55" s="85"/>
      <c r="AY55" s="54"/>
      <c r="AZ55" s="85"/>
      <c r="BA55" s="85"/>
      <c r="BB55" s="4"/>
      <c r="BC55" s="85"/>
      <c r="BD55" s="4"/>
      <c r="BE55" s="85"/>
      <c r="BF55" s="4"/>
      <c r="BG55" s="85"/>
      <c r="BH55" s="85"/>
      <c r="BI55" s="4"/>
      <c r="BJ55" s="85"/>
      <c r="BK55" s="4"/>
      <c r="BL55" s="85"/>
      <c r="BM55" s="85"/>
      <c r="BN55" s="85"/>
      <c r="BO55" s="85"/>
      <c r="BP55" s="85"/>
      <c r="BQ55" s="85"/>
      <c r="BR55" s="4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4"/>
      <c r="CE55" s="54"/>
      <c r="CF55" s="4"/>
      <c r="CG55" s="85"/>
    </row>
    <row r="56">
      <c r="A56" s="106"/>
      <c r="B56" s="113">
        <v>47.0</v>
      </c>
      <c r="C56" s="114" t="str">
        <f>HYPERLINK("https://vjudge.net/contest/357521#problem/U","Azamon Web Services")</f>
        <v>Azamon Web Services</v>
      </c>
      <c r="D56" s="53">
        <f t="shared" si="2"/>
        <v>0</v>
      </c>
      <c r="E56" s="4"/>
      <c r="F56" s="4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4"/>
      <c r="U56" s="85"/>
      <c r="V56" s="85"/>
      <c r="W56" s="85"/>
      <c r="X56" s="85"/>
      <c r="Y56" s="85"/>
      <c r="Z56" s="85"/>
      <c r="AA56" s="85"/>
      <c r="AB56" s="6"/>
      <c r="AC56" s="85"/>
      <c r="AD56" s="85"/>
      <c r="AE56" s="85"/>
      <c r="AF56" s="85"/>
      <c r="AG56" s="85"/>
      <c r="AH56" s="4"/>
      <c r="AI56" s="85"/>
      <c r="AJ56" s="85"/>
      <c r="AK56" s="85"/>
      <c r="AL56" s="85"/>
      <c r="AM56" s="85"/>
      <c r="AN56" s="85"/>
      <c r="AO56" s="54"/>
      <c r="AP56" s="85"/>
      <c r="AQ56" s="85"/>
      <c r="AR56" s="85"/>
      <c r="AS56" s="85"/>
      <c r="AT56" s="85"/>
      <c r="AU56" s="4"/>
      <c r="AV56" s="85"/>
      <c r="AW56" s="54"/>
      <c r="AX56" s="85"/>
      <c r="AY56" s="54"/>
      <c r="AZ56" s="85"/>
      <c r="BA56" s="85"/>
      <c r="BB56" s="4"/>
      <c r="BC56" s="85"/>
      <c r="BD56" s="4"/>
      <c r="BE56" s="85"/>
      <c r="BF56" s="4"/>
      <c r="BG56" s="85"/>
      <c r="BH56" s="85"/>
      <c r="BI56" s="4"/>
      <c r="BJ56" s="85"/>
      <c r="BK56" s="4"/>
      <c r="BL56" s="85"/>
      <c r="BM56" s="85"/>
      <c r="BN56" s="85"/>
      <c r="BO56" s="54"/>
      <c r="BP56" s="85"/>
      <c r="BQ56" s="85"/>
      <c r="BR56" s="4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4"/>
      <c r="CE56" s="54"/>
      <c r="CF56" s="4"/>
      <c r="CG56" s="85"/>
    </row>
    <row r="57">
      <c r="A57" s="115" t="s">
        <v>21</v>
      </c>
      <c r="B57" s="116">
        <v>48.0</v>
      </c>
      <c r="C57" s="117" t="s">
        <v>22</v>
      </c>
      <c r="D57" s="53">
        <f t="shared" si="2"/>
        <v>0</v>
      </c>
      <c r="E57" s="4"/>
      <c r="F57" s="6"/>
      <c r="G57" s="54"/>
      <c r="H57" s="54"/>
      <c r="I57" s="54"/>
      <c r="J57" s="54"/>
      <c r="K57" s="85"/>
      <c r="L57" s="85"/>
      <c r="M57" s="85"/>
      <c r="N57" s="54"/>
      <c r="O57" s="54"/>
      <c r="P57" s="54"/>
      <c r="Q57" s="85"/>
      <c r="R57" s="85"/>
      <c r="S57" s="54"/>
      <c r="T57" s="6"/>
      <c r="U57" s="85"/>
      <c r="V57" s="85"/>
      <c r="W57" s="85"/>
      <c r="X57" s="85"/>
      <c r="Y57" s="54"/>
      <c r="Z57" s="85"/>
      <c r="AA57" s="85"/>
      <c r="AB57" s="6"/>
      <c r="AC57" s="85"/>
      <c r="AD57" s="54"/>
      <c r="AE57" s="54"/>
      <c r="AF57" s="85"/>
      <c r="AG57" s="85"/>
      <c r="AH57" s="4"/>
      <c r="AI57" s="85"/>
      <c r="AJ57" s="54"/>
      <c r="AK57" s="54"/>
      <c r="AL57" s="85"/>
      <c r="AM57" s="54"/>
      <c r="AN57" s="54"/>
      <c r="AO57" s="54"/>
      <c r="AP57" s="85"/>
      <c r="AQ57" s="85"/>
      <c r="AR57" s="54"/>
      <c r="AS57" s="85"/>
      <c r="AT57" s="54"/>
      <c r="AU57" s="4"/>
      <c r="AV57" s="54"/>
      <c r="AW57" s="54"/>
      <c r="AX57" s="85"/>
      <c r="AY57" s="54"/>
      <c r="AZ57" s="54"/>
      <c r="BA57" s="85"/>
      <c r="BB57" s="4"/>
      <c r="BC57" s="85"/>
      <c r="BD57" s="4"/>
      <c r="BE57" s="54"/>
      <c r="BF57" s="4"/>
      <c r="BG57" s="85"/>
      <c r="BH57" s="85"/>
      <c r="BI57" s="4"/>
      <c r="BJ57" s="85"/>
      <c r="BK57" s="6"/>
      <c r="BL57" s="85"/>
      <c r="BM57" s="85"/>
      <c r="BN57" s="85"/>
      <c r="BO57" s="85"/>
      <c r="BP57" s="54"/>
      <c r="BQ57" s="85"/>
      <c r="BR57" s="4"/>
      <c r="BS57" s="85"/>
      <c r="BT57" s="54"/>
      <c r="BU57" s="85"/>
      <c r="BV57" s="85"/>
      <c r="BW57" s="54"/>
      <c r="BX57" s="85"/>
      <c r="BY57" s="85"/>
      <c r="BZ57" s="54"/>
      <c r="CA57" s="85"/>
      <c r="CB57" s="85"/>
      <c r="CC57" s="54"/>
      <c r="CD57" s="4"/>
      <c r="CE57" s="85"/>
      <c r="CF57" s="6"/>
      <c r="CG57" s="85"/>
    </row>
    <row r="58">
      <c r="A58" s="64"/>
      <c r="B58" s="116">
        <v>49.0</v>
      </c>
      <c r="C58" s="117" t="s">
        <v>23</v>
      </c>
      <c r="D58" s="53">
        <f t="shared" si="2"/>
        <v>0</v>
      </c>
      <c r="E58" s="6"/>
      <c r="F58" s="6"/>
      <c r="G58" s="54"/>
      <c r="H58" s="54"/>
      <c r="I58" s="54"/>
      <c r="J58" s="54"/>
      <c r="K58" s="85"/>
      <c r="L58" s="85"/>
      <c r="M58" s="85"/>
      <c r="N58" s="54"/>
      <c r="O58" s="85"/>
      <c r="P58" s="54"/>
      <c r="Q58" s="85"/>
      <c r="R58" s="85"/>
      <c r="S58" s="54"/>
      <c r="T58" s="6"/>
      <c r="U58" s="54"/>
      <c r="V58" s="85"/>
      <c r="W58" s="85"/>
      <c r="X58" s="85"/>
      <c r="Y58" s="54"/>
      <c r="Z58" s="54"/>
      <c r="AA58" s="85"/>
      <c r="AB58" s="6"/>
      <c r="AC58" s="85"/>
      <c r="AD58" s="54"/>
      <c r="AE58" s="54"/>
      <c r="AF58" s="85"/>
      <c r="AG58" s="85"/>
      <c r="AH58" s="4"/>
      <c r="AI58" s="54"/>
      <c r="AJ58" s="54"/>
      <c r="AK58" s="54"/>
      <c r="AL58" s="85"/>
      <c r="AM58" s="85"/>
      <c r="AN58" s="54"/>
      <c r="AO58" s="54"/>
      <c r="AP58" s="85"/>
      <c r="AQ58" s="85"/>
      <c r="AR58" s="54"/>
      <c r="AS58" s="85"/>
      <c r="AT58" s="85"/>
      <c r="AU58" s="4"/>
      <c r="AV58" s="54"/>
      <c r="AW58" s="54"/>
      <c r="AX58" s="54"/>
      <c r="AY58" s="54"/>
      <c r="AZ58" s="85"/>
      <c r="BA58" s="85"/>
      <c r="BB58" s="6"/>
      <c r="BC58" s="54"/>
      <c r="BD58" s="4"/>
      <c r="BE58" s="54"/>
      <c r="BF58" s="4"/>
      <c r="BG58" s="54"/>
      <c r="BH58" s="54"/>
      <c r="BI58" s="4"/>
      <c r="BJ58" s="85"/>
      <c r="BK58" s="6"/>
      <c r="BL58" s="85"/>
      <c r="BM58" s="85"/>
      <c r="BN58" s="54"/>
      <c r="BO58" s="85"/>
      <c r="BP58" s="54"/>
      <c r="BQ58" s="85"/>
      <c r="BR58" s="4"/>
      <c r="BS58" s="85"/>
      <c r="BT58" s="85"/>
      <c r="BU58" s="85"/>
      <c r="BV58" s="85"/>
      <c r="BW58" s="54"/>
      <c r="BX58" s="85"/>
      <c r="BY58" s="85"/>
      <c r="BZ58" s="54"/>
      <c r="CA58" s="54"/>
      <c r="CB58" s="85"/>
      <c r="CC58" s="54"/>
      <c r="CD58" s="6"/>
      <c r="CE58" s="85"/>
      <c r="CF58" s="6"/>
      <c r="CG58" s="85"/>
    </row>
    <row r="59">
      <c r="A59" s="64"/>
      <c r="B59" s="116">
        <v>50.0</v>
      </c>
      <c r="C59" s="117" t="s">
        <v>24</v>
      </c>
      <c r="D59" s="53">
        <f t="shared" si="2"/>
        <v>0</v>
      </c>
      <c r="E59" s="4"/>
      <c r="F59" s="6"/>
      <c r="G59" s="85"/>
      <c r="H59" s="54"/>
      <c r="I59" s="54"/>
      <c r="J59" s="54"/>
      <c r="K59" s="85"/>
      <c r="L59" s="85"/>
      <c r="M59" s="54"/>
      <c r="N59" s="54"/>
      <c r="O59" s="85"/>
      <c r="P59" s="85"/>
      <c r="Q59" s="85"/>
      <c r="R59" s="85"/>
      <c r="S59" s="54"/>
      <c r="T59" s="6"/>
      <c r="U59" s="54"/>
      <c r="V59" s="54"/>
      <c r="W59" s="85"/>
      <c r="X59" s="85"/>
      <c r="Y59" s="85"/>
      <c r="Z59" s="85"/>
      <c r="AA59" s="85"/>
      <c r="AB59" s="6"/>
      <c r="AC59" s="85"/>
      <c r="AD59" s="54"/>
      <c r="AE59" s="54"/>
      <c r="AF59" s="85"/>
      <c r="AG59" s="85"/>
      <c r="AH59" s="6"/>
      <c r="AI59" s="54"/>
      <c r="AJ59" s="54"/>
      <c r="AK59" s="54"/>
      <c r="AL59" s="85"/>
      <c r="AM59" s="85"/>
      <c r="AN59" s="54"/>
      <c r="AO59" s="54"/>
      <c r="AP59" s="85"/>
      <c r="AQ59" s="85"/>
      <c r="AR59" s="85"/>
      <c r="AS59" s="85"/>
      <c r="AT59" s="85"/>
      <c r="AU59" s="4"/>
      <c r="AV59" s="54"/>
      <c r="AW59" s="54"/>
      <c r="AX59" s="54"/>
      <c r="AY59" s="85"/>
      <c r="AZ59" s="85"/>
      <c r="BA59" s="85"/>
      <c r="BB59" s="4"/>
      <c r="BC59" s="85"/>
      <c r="BD59" s="4"/>
      <c r="BE59" s="54"/>
      <c r="BF59" s="4"/>
      <c r="BG59" s="54"/>
      <c r="BH59" s="85"/>
      <c r="BI59" s="4"/>
      <c r="BJ59" s="85"/>
      <c r="BK59" s="6"/>
      <c r="BL59" s="85"/>
      <c r="BM59" s="85"/>
      <c r="BN59" s="85"/>
      <c r="BO59" s="85"/>
      <c r="BP59" s="54"/>
      <c r="BQ59" s="85"/>
      <c r="BR59" s="4"/>
      <c r="BS59" s="85"/>
      <c r="BT59" s="54"/>
      <c r="BU59" s="85"/>
      <c r="BV59" s="54"/>
      <c r="BW59" s="54"/>
      <c r="BX59" s="85"/>
      <c r="BY59" s="85"/>
      <c r="BZ59" s="54"/>
      <c r="CA59" s="85"/>
      <c r="CB59" s="85"/>
      <c r="CC59" s="54"/>
      <c r="CD59" s="6"/>
      <c r="CE59" s="85"/>
      <c r="CF59" s="6"/>
      <c r="CG59" s="85"/>
    </row>
    <row r="60">
      <c r="A60" s="64"/>
      <c r="B60" s="116">
        <v>51.0</v>
      </c>
      <c r="C60" s="117" t="s">
        <v>25</v>
      </c>
      <c r="D60" s="53">
        <f t="shared" si="2"/>
        <v>0</v>
      </c>
      <c r="E60" s="6"/>
      <c r="F60" s="6"/>
      <c r="G60" s="85"/>
      <c r="H60" s="85"/>
      <c r="I60" s="54"/>
      <c r="J60" s="85"/>
      <c r="K60" s="85"/>
      <c r="L60" s="85"/>
      <c r="M60" s="85"/>
      <c r="N60" s="85"/>
      <c r="O60" s="85"/>
      <c r="P60" s="85"/>
      <c r="Q60" s="85"/>
      <c r="R60" s="54"/>
      <c r="S60" s="85"/>
      <c r="T60" s="6"/>
      <c r="U60" s="85"/>
      <c r="V60" s="85"/>
      <c r="W60" s="85"/>
      <c r="X60" s="85"/>
      <c r="Y60" s="85"/>
      <c r="Z60" s="54"/>
      <c r="AA60" s="85"/>
      <c r="AB60" s="4"/>
      <c r="AC60" s="85"/>
      <c r="AD60" s="54"/>
      <c r="AE60" s="54"/>
      <c r="AF60" s="85"/>
      <c r="AG60" s="85"/>
      <c r="AH60" s="4"/>
      <c r="AI60" s="85"/>
      <c r="AJ60" s="85"/>
      <c r="AK60" s="54"/>
      <c r="AL60" s="54"/>
      <c r="AM60" s="85"/>
      <c r="AN60" s="85"/>
      <c r="AO60" s="54"/>
      <c r="AP60" s="85"/>
      <c r="AQ60" s="85"/>
      <c r="AR60" s="85"/>
      <c r="AS60" s="85"/>
      <c r="AT60" s="85"/>
      <c r="AU60" s="4"/>
      <c r="AV60" s="85"/>
      <c r="AW60" s="54"/>
      <c r="AX60" s="54"/>
      <c r="AY60" s="85"/>
      <c r="AZ60" s="85"/>
      <c r="BA60" s="54"/>
      <c r="BB60" s="6"/>
      <c r="BC60" s="85"/>
      <c r="BD60" s="4"/>
      <c r="BE60" s="85"/>
      <c r="BF60" s="4"/>
      <c r="BG60" s="54"/>
      <c r="BH60" s="85"/>
      <c r="BI60" s="4"/>
      <c r="BJ60" s="85"/>
      <c r="BK60" s="4"/>
      <c r="BL60" s="85"/>
      <c r="BM60" s="85"/>
      <c r="BN60" s="85"/>
      <c r="BO60" s="85"/>
      <c r="BP60" s="85"/>
      <c r="BQ60" s="85"/>
      <c r="BR60" s="4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54"/>
      <c r="CD60" s="6"/>
      <c r="CE60" s="85"/>
      <c r="CF60" s="4"/>
      <c r="CG60" s="85"/>
    </row>
    <row r="61">
      <c r="A61" s="64"/>
      <c r="B61" s="116">
        <v>52.0</v>
      </c>
      <c r="C61" s="117" t="s">
        <v>26</v>
      </c>
      <c r="D61" s="53">
        <f t="shared" si="2"/>
        <v>0</v>
      </c>
      <c r="E61" s="4"/>
      <c r="F61" s="4"/>
      <c r="G61" s="54"/>
      <c r="H61" s="54"/>
      <c r="I61" s="54"/>
      <c r="J61" s="54"/>
      <c r="K61" s="85"/>
      <c r="L61" s="85"/>
      <c r="M61" s="85"/>
      <c r="N61" s="54"/>
      <c r="O61" s="54"/>
      <c r="P61" s="85"/>
      <c r="Q61" s="85"/>
      <c r="R61" s="54"/>
      <c r="S61" s="54"/>
      <c r="T61" s="6"/>
      <c r="U61" s="85"/>
      <c r="V61" s="54"/>
      <c r="W61" s="85"/>
      <c r="X61" s="85"/>
      <c r="Y61" s="85"/>
      <c r="Z61" s="54"/>
      <c r="AA61" s="85"/>
      <c r="AB61" s="6"/>
      <c r="AC61" s="85"/>
      <c r="AD61" s="54"/>
      <c r="AE61" s="54"/>
      <c r="AF61" s="85"/>
      <c r="AG61" s="85"/>
      <c r="AH61" s="4"/>
      <c r="AI61" s="54"/>
      <c r="AJ61" s="54"/>
      <c r="AK61" s="54"/>
      <c r="AL61" s="85"/>
      <c r="AM61" s="54"/>
      <c r="AN61" s="54"/>
      <c r="AO61" s="54"/>
      <c r="AP61" s="85"/>
      <c r="AQ61" s="85"/>
      <c r="AR61" s="54"/>
      <c r="AS61" s="85"/>
      <c r="AT61" s="85"/>
      <c r="AU61" s="4"/>
      <c r="AV61" s="54"/>
      <c r="AW61" s="54"/>
      <c r="AX61" s="54"/>
      <c r="AY61" s="54"/>
      <c r="AZ61" s="54"/>
      <c r="BA61" s="85"/>
      <c r="BB61" s="6"/>
      <c r="BC61" s="85"/>
      <c r="BD61" s="4"/>
      <c r="BE61" s="54"/>
      <c r="BF61" s="4"/>
      <c r="BG61" s="54"/>
      <c r="BH61" s="85"/>
      <c r="BI61" s="4"/>
      <c r="BJ61" s="85"/>
      <c r="BK61" s="6"/>
      <c r="BL61" s="85"/>
      <c r="BM61" s="85"/>
      <c r="BN61" s="85"/>
      <c r="BO61" s="85"/>
      <c r="BP61" s="85"/>
      <c r="BQ61" s="85"/>
      <c r="BR61" s="4"/>
      <c r="BS61" s="85"/>
      <c r="BT61" s="85"/>
      <c r="BU61" s="85"/>
      <c r="BV61" s="85"/>
      <c r="BW61" s="54"/>
      <c r="BX61" s="85"/>
      <c r="BY61" s="85"/>
      <c r="BZ61" s="85"/>
      <c r="CA61" s="85"/>
      <c r="CB61" s="85"/>
      <c r="CC61" s="54"/>
      <c r="CD61" s="4"/>
      <c r="CE61" s="85"/>
      <c r="CF61" s="4"/>
      <c r="CG61" s="85"/>
    </row>
    <row r="62">
      <c r="A62" s="64"/>
      <c r="B62" s="116">
        <v>53.0</v>
      </c>
      <c r="C62" s="117" t="s">
        <v>27</v>
      </c>
      <c r="D62" s="53">
        <f t="shared" si="2"/>
        <v>0</v>
      </c>
      <c r="E62" s="4"/>
      <c r="F62" s="6"/>
      <c r="G62" s="54"/>
      <c r="H62" s="54"/>
      <c r="I62" s="54"/>
      <c r="J62" s="54"/>
      <c r="K62" s="54"/>
      <c r="L62" s="54"/>
      <c r="M62" s="85"/>
      <c r="N62" s="54"/>
      <c r="O62" s="54"/>
      <c r="P62" s="85"/>
      <c r="Q62" s="85"/>
      <c r="R62" s="54"/>
      <c r="S62" s="54"/>
      <c r="T62" s="6"/>
      <c r="U62" s="54"/>
      <c r="V62" s="85"/>
      <c r="W62" s="85"/>
      <c r="X62" s="85"/>
      <c r="Y62" s="85"/>
      <c r="Z62" s="85"/>
      <c r="AA62" s="85"/>
      <c r="AB62" s="4"/>
      <c r="AC62" s="85"/>
      <c r="AD62" s="85"/>
      <c r="AE62" s="54"/>
      <c r="AF62" s="85"/>
      <c r="AG62" s="85"/>
      <c r="AH62" s="4"/>
      <c r="AI62" s="85"/>
      <c r="AJ62" s="85"/>
      <c r="AK62" s="85"/>
      <c r="AL62" s="85"/>
      <c r="AM62" s="85"/>
      <c r="AN62" s="85"/>
      <c r="AO62" s="54"/>
      <c r="AP62" s="85"/>
      <c r="AQ62" s="85"/>
      <c r="AR62" s="85"/>
      <c r="AS62" s="85"/>
      <c r="AT62" s="85"/>
      <c r="AU62" s="4"/>
      <c r="AV62" s="54"/>
      <c r="AW62" s="54"/>
      <c r="AX62" s="85"/>
      <c r="AY62" s="85"/>
      <c r="AZ62" s="85"/>
      <c r="BA62" s="85"/>
      <c r="BB62" s="4"/>
      <c r="BC62" s="85"/>
      <c r="BD62" s="4"/>
      <c r="BE62" s="54"/>
      <c r="BF62" s="4"/>
      <c r="BG62" s="54"/>
      <c r="BH62" s="85"/>
      <c r="BI62" s="4"/>
      <c r="BJ62" s="85"/>
      <c r="BK62" s="6"/>
      <c r="BL62" s="85"/>
      <c r="BM62" s="85"/>
      <c r="BN62" s="85"/>
      <c r="BO62" s="85"/>
      <c r="BP62" s="85"/>
      <c r="BQ62" s="85"/>
      <c r="BR62" s="4"/>
      <c r="BS62" s="85"/>
      <c r="BT62" s="54"/>
      <c r="BU62" s="85"/>
      <c r="BV62" s="85"/>
      <c r="BW62" s="54"/>
      <c r="BX62" s="85"/>
      <c r="BY62" s="85"/>
      <c r="BZ62" s="85"/>
      <c r="CA62" s="85"/>
      <c r="CB62" s="85"/>
      <c r="CC62" s="54"/>
      <c r="CD62" s="4"/>
      <c r="CE62" s="85"/>
      <c r="CF62" s="6"/>
      <c r="CG62" s="85"/>
    </row>
    <row r="63">
      <c r="A63" s="64"/>
      <c r="B63" s="116">
        <v>54.0</v>
      </c>
      <c r="C63" s="117" t="s">
        <v>28</v>
      </c>
      <c r="D63" s="53">
        <f t="shared" si="2"/>
        <v>0</v>
      </c>
      <c r="E63" s="4"/>
      <c r="F63" s="6"/>
      <c r="G63" s="54"/>
      <c r="H63" s="54"/>
      <c r="I63" s="54"/>
      <c r="J63" s="85"/>
      <c r="K63" s="54"/>
      <c r="L63" s="54"/>
      <c r="M63" s="54"/>
      <c r="N63" s="54"/>
      <c r="O63" s="85"/>
      <c r="P63" s="54"/>
      <c r="Q63" s="85"/>
      <c r="R63" s="54"/>
      <c r="S63" s="54"/>
      <c r="T63" s="6"/>
      <c r="U63" s="54"/>
      <c r="V63" s="54"/>
      <c r="W63" s="85"/>
      <c r="X63" s="85"/>
      <c r="Y63" s="85"/>
      <c r="Z63" s="85"/>
      <c r="AA63" s="85"/>
      <c r="AB63" s="4"/>
      <c r="AC63" s="85"/>
      <c r="AD63" s="85"/>
      <c r="AE63" s="85"/>
      <c r="AF63" s="85"/>
      <c r="AG63" s="85"/>
      <c r="AH63" s="4"/>
      <c r="AI63" s="85"/>
      <c r="AJ63" s="85"/>
      <c r="AK63" s="85"/>
      <c r="AL63" s="85"/>
      <c r="AM63" s="85"/>
      <c r="AN63" s="85"/>
      <c r="AO63" s="54"/>
      <c r="AP63" s="85"/>
      <c r="AQ63" s="85"/>
      <c r="AR63" s="85"/>
      <c r="AS63" s="85"/>
      <c r="AT63" s="85"/>
      <c r="AU63" s="4"/>
      <c r="AV63" s="54"/>
      <c r="AW63" s="54"/>
      <c r="AX63" s="85"/>
      <c r="AY63" s="85"/>
      <c r="AZ63" s="85"/>
      <c r="BA63" s="85"/>
      <c r="BB63" s="4"/>
      <c r="BC63" s="85"/>
      <c r="BD63" s="4"/>
      <c r="BE63" s="85"/>
      <c r="BF63" s="4"/>
      <c r="BG63" s="54"/>
      <c r="BH63" s="85"/>
      <c r="BI63" s="4"/>
      <c r="BJ63" s="85"/>
      <c r="BK63" s="6"/>
      <c r="BL63" s="85"/>
      <c r="BM63" s="85"/>
      <c r="BN63" s="85"/>
      <c r="BO63" s="54"/>
      <c r="BP63" s="85"/>
      <c r="BQ63" s="85"/>
      <c r="BR63" s="4"/>
      <c r="BS63" s="85"/>
      <c r="BT63" s="85"/>
      <c r="BU63" s="85"/>
      <c r="BV63" s="54"/>
      <c r="BW63" s="85"/>
      <c r="BX63" s="85"/>
      <c r="BY63" s="85"/>
      <c r="BZ63" s="85"/>
      <c r="CA63" s="85"/>
      <c r="CB63" s="85"/>
      <c r="CC63" s="85"/>
      <c r="CD63" s="4"/>
      <c r="CE63" s="85"/>
      <c r="CF63" s="4"/>
      <c r="CG63" s="85"/>
    </row>
    <row r="64">
      <c r="A64" s="64"/>
      <c r="B64" s="116">
        <v>55.0</v>
      </c>
      <c r="C64" s="117" t="s">
        <v>29</v>
      </c>
      <c r="D64" s="53">
        <f t="shared" si="2"/>
        <v>0</v>
      </c>
      <c r="E64" s="4"/>
      <c r="F64" s="95"/>
      <c r="G64" s="54"/>
      <c r="H64" s="85"/>
      <c r="I64" s="85"/>
      <c r="J64" s="85"/>
      <c r="K64" s="85"/>
      <c r="L64" s="85"/>
      <c r="M64" s="85"/>
      <c r="N64" s="85"/>
      <c r="O64" s="54"/>
      <c r="P64" s="85"/>
      <c r="Q64" s="85"/>
      <c r="R64" s="85"/>
      <c r="S64" s="54"/>
      <c r="T64" s="6"/>
      <c r="U64" s="85"/>
      <c r="V64" s="85"/>
      <c r="W64" s="85"/>
      <c r="X64" s="85"/>
      <c r="Y64" s="85"/>
      <c r="Z64" s="85"/>
      <c r="AA64" s="85"/>
      <c r="AB64" s="4"/>
      <c r="AC64" s="85"/>
      <c r="AD64" s="54"/>
      <c r="AE64" s="85"/>
      <c r="AF64" s="85"/>
      <c r="AG64" s="85"/>
      <c r="AH64" s="4"/>
      <c r="AI64" s="85"/>
      <c r="AJ64" s="85"/>
      <c r="AK64" s="85"/>
      <c r="AL64" s="85"/>
      <c r="AM64" s="85"/>
      <c r="AN64" s="85"/>
      <c r="AO64" s="54"/>
      <c r="AP64" s="85"/>
      <c r="AQ64" s="85"/>
      <c r="AR64" s="85"/>
      <c r="AS64" s="85"/>
      <c r="AT64" s="85"/>
      <c r="AU64" s="4"/>
      <c r="AV64" s="85"/>
      <c r="AW64" s="54"/>
      <c r="AX64" s="54"/>
      <c r="AY64" s="85"/>
      <c r="AZ64" s="85"/>
      <c r="BA64" s="85"/>
      <c r="BB64" s="4"/>
      <c r="BC64" s="85"/>
      <c r="BD64" s="4"/>
      <c r="BE64" s="85"/>
      <c r="BF64" s="4"/>
      <c r="BG64" s="85"/>
      <c r="BH64" s="85"/>
      <c r="BI64" s="4"/>
      <c r="BJ64" s="85"/>
      <c r="BK64" s="4"/>
      <c r="BL64" s="85"/>
      <c r="BM64" s="85"/>
      <c r="BN64" s="85"/>
      <c r="BO64" s="85"/>
      <c r="BP64" s="85"/>
      <c r="BQ64" s="85"/>
      <c r="BR64" s="4"/>
      <c r="BS64" s="85"/>
      <c r="BT64" s="85"/>
      <c r="BU64" s="85"/>
      <c r="BV64" s="85"/>
      <c r="BW64" s="54"/>
      <c r="BX64" s="85"/>
      <c r="BY64" s="85"/>
      <c r="BZ64" s="85"/>
      <c r="CA64" s="85"/>
      <c r="CB64" s="85"/>
      <c r="CC64" s="85"/>
      <c r="CD64" s="4"/>
      <c r="CE64" s="85"/>
      <c r="CF64" s="4"/>
      <c r="CG64" s="85"/>
    </row>
    <row r="65">
      <c r="A65" s="64"/>
      <c r="B65" s="116">
        <v>56.0</v>
      </c>
      <c r="C65" s="117" t="s">
        <v>30</v>
      </c>
      <c r="D65" s="53">
        <f t="shared" si="2"/>
        <v>0</v>
      </c>
      <c r="E65" s="4"/>
      <c r="F65" s="4"/>
      <c r="G65" s="85"/>
      <c r="H65" s="54"/>
      <c r="I65" s="54"/>
      <c r="J65" s="54"/>
      <c r="K65" s="85"/>
      <c r="L65" s="85"/>
      <c r="M65" s="85"/>
      <c r="N65" s="54"/>
      <c r="O65" s="54"/>
      <c r="P65" s="54"/>
      <c r="Q65" s="85"/>
      <c r="R65" s="85"/>
      <c r="S65" s="54"/>
      <c r="T65" s="6"/>
      <c r="U65" s="54"/>
      <c r="V65" s="85"/>
      <c r="W65" s="85"/>
      <c r="X65" s="85"/>
      <c r="Y65" s="85"/>
      <c r="Z65" s="85"/>
      <c r="AA65" s="85"/>
      <c r="AB65" s="6"/>
      <c r="AC65" s="85"/>
      <c r="AD65" s="54"/>
      <c r="AE65" s="85"/>
      <c r="AF65" s="85"/>
      <c r="AG65" s="85"/>
      <c r="AH65" s="4"/>
      <c r="AI65" s="85"/>
      <c r="AJ65" s="54"/>
      <c r="AK65" s="54"/>
      <c r="AL65" s="85"/>
      <c r="AM65" s="85"/>
      <c r="AN65" s="54"/>
      <c r="AO65" s="54"/>
      <c r="AP65" s="85"/>
      <c r="AQ65" s="85"/>
      <c r="AR65" s="85"/>
      <c r="AS65" s="85"/>
      <c r="AT65" s="85"/>
      <c r="AU65" s="4"/>
      <c r="AV65" s="54"/>
      <c r="AW65" s="85"/>
      <c r="AX65" s="85"/>
      <c r="AY65" s="85"/>
      <c r="AZ65" s="85"/>
      <c r="BA65" s="85"/>
      <c r="BB65" s="6"/>
      <c r="BC65" s="85"/>
      <c r="BD65" s="4"/>
      <c r="BE65" s="54"/>
      <c r="BF65" s="4"/>
      <c r="BG65" s="85"/>
      <c r="BH65" s="85"/>
      <c r="BI65" s="4"/>
      <c r="BJ65" s="85"/>
      <c r="BK65" s="6"/>
      <c r="BL65" s="85"/>
      <c r="BM65" s="85"/>
      <c r="BN65" s="85"/>
      <c r="BO65" s="85"/>
      <c r="BP65" s="54"/>
      <c r="BQ65" s="85"/>
      <c r="BR65" s="4"/>
      <c r="BS65" s="85"/>
      <c r="BT65" s="85"/>
      <c r="BU65" s="85"/>
      <c r="BV65" s="85"/>
      <c r="BW65" s="54"/>
      <c r="BX65" s="85"/>
      <c r="BY65" s="85"/>
      <c r="BZ65" s="85"/>
      <c r="CA65" s="85"/>
      <c r="CB65" s="85"/>
      <c r="CC65" s="85"/>
      <c r="CD65" s="6"/>
      <c r="CE65" s="85"/>
      <c r="CF65" s="6"/>
      <c r="CG65" s="85"/>
    </row>
    <row r="66">
      <c r="A66" s="64"/>
      <c r="B66" s="116">
        <v>57.0</v>
      </c>
      <c r="C66" s="117" t="s">
        <v>31</v>
      </c>
      <c r="D66" s="53">
        <f t="shared" si="2"/>
        <v>0</v>
      </c>
      <c r="E66" s="4"/>
      <c r="F66" s="4"/>
      <c r="G66" s="85"/>
      <c r="H66" s="54"/>
      <c r="I66" s="54"/>
      <c r="J66" s="54"/>
      <c r="K66" s="85"/>
      <c r="L66" s="85"/>
      <c r="M66" s="85"/>
      <c r="N66" s="85"/>
      <c r="O66" s="54"/>
      <c r="P66" s="85"/>
      <c r="Q66" s="85"/>
      <c r="R66" s="85"/>
      <c r="S66" s="54"/>
      <c r="T66" s="6"/>
      <c r="U66" s="54"/>
      <c r="V66" s="85"/>
      <c r="W66" s="85"/>
      <c r="X66" s="85"/>
      <c r="Y66" s="85"/>
      <c r="Z66" s="85"/>
      <c r="AA66" s="85"/>
      <c r="AB66" s="6"/>
      <c r="AC66" s="85"/>
      <c r="AD66" s="85"/>
      <c r="AE66" s="54"/>
      <c r="AF66" s="85"/>
      <c r="AG66" s="85"/>
      <c r="AH66" s="4"/>
      <c r="AI66" s="85"/>
      <c r="AJ66" s="54"/>
      <c r="AK66" s="85"/>
      <c r="AL66" s="85"/>
      <c r="AM66" s="85"/>
      <c r="AN66" s="54"/>
      <c r="AO66" s="54"/>
      <c r="AP66" s="85"/>
      <c r="AQ66" s="85"/>
      <c r="AR66" s="85"/>
      <c r="AS66" s="85"/>
      <c r="AT66" s="85"/>
      <c r="AU66" s="4"/>
      <c r="AV66" s="54"/>
      <c r="AW66" s="85"/>
      <c r="AX66" s="85"/>
      <c r="AY66" s="85"/>
      <c r="AZ66" s="85"/>
      <c r="BA66" s="85"/>
      <c r="BB66" s="6"/>
      <c r="BC66" s="85"/>
      <c r="BD66" s="4"/>
      <c r="BE66" s="54"/>
      <c r="BF66" s="4"/>
      <c r="BG66" s="85"/>
      <c r="BH66" s="85"/>
      <c r="BI66" s="4"/>
      <c r="BJ66" s="85"/>
      <c r="BK66" s="6"/>
      <c r="BL66" s="85"/>
      <c r="BM66" s="85"/>
      <c r="BN66" s="85"/>
      <c r="BO66" s="85"/>
      <c r="BP66" s="54"/>
      <c r="BQ66" s="85"/>
      <c r="BR66" s="4"/>
      <c r="BS66" s="85"/>
      <c r="BT66" s="85"/>
      <c r="BU66" s="85"/>
      <c r="BV66" s="85"/>
      <c r="BW66" s="54"/>
      <c r="BX66" s="85"/>
      <c r="BY66" s="85"/>
      <c r="BZ66" s="85"/>
      <c r="CA66" s="85"/>
      <c r="CB66" s="85"/>
      <c r="CC66" s="85"/>
      <c r="CD66" s="6"/>
      <c r="CE66" s="85"/>
      <c r="CF66" s="6"/>
      <c r="CG66" s="85"/>
    </row>
    <row r="67">
      <c r="A67" s="64"/>
      <c r="B67" s="116">
        <v>58.0</v>
      </c>
      <c r="C67" s="117" t="s">
        <v>32</v>
      </c>
      <c r="D67" s="53">
        <f t="shared" si="2"/>
        <v>0</v>
      </c>
      <c r="E67" s="4"/>
      <c r="F67" s="4"/>
      <c r="G67" s="85"/>
      <c r="H67" s="85"/>
      <c r="I67" s="85"/>
      <c r="J67" s="85"/>
      <c r="K67" s="85"/>
      <c r="L67" s="85"/>
      <c r="M67" s="54"/>
      <c r="N67" s="85"/>
      <c r="O67" s="85"/>
      <c r="P67" s="85"/>
      <c r="Q67" s="85"/>
      <c r="R67" s="85"/>
      <c r="S67" s="54"/>
      <c r="T67" s="6"/>
      <c r="U67" s="85"/>
      <c r="V67" s="85"/>
      <c r="W67" s="85"/>
      <c r="X67" s="85"/>
      <c r="Y67" s="85"/>
      <c r="Z67" s="85"/>
      <c r="AA67" s="85"/>
      <c r="AB67" s="6"/>
      <c r="AC67" s="85"/>
      <c r="AD67" s="85"/>
      <c r="AE67" s="85"/>
      <c r="AF67" s="85"/>
      <c r="AG67" s="85"/>
      <c r="AH67" s="4"/>
      <c r="AI67" s="54"/>
      <c r="AJ67" s="54"/>
      <c r="AK67" s="85"/>
      <c r="AL67" s="85"/>
      <c r="AM67" s="85"/>
      <c r="AN67" s="85"/>
      <c r="AO67" s="54"/>
      <c r="AP67" s="85"/>
      <c r="AQ67" s="85"/>
      <c r="AR67" s="85"/>
      <c r="AS67" s="85"/>
      <c r="AT67" s="85"/>
      <c r="AU67" s="4"/>
      <c r="AV67" s="85"/>
      <c r="AW67" s="85"/>
      <c r="AX67" s="54"/>
      <c r="AY67" s="85"/>
      <c r="AZ67" s="85"/>
      <c r="BA67" s="85"/>
      <c r="BB67" s="6"/>
      <c r="BC67" s="85"/>
      <c r="BD67" s="4"/>
      <c r="BE67" s="85"/>
      <c r="BF67" s="4"/>
      <c r="BG67" s="54"/>
      <c r="BH67" s="85"/>
      <c r="BI67" s="4"/>
      <c r="BJ67" s="85"/>
      <c r="BK67" s="4"/>
      <c r="BL67" s="85"/>
      <c r="BM67" s="85"/>
      <c r="BN67" s="85"/>
      <c r="BO67" s="85"/>
      <c r="BP67" s="85"/>
      <c r="BQ67" s="85"/>
      <c r="BR67" s="4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4"/>
      <c r="CE67" s="85"/>
      <c r="CF67" s="4"/>
      <c r="CG67" s="85"/>
    </row>
    <row r="68">
      <c r="A68" s="64"/>
      <c r="B68" s="116">
        <v>59.0</v>
      </c>
      <c r="C68" s="117" t="s">
        <v>33</v>
      </c>
      <c r="D68" s="53">
        <f t="shared" si="2"/>
        <v>0</v>
      </c>
      <c r="E68" s="4"/>
      <c r="F68" s="4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54"/>
      <c r="T68" s="6"/>
      <c r="U68" s="85"/>
      <c r="V68" s="85"/>
      <c r="W68" s="85"/>
      <c r="X68" s="85"/>
      <c r="Y68" s="85"/>
      <c r="Z68" s="85"/>
      <c r="AA68" s="85"/>
      <c r="AB68" s="4"/>
      <c r="AC68" s="85"/>
      <c r="AD68" s="85"/>
      <c r="AE68" s="85"/>
      <c r="AF68" s="85"/>
      <c r="AG68" s="85"/>
      <c r="AH68" s="4"/>
      <c r="AI68" s="54"/>
      <c r="AJ68" s="85"/>
      <c r="AK68" s="85"/>
      <c r="AL68" s="85"/>
      <c r="AM68" s="85"/>
      <c r="AN68" s="85"/>
      <c r="AO68" s="54"/>
      <c r="AP68" s="85"/>
      <c r="AQ68" s="85"/>
      <c r="AR68" s="85"/>
      <c r="AS68" s="85"/>
      <c r="AT68" s="85"/>
      <c r="AU68" s="4"/>
      <c r="AV68" s="85"/>
      <c r="AW68" s="85"/>
      <c r="AX68" s="85"/>
      <c r="AY68" s="85"/>
      <c r="AZ68" s="85"/>
      <c r="BA68" s="85"/>
      <c r="BB68" s="4"/>
      <c r="BC68" s="85"/>
      <c r="BD68" s="4"/>
      <c r="BE68" s="85"/>
      <c r="BF68" s="4"/>
      <c r="BG68" s="85"/>
      <c r="BH68" s="85"/>
      <c r="BI68" s="4"/>
      <c r="BJ68" s="85"/>
      <c r="BK68" s="4"/>
      <c r="BL68" s="85"/>
      <c r="BM68" s="85"/>
      <c r="BN68" s="85"/>
      <c r="BO68" s="85"/>
      <c r="BP68" s="85"/>
      <c r="BQ68" s="85"/>
      <c r="BR68" s="4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4"/>
      <c r="CE68" s="85"/>
      <c r="CF68" s="4"/>
      <c r="CG68" s="85"/>
    </row>
    <row r="69">
      <c r="A69" s="64"/>
      <c r="B69" s="116">
        <v>60.0</v>
      </c>
      <c r="C69" s="117" t="s">
        <v>34</v>
      </c>
      <c r="D69" s="53">
        <f t="shared" si="2"/>
        <v>0</v>
      </c>
      <c r="E69" s="4"/>
      <c r="F69" s="4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54"/>
      <c r="T69" s="6"/>
      <c r="U69" s="54"/>
      <c r="V69" s="85"/>
      <c r="W69" s="85"/>
      <c r="X69" s="85"/>
      <c r="Y69" s="85"/>
      <c r="Z69" s="85"/>
      <c r="AA69" s="85"/>
      <c r="AB69" s="4"/>
      <c r="AC69" s="85"/>
      <c r="AD69" s="54"/>
      <c r="AE69" s="85"/>
      <c r="AF69" s="85"/>
      <c r="AG69" s="85"/>
      <c r="AH69" s="4"/>
      <c r="AI69" s="54"/>
      <c r="AJ69" s="85"/>
      <c r="AK69" s="85"/>
      <c r="AL69" s="85"/>
      <c r="AM69" s="85"/>
      <c r="AN69" s="85"/>
      <c r="AO69" s="54"/>
      <c r="AP69" s="85"/>
      <c r="AQ69" s="85"/>
      <c r="AR69" s="85"/>
      <c r="AS69" s="85"/>
      <c r="AT69" s="85"/>
      <c r="AU69" s="4"/>
      <c r="AV69" s="85"/>
      <c r="AW69" s="54"/>
      <c r="AX69" s="54"/>
      <c r="AY69" s="85"/>
      <c r="AZ69" s="85"/>
      <c r="BA69" s="85"/>
      <c r="BB69" s="4"/>
      <c r="BC69" s="85"/>
      <c r="BD69" s="4"/>
      <c r="BE69" s="85"/>
      <c r="BF69" s="4"/>
      <c r="BG69" s="85"/>
      <c r="BH69" s="85"/>
      <c r="BI69" s="4"/>
      <c r="BJ69" s="85"/>
      <c r="BK69" s="4"/>
      <c r="BL69" s="85"/>
      <c r="BM69" s="85"/>
      <c r="BN69" s="85"/>
      <c r="BO69" s="85"/>
      <c r="BP69" s="85"/>
      <c r="BQ69" s="85"/>
      <c r="BR69" s="4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4"/>
      <c r="CE69" s="85"/>
      <c r="CF69" s="4"/>
      <c r="CG69" s="85"/>
    </row>
    <row r="70">
      <c r="A70" s="64"/>
      <c r="B70" s="116">
        <v>61.0</v>
      </c>
      <c r="C70" s="117" t="s">
        <v>35</v>
      </c>
      <c r="D70" s="53">
        <f t="shared" si="2"/>
        <v>0</v>
      </c>
      <c r="E70" s="4"/>
      <c r="F70" s="4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85"/>
      <c r="V70" s="85"/>
      <c r="W70" s="85"/>
      <c r="X70" s="85"/>
      <c r="Y70" s="85"/>
      <c r="Z70" s="85"/>
      <c r="AA70" s="85"/>
      <c r="AB70" s="4"/>
      <c r="AC70" s="85"/>
      <c r="AD70" s="54"/>
      <c r="AE70" s="85"/>
      <c r="AF70" s="85"/>
      <c r="AG70" s="85"/>
      <c r="AH70" s="4"/>
      <c r="AI70" s="54"/>
      <c r="AJ70" s="85"/>
      <c r="AK70" s="85"/>
      <c r="AL70" s="85"/>
      <c r="AM70" s="85"/>
      <c r="AN70" s="85"/>
      <c r="AO70" s="54"/>
      <c r="AP70" s="85"/>
      <c r="AQ70" s="85"/>
      <c r="AR70" s="85"/>
      <c r="AS70" s="85"/>
      <c r="AT70" s="85"/>
      <c r="AU70" s="4"/>
      <c r="AV70" s="85"/>
      <c r="AW70" s="54"/>
      <c r="AX70" s="85"/>
      <c r="AY70" s="85"/>
      <c r="AZ70" s="85"/>
      <c r="BA70" s="85"/>
      <c r="BB70" s="4"/>
      <c r="BC70" s="85"/>
      <c r="BD70" s="4"/>
      <c r="BE70" s="85"/>
      <c r="BF70" s="4"/>
      <c r="BG70" s="85"/>
      <c r="BH70" s="85"/>
      <c r="BI70" s="4"/>
      <c r="BJ70" s="85"/>
      <c r="BK70" s="4"/>
      <c r="BL70" s="85"/>
      <c r="BM70" s="85"/>
      <c r="BN70" s="85"/>
      <c r="BO70" s="85"/>
      <c r="BP70" s="85"/>
      <c r="BQ70" s="85"/>
      <c r="BR70" s="4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6"/>
      <c r="CE70" s="85"/>
      <c r="CF70" s="4"/>
      <c r="CG70" s="85"/>
    </row>
    <row r="71">
      <c r="A71" s="64"/>
      <c r="B71" s="116">
        <v>62.0</v>
      </c>
      <c r="C71" s="117" t="s">
        <v>36</v>
      </c>
      <c r="D71" s="53">
        <f t="shared" si="2"/>
        <v>0</v>
      </c>
      <c r="E71" s="85"/>
      <c r="F71" s="54"/>
      <c r="G71" s="85"/>
      <c r="H71" s="85"/>
      <c r="I71" s="54"/>
      <c r="J71" s="85"/>
      <c r="K71" s="85"/>
      <c r="L71" s="85"/>
      <c r="M71" s="85"/>
      <c r="N71" s="85"/>
      <c r="O71" s="85"/>
      <c r="P71" s="54"/>
      <c r="Q71" s="85"/>
      <c r="R71" s="54"/>
      <c r="S71" s="85"/>
      <c r="T71" s="54"/>
      <c r="U71" s="85"/>
      <c r="V71" s="54"/>
      <c r="W71" s="85"/>
      <c r="X71" s="85"/>
      <c r="Y71" s="85"/>
      <c r="Z71" s="54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54"/>
      <c r="AM71" s="85"/>
      <c r="AN71" s="85"/>
      <c r="AO71" s="54"/>
      <c r="AP71" s="85"/>
      <c r="AQ71" s="85"/>
      <c r="AR71" s="85"/>
      <c r="AS71" s="85"/>
      <c r="AT71" s="85"/>
      <c r="AU71" s="85"/>
      <c r="AV71" s="85"/>
      <c r="AW71" s="54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54"/>
      <c r="CE71" s="85"/>
      <c r="CF71" s="85"/>
      <c r="CG71" s="85"/>
    </row>
    <row r="72">
      <c r="A72" s="64"/>
      <c r="B72" s="116">
        <v>63.0</v>
      </c>
      <c r="C72" s="117" t="s">
        <v>37</v>
      </c>
      <c r="D72" s="53">
        <f t="shared" si="2"/>
        <v>0</v>
      </c>
      <c r="E72" s="85"/>
      <c r="F72" s="95"/>
      <c r="G72" s="118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54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54"/>
      <c r="AP72" s="85"/>
      <c r="AQ72" s="85"/>
      <c r="AR72" s="85"/>
      <c r="AS72" s="85"/>
      <c r="AT72" s="85"/>
      <c r="AU72" s="85"/>
      <c r="AV72" s="85"/>
      <c r="AW72" s="54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</row>
    <row r="73">
      <c r="A73" s="64"/>
      <c r="B73" s="116">
        <v>64.0</v>
      </c>
      <c r="C73" s="117" t="s">
        <v>38</v>
      </c>
      <c r="D73" s="53">
        <f t="shared" si="2"/>
        <v>0</v>
      </c>
      <c r="E73" s="85"/>
      <c r="F73" s="54"/>
      <c r="G73" s="54"/>
      <c r="H73" s="85"/>
      <c r="I73" s="54"/>
      <c r="J73" s="85"/>
      <c r="K73" s="85"/>
      <c r="L73" s="85"/>
      <c r="M73" s="85"/>
      <c r="N73" s="85"/>
      <c r="O73" s="85"/>
      <c r="P73" s="85"/>
      <c r="Q73" s="85"/>
      <c r="R73" s="54"/>
      <c r="S73" s="85"/>
      <c r="T73" s="54"/>
      <c r="U73" s="85"/>
      <c r="V73" s="85"/>
      <c r="W73" s="85"/>
      <c r="X73" s="85"/>
      <c r="Y73" s="85"/>
      <c r="Z73" s="85"/>
      <c r="AA73" s="85"/>
      <c r="AB73" s="85"/>
      <c r="AC73" s="85"/>
      <c r="AD73" s="54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54"/>
      <c r="AP73" s="85"/>
      <c r="AQ73" s="85"/>
      <c r="AR73" s="85"/>
      <c r="AS73" s="85"/>
      <c r="AT73" s="85"/>
      <c r="AU73" s="85"/>
      <c r="AV73" s="85"/>
      <c r="AW73" s="54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</row>
    <row r="74">
      <c r="A74" s="64"/>
      <c r="B74" s="116">
        <v>65.0</v>
      </c>
      <c r="C74" s="119" t="s">
        <v>39</v>
      </c>
      <c r="D74" s="53">
        <f t="shared" si="2"/>
        <v>0</v>
      </c>
      <c r="E74" s="85"/>
      <c r="F74" s="54"/>
      <c r="G74" s="54"/>
      <c r="H74" s="85"/>
      <c r="I74" s="54"/>
      <c r="J74" s="85"/>
      <c r="K74" s="85"/>
      <c r="L74" s="54"/>
      <c r="M74" s="85"/>
      <c r="N74" s="85"/>
      <c r="O74" s="85"/>
      <c r="P74" s="54"/>
      <c r="Q74" s="85"/>
      <c r="R74" s="85"/>
      <c r="S74" s="85"/>
      <c r="T74" s="54"/>
      <c r="U74" s="54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54"/>
      <c r="AP74" s="85"/>
      <c r="AQ74" s="85"/>
      <c r="AR74" s="85"/>
      <c r="AS74" s="85"/>
      <c r="AT74" s="85"/>
      <c r="AU74" s="85"/>
      <c r="AV74" s="85"/>
      <c r="AW74" s="54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</row>
    <row r="75">
      <c r="A75" s="64"/>
      <c r="B75" s="116">
        <v>66.0</v>
      </c>
      <c r="C75" s="117" t="s">
        <v>40</v>
      </c>
      <c r="D75" s="53">
        <f t="shared" si="2"/>
        <v>0</v>
      </c>
      <c r="E75" s="85"/>
      <c r="F75" s="95"/>
      <c r="G75" s="120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54"/>
      <c r="U75" s="85"/>
      <c r="V75" s="85"/>
      <c r="W75" s="85"/>
      <c r="X75" s="85"/>
      <c r="Y75" s="54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54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54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</row>
    <row r="76">
      <c r="A76" s="64"/>
      <c r="B76" s="116">
        <v>67.0</v>
      </c>
      <c r="C76" s="117" t="s">
        <v>41</v>
      </c>
      <c r="D76" s="53">
        <f t="shared" si="2"/>
        <v>0</v>
      </c>
      <c r="E76" s="85"/>
      <c r="F76" s="54"/>
      <c r="G76" s="54"/>
      <c r="H76" s="54"/>
      <c r="I76" s="54"/>
      <c r="J76" s="85"/>
      <c r="K76" s="85"/>
      <c r="L76" s="54"/>
      <c r="M76" s="54"/>
      <c r="N76" s="54"/>
      <c r="O76" s="85"/>
      <c r="P76" s="54"/>
      <c r="Q76" s="85"/>
      <c r="R76" s="54"/>
      <c r="S76" s="85"/>
      <c r="T76" s="54"/>
      <c r="U76" s="85"/>
      <c r="V76" s="85"/>
      <c r="W76" s="85"/>
      <c r="X76" s="85"/>
      <c r="Y76" s="85"/>
      <c r="Z76" s="54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54"/>
      <c r="AP76" s="85"/>
      <c r="AQ76" s="85"/>
      <c r="AR76" s="85"/>
      <c r="AS76" s="85"/>
      <c r="AT76" s="85"/>
      <c r="AU76" s="85"/>
      <c r="AV76" s="85"/>
      <c r="AW76" s="54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</row>
    <row r="77">
      <c r="A77" s="64"/>
      <c r="B77" s="116">
        <v>68.0</v>
      </c>
      <c r="C77" s="117" t="s">
        <v>42</v>
      </c>
      <c r="D77" s="53">
        <f t="shared" si="2"/>
        <v>0</v>
      </c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54"/>
      <c r="U77" s="85"/>
      <c r="V77" s="85"/>
      <c r="W77" s="85"/>
      <c r="X77" s="85"/>
      <c r="Y77" s="85"/>
      <c r="Z77" s="85"/>
      <c r="AA77" s="85"/>
      <c r="AB77" s="85"/>
      <c r="AC77" s="85"/>
      <c r="AD77" s="54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54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54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</row>
    <row r="78">
      <c r="A78" s="64"/>
      <c r="B78" s="116">
        <v>69.0</v>
      </c>
      <c r="C78" s="117" t="s">
        <v>43</v>
      </c>
      <c r="D78" s="53">
        <f t="shared" si="2"/>
        <v>0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54"/>
      <c r="S78" s="85"/>
      <c r="T78" s="54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54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</row>
    <row r="79">
      <c r="A79" s="64"/>
      <c r="B79" s="116">
        <v>70.0</v>
      </c>
      <c r="C79" s="117" t="s">
        <v>44</v>
      </c>
      <c r="D79" s="53">
        <f t="shared" si="2"/>
        <v>0</v>
      </c>
      <c r="E79" s="85"/>
      <c r="F79" s="54"/>
      <c r="G79" s="14"/>
      <c r="H79" s="85"/>
      <c r="I79" s="54"/>
      <c r="J79" s="85"/>
      <c r="K79" s="85"/>
      <c r="L79" s="54"/>
      <c r="M79" s="85"/>
      <c r="N79" s="85"/>
      <c r="O79" s="85"/>
      <c r="P79" s="54"/>
      <c r="Q79" s="85"/>
      <c r="R79" s="85"/>
      <c r="S79" s="85"/>
      <c r="T79" s="54"/>
      <c r="U79" s="85"/>
      <c r="V79" s="85"/>
      <c r="W79" s="85"/>
      <c r="X79" s="85"/>
      <c r="Y79" s="85"/>
      <c r="Z79" s="54"/>
      <c r="AA79" s="85"/>
      <c r="AB79" s="85"/>
      <c r="AC79" s="85"/>
      <c r="AD79" s="54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54"/>
      <c r="AP79" s="85"/>
      <c r="AQ79" s="85"/>
      <c r="AR79" s="54"/>
      <c r="AS79" s="85"/>
      <c r="AT79" s="85"/>
      <c r="AU79" s="85"/>
      <c r="AV79" s="85"/>
      <c r="AW79" s="54"/>
      <c r="AX79" s="85"/>
      <c r="AY79" s="85"/>
      <c r="AZ79" s="85"/>
      <c r="BA79" s="85"/>
      <c r="BB79" s="85"/>
      <c r="BC79" s="85"/>
      <c r="BD79" s="85"/>
      <c r="BE79" s="85"/>
      <c r="BF79" s="85"/>
      <c r="BG79" s="54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</row>
    <row r="80">
      <c r="A80" s="64"/>
      <c r="B80" s="116">
        <v>71.0</v>
      </c>
      <c r="C80" s="117" t="s">
        <v>45</v>
      </c>
      <c r="D80" s="53">
        <f t="shared" si="2"/>
        <v>0</v>
      </c>
      <c r="E80" s="85"/>
      <c r="F80" s="85"/>
      <c r="G80" s="54"/>
      <c r="H80" s="85"/>
      <c r="I80" s="85"/>
      <c r="J80" s="85"/>
      <c r="K80" s="85"/>
      <c r="L80" s="85"/>
      <c r="M80" s="85"/>
      <c r="N80" s="85"/>
      <c r="O80" s="85"/>
      <c r="P80" s="54"/>
      <c r="Q80" s="85"/>
      <c r="R80" s="54"/>
      <c r="S80" s="85"/>
      <c r="T80" s="54"/>
      <c r="U80" s="85"/>
      <c r="V80" s="85"/>
      <c r="W80" s="85"/>
      <c r="X80" s="85"/>
      <c r="Y80" s="85"/>
      <c r="Z80" s="54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54"/>
      <c r="AP80" s="85"/>
      <c r="AQ80" s="85"/>
      <c r="AR80" s="85"/>
      <c r="AS80" s="85"/>
      <c r="AT80" s="85"/>
      <c r="AU80" s="85"/>
      <c r="AV80" s="85"/>
      <c r="AW80" s="54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54"/>
      <c r="BX80" s="85"/>
      <c r="BY80" s="85"/>
      <c r="BZ80" s="85"/>
      <c r="CA80" s="85"/>
      <c r="CB80" s="85"/>
      <c r="CC80" s="85"/>
      <c r="CD80" s="85"/>
      <c r="CE80" s="85"/>
      <c r="CF80" s="85"/>
      <c r="CG80" s="85"/>
    </row>
    <row r="81">
      <c r="A81" s="64"/>
      <c r="B81" s="116">
        <v>72.0</v>
      </c>
      <c r="C81" s="117" t="s">
        <v>46</v>
      </c>
      <c r="D81" s="53">
        <f t="shared" si="2"/>
        <v>0</v>
      </c>
      <c r="E81" s="85"/>
      <c r="F81" s="9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54"/>
      <c r="S81" s="85"/>
      <c r="T81" s="54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54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54"/>
      <c r="BX81" s="85"/>
      <c r="BY81" s="85"/>
      <c r="BZ81" s="85"/>
      <c r="CA81" s="85"/>
      <c r="CB81" s="85"/>
      <c r="CC81" s="85"/>
      <c r="CD81" s="85"/>
      <c r="CE81" s="85"/>
      <c r="CF81" s="85"/>
      <c r="CG81" s="85"/>
    </row>
    <row r="82">
      <c r="A82" s="106"/>
      <c r="B82" s="121">
        <v>73.0</v>
      </c>
      <c r="C82" s="122" t="s">
        <v>47</v>
      </c>
      <c r="D82" s="53">
        <f t="shared" si="2"/>
        <v>0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54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54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54"/>
      <c r="BX82" s="85"/>
      <c r="BY82" s="85"/>
      <c r="BZ82" s="85"/>
      <c r="CA82" s="85"/>
      <c r="CB82" s="85"/>
      <c r="CC82" s="85"/>
      <c r="CD82" s="85"/>
      <c r="CE82" s="85"/>
      <c r="CF82" s="85"/>
      <c r="CG82" s="85"/>
    </row>
    <row r="83">
      <c r="A83" s="123" t="s">
        <v>48</v>
      </c>
      <c r="B83" s="124">
        <v>74.0</v>
      </c>
      <c r="C83" s="125" t="str">
        <f>HYPERLINK("https://vjudge.net/contest/367653#problem/A","Way Too Long Words")</f>
        <v>Way Too Long Words</v>
      </c>
      <c r="D83" s="53">
        <f t="shared" si="2"/>
        <v>0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126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85"/>
      <c r="CC83" s="85"/>
      <c r="CD83" s="54"/>
      <c r="CE83" s="85"/>
      <c r="CF83" s="54"/>
      <c r="CG83" s="54"/>
    </row>
    <row r="84">
      <c r="A84" s="64"/>
      <c r="B84" s="124">
        <v>75.0</v>
      </c>
      <c r="C84" s="125" t="str">
        <f>HYPERLINK("https://vjudge.net/contest/367653#problem/B","In Search of an Easy Problem ")</f>
        <v>In Search of an Easy Problem </v>
      </c>
      <c r="D84" s="53">
        <f t="shared" si="2"/>
        <v>0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127"/>
      <c r="AK84" s="54"/>
      <c r="AL84" s="54"/>
      <c r="AM84" s="54"/>
      <c r="AN84" s="54"/>
      <c r="AO84" s="54"/>
      <c r="AP84" s="54"/>
      <c r="AQ84" s="54"/>
      <c r="AR84" s="54"/>
      <c r="AS84" s="126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85"/>
      <c r="BY84" s="54"/>
      <c r="BZ84" s="54"/>
      <c r="CA84" s="54"/>
      <c r="CB84" s="85"/>
      <c r="CC84" s="85"/>
      <c r="CD84" s="54"/>
      <c r="CE84" s="85"/>
      <c r="CF84" s="54"/>
      <c r="CG84" s="54"/>
    </row>
    <row r="85">
      <c r="A85" s="64"/>
      <c r="B85" s="124">
        <v>76.0</v>
      </c>
      <c r="C85" s="125" t="str">
        <f>HYPERLINK("https://vjudge.net/contest/367653#problem/C","Helpful Maths ")</f>
        <v>Helpful Maths </v>
      </c>
      <c r="D85" s="53">
        <f t="shared" si="2"/>
        <v>0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128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V85" s="54"/>
      <c r="BW85" s="54"/>
      <c r="BX85" s="85"/>
      <c r="BY85" s="54"/>
      <c r="BZ85" s="54"/>
      <c r="CA85" s="54"/>
      <c r="CB85" s="85"/>
      <c r="CC85" s="85"/>
      <c r="CD85" s="54"/>
      <c r="CE85" s="85"/>
      <c r="CF85" s="54"/>
      <c r="CG85" s="54"/>
    </row>
    <row r="86">
      <c r="A86" s="64"/>
      <c r="B86" s="124">
        <v>77.0</v>
      </c>
      <c r="C86" s="125" t="str">
        <f>HYPERLINK("https://vjudge.net/contest/367653#problem/D","Restoring Three Numbers ")</f>
        <v>Restoring Three Numbers </v>
      </c>
      <c r="D86" s="53">
        <f t="shared" si="2"/>
        <v>0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127"/>
      <c r="AK86" s="54"/>
      <c r="AL86" s="54"/>
      <c r="AM86" s="54"/>
      <c r="AN86" s="54"/>
      <c r="AO86" s="54"/>
      <c r="AP86" s="54"/>
      <c r="AQ86" s="54"/>
      <c r="AR86" s="54"/>
      <c r="AS86" s="126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85"/>
      <c r="BY86" s="54"/>
      <c r="BZ86" s="54"/>
      <c r="CA86" s="54"/>
      <c r="CB86" s="85"/>
      <c r="CC86" s="85"/>
      <c r="CD86" s="54"/>
      <c r="CE86" s="85"/>
      <c r="CF86" s="54"/>
      <c r="CG86" s="54"/>
    </row>
    <row r="87">
      <c r="A87" s="64"/>
      <c r="B87" s="124">
        <v>78.0</v>
      </c>
      <c r="C87" s="125" t="str">
        <f>HYPERLINK("https://vjudge.net/contest/367653#problem/E","Two Buttons ")</f>
        <v>Two Buttons </v>
      </c>
      <c r="D87" s="53">
        <f t="shared" si="2"/>
        <v>0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85"/>
      <c r="T87" s="54"/>
      <c r="U87" s="54"/>
      <c r="V87" s="54"/>
      <c r="W87" s="85"/>
      <c r="X87" s="85"/>
      <c r="Y87" s="54"/>
      <c r="Z87" s="54"/>
      <c r="AA87" s="54"/>
      <c r="AB87" s="54"/>
      <c r="AC87" s="54"/>
      <c r="AD87" s="54"/>
      <c r="AE87" s="85"/>
      <c r="AF87" s="54"/>
      <c r="AG87" s="85"/>
      <c r="AH87" s="54"/>
      <c r="AI87" s="54"/>
      <c r="AJ87" s="128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85"/>
      <c r="BQ87" s="54"/>
      <c r="BR87" s="54"/>
      <c r="BS87" s="54"/>
      <c r="BT87" s="54"/>
      <c r="BU87" s="54"/>
      <c r="BV87" s="54"/>
      <c r="BW87" s="54"/>
      <c r="BX87" s="85"/>
      <c r="BY87" s="85"/>
      <c r="BZ87" s="54"/>
      <c r="CA87" s="54"/>
      <c r="CB87" s="85"/>
      <c r="CC87" s="85"/>
      <c r="CD87" s="54"/>
      <c r="CE87" s="85"/>
      <c r="CF87" s="54"/>
      <c r="CG87" s="54"/>
    </row>
    <row r="88">
      <c r="A88" s="64"/>
      <c r="B88" s="124">
        <v>79.0</v>
      </c>
      <c r="C88" s="125" t="str">
        <f>HYPERLINK("https://vjudge.net/contest/367653#problem/F","A and B and Compilation Errors ")</f>
        <v>A and B and Compilation Errors </v>
      </c>
      <c r="D88" s="53">
        <f t="shared" si="2"/>
        <v>0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85"/>
      <c r="X88" s="54"/>
      <c r="Y88" s="54"/>
      <c r="Z88" s="54"/>
      <c r="AA88" s="54"/>
      <c r="AB88" s="54"/>
      <c r="AC88" s="54"/>
      <c r="AD88" s="54"/>
      <c r="AE88" s="85"/>
      <c r="AF88" s="54"/>
      <c r="AG88" s="85"/>
      <c r="AH88" s="54"/>
      <c r="AI88" s="54"/>
      <c r="AJ88" s="129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85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85"/>
      <c r="BY88" s="54"/>
      <c r="BZ88" s="54"/>
      <c r="CA88" s="85"/>
      <c r="CB88" s="85"/>
      <c r="CC88" s="85"/>
      <c r="CD88" s="54"/>
      <c r="CE88" s="85"/>
      <c r="CF88" s="54"/>
      <c r="CG88" s="54"/>
    </row>
    <row r="89">
      <c r="A89" s="64"/>
      <c r="B89" s="124">
        <v>80.0</v>
      </c>
      <c r="C89" s="125" t="str">
        <f>HYPERLINK("https://vjudge.net/contest/367653#problem/G","Combination Lock ")</f>
        <v>Combination Lock </v>
      </c>
      <c r="D89" s="53">
        <f t="shared" si="2"/>
        <v>0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85"/>
      <c r="X89" s="54"/>
      <c r="Y89" s="54"/>
      <c r="Z89" s="54"/>
      <c r="AA89" s="54"/>
      <c r="AB89" s="54"/>
      <c r="AC89" s="54"/>
      <c r="AD89" s="54"/>
      <c r="AE89" s="85"/>
      <c r="AF89" s="54"/>
      <c r="AG89" s="85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85"/>
      <c r="BY89" s="85"/>
      <c r="BZ89" s="54"/>
      <c r="CA89" s="85"/>
      <c r="CB89" s="85"/>
      <c r="CC89" s="85"/>
      <c r="CD89" s="54"/>
      <c r="CE89" s="85"/>
      <c r="CF89" s="54"/>
      <c r="CG89" s="54"/>
    </row>
    <row r="90">
      <c r="A90" s="64"/>
      <c r="B90" s="124">
        <v>81.0</v>
      </c>
      <c r="C90" s="125" t="str">
        <f>HYPERLINK("https://vjudge.net/contest/367653#problem/H","Night at the Museum ")</f>
        <v>Night at the Museum </v>
      </c>
      <c r="D90" s="53">
        <f t="shared" si="2"/>
        <v>0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85"/>
      <c r="T90" s="54"/>
      <c r="U90" s="54"/>
      <c r="V90" s="54"/>
      <c r="W90" s="85"/>
      <c r="X90" s="85"/>
      <c r="Y90" s="54"/>
      <c r="Z90" s="54"/>
      <c r="AA90" s="54"/>
      <c r="AB90" s="54"/>
      <c r="AC90" s="54"/>
      <c r="AD90" s="54"/>
      <c r="AE90" s="85"/>
      <c r="AF90" s="54"/>
      <c r="AG90" s="85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85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85"/>
      <c r="BY90" s="85"/>
      <c r="BZ90" s="54"/>
      <c r="CA90" s="85"/>
      <c r="CB90" s="85"/>
      <c r="CC90" s="85"/>
      <c r="CD90" s="54"/>
      <c r="CE90" s="85"/>
      <c r="CF90" s="54"/>
      <c r="CG90" s="54"/>
    </row>
    <row r="91">
      <c r="A91" s="64"/>
      <c r="B91" s="124">
        <v>82.0</v>
      </c>
      <c r="C91" s="125" t="str">
        <f>HYPERLINK("https://vjudge.net/contest/367653#problem/I","IP Checking ")</f>
        <v>IP Checking </v>
      </c>
      <c r="D91" s="53">
        <f t="shared" si="2"/>
        <v>0</v>
      </c>
      <c r="E91" s="54"/>
      <c r="F91" s="54"/>
      <c r="G91" s="54"/>
      <c r="H91" s="85"/>
      <c r="I91" s="85"/>
      <c r="J91" s="54"/>
      <c r="K91" s="54"/>
      <c r="L91" s="85"/>
      <c r="M91" s="85"/>
      <c r="N91" s="54"/>
      <c r="O91" s="85"/>
      <c r="P91" s="54"/>
      <c r="Q91" s="85"/>
      <c r="R91" s="54"/>
      <c r="S91" s="54"/>
      <c r="T91" s="54"/>
      <c r="U91" s="85"/>
      <c r="V91" s="85"/>
      <c r="W91" s="85"/>
      <c r="X91" s="85"/>
      <c r="Y91" s="85"/>
      <c r="Z91" s="54"/>
      <c r="AA91" s="85"/>
      <c r="AB91" s="85"/>
      <c r="AC91" s="85"/>
      <c r="AD91" s="85"/>
      <c r="AE91" s="54"/>
      <c r="AF91" s="85"/>
      <c r="AG91" s="85"/>
      <c r="AH91" s="85"/>
      <c r="AI91" s="54"/>
      <c r="AJ91" s="85"/>
      <c r="AK91" s="85"/>
      <c r="AL91" s="85"/>
      <c r="AM91" s="85"/>
      <c r="AN91" s="85"/>
      <c r="AO91" s="54"/>
      <c r="AP91" s="54"/>
      <c r="AQ91" s="85"/>
      <c r="AR91" s="85"/>
      <c r="AS91" s="85"/>
      <c r="AT91" s="85"/>
      <c r="AU91" s="85"/>
      <c r="AV91" s="85"/>
      <c r="AW91" s="54"/>
      <c r="AX91" s="85"/>
      <c r="AY91" s="85"/>
      <c r="AZ91" s="54"/>
      <c r="BA91" s="54"/>
      <c r="BB91" s="85"/>
      <c r="BC91" s="54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54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</row>
    <row r="92">
      <c r="A92" s="64"/>
      <c r="B92" s="124">
        <v>83.0</v>
      </c>
      <c r="C92" s="125" t="str">
        <f>HYPERLINK("https://vjudge.net/contest/367653#problem/J","Dragon of Loowater ")</f>
        <v>Dragon of Loowater </v>
      </c>
      <c r="D92" s="53">
        <f t="shared" si="2"/>
        <v>0</v>
      </c>
      <c r="E92" s="54"/>
      <c r="F92" s="54"/>
      <c r="G92" s="85"/>
      <c r="H92" s="85"/>
      <c r="I92" s="85"/>
      <c r="J92" s="54"/>
      <c r="K92" s="85"/>
      <c r="L92" s="85"/>
      <c r="M92" s="85"/>
      <c r="N92" s="85"/>
      <c r="O92" s="85"/>
      <c r="P92" s="85"/>
      <c r="Q92" s="85"/>
      <c r="R92" s="54"/>
      <c r="S92" s="85"/>
      <c r="T92" s="54"/>
      <c r="U92" s="85"/>
      <c r="V92" s="85"/>
      <c r="W92" s="85"/>
      <c r="X92" s="85"/>
      <c r="Y92" s="85"/>
      <c r="Z92" s="54"/>
      <c r="AA92" s="85"/>
      <c r="AB92" s="85"/>
      <c r="AC92" s="85"/>
      <c r="AD92" s="85"/>
      <c r="AE92" s="85"/>
      <c r="AF92" s="85"/>
      <c r="AG92" s="85"/>
      <c r="AH92" s="85"/>
      <c r="AI92" s="85"/>
      <c r="AJ92" s="54"/>
      <c r="AK92" s="85"/>
      <c r="AL92" s="85"/>
      <c r="AM92" s="54"/>
      <c r="AN92" s="85"/>
      <c r="AO92" s="54"/>
      <c r="AP92" s="54"/>
      <c r="AQ92" s="54"/>
      <c r="AR92" s="85"/>
      <c r="AS92" s="85"/>
      <c r="AT92" s="85"/>
      <c r="AU92" s="85"/>
      <c r="AV92" s="85"/>
      <c r="AW92" s="54"/>
      <c r="AX92" s="85"/>
      <c r="AY92" s="54"/>
      <c r="AZ92" s="54"/>
      <c r="BA92" s="85"/>
      <c r="BB92" s="85"/>
      <c r="BC92" s="54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54"/>
      <c r="BR92" s="85"/>
      <c r="BS92" s="85"/>
      <c r="BT92" s="85"/>
      <c r="BU92" s="85"/>
      <c r="BV92" s="85"/>
      <c r="BW92" s="54"/>
      <c r="BX92" s="85"/>
      <c r="BY92" s="85"/>
      <c r="BZ92" s="85"/>
      <c r="CA92" s="85"/>
      <c r="CB92" s="85"/>
      <c r="CC92" s="85"/>
      <c r="CD92" s="85"/>
      <c r="CE92" s="85"/>
      <c r="CF92" s="85"/>
      <c r="CG92" s="85"/>
    </row>
    <row r="93">
      <c r="A93" s="64"/>
      <c r="B93" s="124">
        <v>84.0</v>
      </c>
      <c r="C93" s="130" t="str">
        <f>HYPERLINK("https://vjudge.net/contest/367653#problem/K","IQ test ")</f>
        <v>IQ test </v>
      </c>
      <c r="D93" s="53">
        <f t="shared" si="2"/>
        <v>0</v>
      </c>
      <c r="E93" s="54"/>
      <c r="F93" s="54"/>
      <c r="G93" s="54"/>
      <c r="H93" s="54"/>
      <c r="I93" s="54"/>
      <c r="J93" s="54"/>
      <c r="K93" s="54"/>
      <c r="L93" s="85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85"/>
      <c r="AS93" s="54"/>
      <c r="AT93" s="85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85"/>
      <c r="BY93" s="54"/>
      <c r="BZ93" s="54"/>
      <c r="CA93" s="85"/>
      <c r="CB93" s="85"/>
      <c r="CC93" s="85"/>
      <c r="CD93" s="54"/>
      <c r="CE93" s="85"/>
      <c r="CF93" s="54"/>
      <c r="CG93" s="54"/>
    </row>
    <row r="94">
      <c r="A94" s="64"/>
      <c r="B94" s="124">
        <v>85.0</v>
      </c>
      <c r="C94" s="125" t="str">
        <f>HYPERLINK("https://vjudge.net/contest/367653#problem/L","Yet Another Tetris Problem ")</f>
        <v>Yet Another Tetris Problem </v>
      </c>
      <c r="D94" s="53">
        <f t="shared" si="2"/>
        <v>0</v>
      </c>
      <c r="E94" s="54"/>
      <c r="F94" s="54"/>
      <c r="G94" s="54"/>
      <c r="H94" s="54"/>
      <c r="I94" s="54"/>
      <c r="J94" s="54"/>
      <c r="K94" s="54"/>
      <c r="L94" s="85"/>
      <c r="M94" s="54"/>
      <c r="N94" s="54"/>
      <c r="O94" s="54"/>
      <c r="P94" s="54"/>
      <c r="Q94" s="54"/>
      <c r="R94" s="54"/>
      <c r="S94" s="85"/>
      <c r="T94" s="54"/>
      <c r="U94" s="54"/>
      <c r="V94" s="54"/>
      <c r="W94" s="85"/>
      <c r="X94" s="85"/>
      <c r="Y94" s="54"/>
      <c r="Z94" s="54"/>
      <c r="AA94" s="54"/>
      <c r="AB94" s="54"/>
      <c r="AC94" s="54"/>
      <c r="AD94" s="54"/>
      <c r="AE94" s="85"/>
      <c r="AF94" s="54"/>
      <c r="AG94" s="85"/>
      <c r="AH94" s="54"/>
      <c r="AI94" s="54"/>
      <c r="AJ94" s="85"/>
      <c r="AK94" s="54"/>
      <c r="AL94" s="54"/>
      <c r="AM94" s="54"/>
      <c r="AN94" s="54"/>
      <c r="AO94" s="54"/>
      <c r="AP94" s="54"/>
      <c r="AQ94" s="54"/>
      <c r="AR94" s="85"/>
      <c r="AS94" s="85"/>
      <c r="AT94" s="54"/>
      <c r="AU94" s="54"/>
      <c r="AV94" s="54"/>
      <c r="AW94" s="54"/>
      <c r="AX94" s="54"/>
      <c r="AY94" s="85"/>
      <c r="AZ94" s="54"/>
      <c r="BA94" s="85"/>
      <c r="BB94" s="54"/>
      <c r="BC94" s="54"/>
      <c r="BD94" s="54"/>
      <c r="BE94" s="85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85"/>
      <c r="BQ94" s="85"/>
      <c r="BR94" s="54"/>
      <c r="BS94" s="54"/>
      <c r="BT94" s="54"/>
      <c r="BU94" s="54"/>
      <c r="BV94" s="54"/>
      <c r="BW94" s="54"/>
      <c r="BX94" s="85"/>
      <c r="BY94" s="85"/>
      <c r="BZ94" s="54"/>
      <c r="CA94" s="85"/>
      <c r="CB94" s="85"/>
      <c r="CC94" s="85"/>
      <c r="CD94" s="54"/>
      <c r="CE94" s="85"/>
      <c r="CF94" s="54"/>
      <c r="CG94" s="54"/>
    </row>
    <row r="95">
      <c r="A95" s="64"/>
      <c r="B95" s="124">
        <v>86.0</v>
      </c>
      <c r="C95" s="125" t="str">
        <f>HYPERLINK("https://vjudge.net/contest/367653#problem/M","Wine trading in Gergovia ")</f>
        <v>Wine trading in Gergovia </v>
      </c>
      <c r="D95" s="53">
        <f t="shared" si="2"/>
        <v>0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85"/>
      <c r="T95" s="54"/>
      <c r="U95" s="54"/>
      <c r="V95" s="54"/>
      <c r="W95" s="85"/>
      <c r="X95" s="85"/>
      <c r="Y95" s="54"/>
      <c r="Z95" s="54"/>
      <c r="AA95" s="54"/>
      <c r="AB95" s="54"/>
      <c r="AC95" s="54"/>
      <c r="AD95" s="54"/>
      <c r="AE95" s="85"/>
      <c r="AF95" s="54"/>
      <c r="AG95" s="85"/>
      <c r="AH95" s="54"/>
      <c r="AI95" s="54"/>
      <c r="AJ95" s="85"/>
      <c r="AK95" s="54"/>
      <c r="AL95" s="54"/>
      <c r="AM95" s="54"/>
      <c r="AN95" s="54"/>
      <c r="AO95" s="54"/>
      <c r="AP95" s="54"/>
      <c r="AQ95" s="54"/>
      <c r="AR95" s="85"/>
      <c r="AS95" s="54"/>
      <c r="AT95" s="85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85"/>
      <c r="BF95" s="54"/>
      <c r="BG95" s="54"/>
      <c r="BH95" s="85"/>
      <c r="BI95" s="54"/>
      <c r="BJ95" s="54"/>
      <c r="BK95" s="54"/>
      <c r="BL95" s="54"/>
      <c r="BM95" s="54"/>
      <c r="BN95" s="54"/>
      <c r="BO95" s="54"/>
      <c r="BP95" s="85"/>
      <c r="BQ95" s="85"/>
      <c r="BR95" s="54"/>
      <c r="BS95" s="54"/>
      <c r="BT95" s="54"/>
      <c r="BU95" s="54"/>
      <c r="BV95" s="54"/>
      <c r="BW95" s="54"/>
      <c r="BX95" s="85"/>
      <c r="BY95" s="85"/>
      <c r="BZ95" s="54"/>
      <c r="CA95" s="85"/>
      <c r="CB95" s="85"/>
      <c r="CC95" s="85"/>
      <c r="CD95" s="54"/>
      <c r="CE95" s="85"/>
      <c r="CF95" s="54"/>
      <c r="CG95" s="54"/>
    </row>
    <row r="96">
      <c r="A96" s="64"/>
      <c r="B96" s="124">
        <v>87.0</v>
      </c>
      <c r="C96" s="125" t="str">
        <f>HYPERLINK("https://vjudge.net/contest/367653#problem/N","Repeating Cipher ")</f>
        <v>Repeating Cipher </v>
      </c>
      <c r="D96" s="53">
        <f t="shared" si="2"/>
        <v>0</v>
      </c>
      <c r="E96" s="85"/>
      <c r="F96" s="54"/>
      <c r="G96" s="14"/>
      <c r="H96" s="85"/>
      <c r="I96" s="85"/>
      <c r="J96" s="54"/>
      <c r="K96" s="54"/>
      <c r="L96" s="85"/>
      <c r="M96" s="54"/>
      <c r="N96" s="54"/>
      <c r="O96" s="85"/>
      <c r="P96" s="54"/>
      <c r="Q96" s="85"/>
      <c r="R96" s="54"/>
      <c r="S96" s="54"/>
      <c r="T96" s="54"/>
      <c r="U96" s="85"/>
      <c r="V96" s="85"/>
      <c r="W96" s="54"/>
      <c r="X96" s="54"/>
      <c r="Y96" s="54"/>
      <c r="Z96" s="54"/>
      <c r="AA96" s="85"/>
      <c r="AB96" s="85"/>
      <c r="AC96" s="85"/>
      <c r="AD96" s="85"/>
      <c r="AE96" s="85"/>
      <c r="AF96" s="85"/>
      <c r="AG96" s="54"/>
      <c r="AH96" s="85"/>
      <c r="AI96" s="54"/>
      <c r="AJ96" s="85"/>
      <c r="AK96" s="85"/>
      <c r="AL96" s="85"/>
      <c r="AM96" s="85"/>
      <c r="AN96" s="85"/>
      <c r="AO96" s="54"/>
      <c r="AP96" s="54"/>
      <c r="AQ96" s="54"/>
      <c r="AR96" s="85"/>
      <c r="AS96" s="85"/>
      <c r="AT96" s="54"/>
      <c r="AU96" s="85"/>
      <c r="AV96" s="85"/>
      <c r="AW96" s="54"/>
      <c r="AX96" s="85"/>
      <c r="AY96" s="54"/>
      <c r="AZ96" s="54"/>
      <c r="BA96" s="54"/>
      <c r="BB96" s="85"/>
      <c r="BC96" s="54"/>
      <c r="BD96" s="85"/>
      <c r="BE96" s="54"/>
      <c r="BF96" s="85"/>
      <c r="BG96" s="85"/>
      <c r="BH96" s="85"/>
      <c r="BI96" s="85"/>
      <c r="BJ96" s="85"/>
      <c r="BK96" s="54"/>
      <c r="BL96" s="85"/>
      <c r="BM96" s="85"/>
      <c r="BN96" s="54"/>
      <c r="BO96" s="85"/>
      <c r="BP96" s="85"/>
      <c r="BQ96" s="54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</row>
    <row r="97">
      <c r="A97" s="64"/>
      <c r="B97" s="124">
        <v>88.0</v>
      </c>
      <c r="C97" s="125" t="str">
        <f>HYPERLINK("https://vjudge.net/contest/367653#problem/O","Teams Forming ")</f>
        <v>Teams Forming </v>
      </c>
      <c r="D97" s="53">
        <f t="shared" si="2"/>
        <v>0</v>
      </c>
      <c r="E97" s="85"/>
      <c r="F97" s="54"/>
      <c r="G97" s="54"/>
      <c r="H97" s="54"/>
      <c r="I97" s="54"/>
      <c r="J97" s="54"/>
      <c r="K97" s="54"/>
      <c r="L97" s="54"/>
      <c r="M97" s="54"/>
      <c r="N97" s="54"/>
      <c r="O97" s="85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85"/>
      <c r="AB97" s="85"/>
      <c r="AC97" s="85"/>
      <c r="AD97" s="85"/>
      <c r="AE97" s="85"/>
      <c r="AF97" s="85"/>
      <c r="AG97" s="54"/>
      <c r="AH97" s="85"/>
      <c r="AI97" s="54"/>
      <c r="AJ97" s="85"/>
      <c r="AK97" s="85"/>
      <c r="AL97" s="85"/>
      <c r="AM97" s="85"/>
      <c r="AN97" s="54"/>
      <c r="AO97" s="54"/>
      <c r="AP97" s="54"/>
      <c r="AQ97" s="54"/>
      <c r="AR97" s="54"/>
      <c r="AS97" s="85"/>
      <c r="AT97" s="54"/>
      <c r="AU97" s="85"/>
      <c r="AV97" s="85"/>
      <c r="AW97" s="54"/>
      <c r="AX97" s="85"/>
      <c r="AY97" s="54"/>
      <c r="AZ97" s="54"/>
      <c r="BA97" s="54"/>
      <c r="BB97" s="54"/>
      <c r="BC97" s="54"/>
      <c r="BD97" s="85"/>
      <c r="BE97" s="85"/>
      <c r="BF97" s="85"/>
      <c r="BG97" s="54"/>
      <c r="BH97" s="54"/>
      <c r="BI97" s="85"/>
      <c r="BJ97" s="85"/>
      <c r="BK97" s="54"/>
      <c r="BL97" s="85"/>
      <c r="BM97" s="85"/>
      <c r="BN97" s="54"/>
      <c r="BO97" s="85"/>
      <c r="BP97" s="85"/>
      <c r="BQ97" s="54"/>
      <c r="BR97" s="85"/>
      <c r="BS97" s="85"/>
      <c r="BT97" s="85"/>
      <c r="BU97" s="85"/>
      <c r="BV97" s="85"/>
      <c r="BW97" s="85"/>
      <c r="BX97" s="85"/>
      <c r="BY97" s="54"/>
      <c r="BZ97" s="54"/>
      <c r="CA97" s="85"/>
      <c r="CB97" s="85"/>
      <c r="CC97" s="85"/>
      <c r="CD97" s="85"/>
      <c r="CE97" s="85"/>
      <c r="CF97" s="85"/>
      <c r="CG97" s="85"/>
    </row>
    <row r="98">
      <c r="A98" s="64"/>
      <c r="B98" s="124">
        <v>89.0</v>
      </c>
      <c r="C98" s="125" t="str">
        <f>HYPERLINK("https://vjudge.net/contest/367653#problem/P","Shooting ")</f>
        <v>Shooting </v>
      </c>
      <c r="D98" s="53">
        <f t="shared" si="2"/>
        <v>0</v>
      </c>
      <c r="E98" s="85"/>
      <c r="F98" s="54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54"/>
      <c r="U98" s="85"/>
      <c r="V98" s="85"/>
      <c r="W98" s="85"/>
      <c r="X98" s="85"/>
      <c r="Y98" s="85"/>
      <c r="Z98" s="54"/>
      <c r="AA98" s="85"/>
      <c r="AB98" s="85"/>
      <c r="AC98" s="85"/>
      <c r="AD98" s="85"/>
      <c r="AE98" s="85"/>
      <c r="AF98" s="85"/>
      <c r="AG98" s="85"/>
      <c r="AH98" s="85"/>
      <c r="AI98" s="85"/>
      <c r="AJ98" s="54"/>
      <c r="AK98" s="85"/>
      <c r="AL98" s="85"/>
      <c r="AM98" s="85"/>
      <c r="AN98" s="85"/>
      <c r="AO98" s="54"/>
      <c r="AP98" s="54"/>
      <c r="AQ98" s="54"/>
      <c r="AR98" s="85"/>
      <c r="AS98" s="85"/>
      <c r="AT98" s="54"/>
      <c r="AU98" s="85"/>
      <c r="AV98" s="85"/>
      <c r="AW98" s="54"/>
      <c r="AX98" s="85"/>
      <c r="AY98" s="85"/>
      <c r="AZ98" s="85"/>
      <c r="BA98" s="85"/>
      <c r="BB98" s="85"/>
      <c r="BC98" s="54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</row>
    <row r="99">
      <c r="A99" s="106"/>
      <c r="B99" s="131">
        <v>90.0</v>
      </c>
      <c r="C99" s="132" t="str">
        <f>HYPERLINK("https://vjudge.net/contest/367653#problem/Q","From Hero to Zero ")</f>
        <v>From Hero to Zero </v>
      </c>
      <c r="D99" s="53">
        <f t="shared" si="2"/>
        <v>0</v>
      </c>
      <c r="E99" s="85"/>
      <c r="F99" s="54"/>
      <c r="G99" s="54"/>
      <c r="H99" s="54"/>
      <c r="I99" s="85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85"/>
      <c r="V99" s="85"/>
      <c r="W99" s="54"/>
      <c r="X99" s="85"/>
      <c r="Y99" s="54"/>
      <c r="Z99" s="54"/>
      <c r="AA99" s="85"/>
      <c r="AB99" s="85"/>
      <c r="AC99" s="85"/>
      <c r="AD99" s="85"/>
      <c r="AE99" s="85"/>
      <c r="AF99" s="85"/>
      <c r="AG99" s="54"/>
      <c r="AH99" s="85"/>
      <c r="AI99" s="54"/>
      <c r="AJ99" s="85"/>
      <c r="AK99" s="85"/>
      <c r="AL99" s="85"/>
      <c r="AM99" s="85"/>
      <c r="AN99" s="85"/>
      <c r="AO99" s="54"/>
      <c r="AP99" s="54"/>
      <c r="AQ99" s="85"/>
      <c r="AR99" s="85"/>
      <c r="AS99" s="85"/>
      <c r="AT99" s="85"/>
      <c r="AU99" s="85"/>
      <c r="AV99" s="85"/>
      <c r="AW99" s="54"/>
      <c r="AX99" s="85"/>
      <c r="AY99" s="85"/>
      <c r="AZ99" s="54"/>
      <c r="BA99" s="85"/>
      <c r="BB99" s="85"/>
      <c r="BC99" s="54"/>
      <c r="BD99" s="85"/>
      <c r="BE99" s="85"/>
      <c r="BF99" s="85"/>
      <c r="BG99" s="85"/>
      <c r="BH99" s="54"/>
      <c r="BI99" s="85"/>
      <c r="BJ99" s="85"/>
      <c r="BK99" s="85"/>
      <c r="BL99" s="85"/>
      <c r="BM99" s="85"/>
      <c r="BN99" s="54"/>
      <c r="BO99" s="85"/>
      <c r="BP99" s="85"/>
      <c r="BQ99" s="54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</row>
    <row r="100">
      <c r="A100" s="133" t="s">
        <v>49</v>
      </c>
      <c r="B100" s="134">
        <v>91.0</v>
      </c>
      <c r="C100" s="135" t="s">
        <v>50</v>
      </c>
      <c r="D100" s="53">
        <f t="shared" si="2"/>
        <v>0</v>
      </c>
      <c r="E100" s="85"/>
      <c r="F100" s="85"/>
      <c r="G100" s="85"/>
      <c r="H100" s="54"/>
      <c r="I100" s="85"/>
      <c r="J100" s="54"/>
      <c r="K100" s="85"/>
      <c r="L100" s="85"/>
      <c r="M100" s="85"/>
      <c r="N100" s="85"/>
      <c r="O100" s="85"/>
      <c r="P100" s="54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54"/>
      <c r="AG100" s="54"/>
      <c r="AH100" s="85"/>
      <c r="AI100" s="85"/>
      <c r="AJ100" s="85"/>
      <c r="AK100" s="85"/>
      <c r="AL100" s="85"/>
      <c r="AM100" s="85"/>
      <c r="AN100" s="85"/>
      <c r="AO100" s="54"/>
      <c r="AP100" s="85"/>
      <c r="AQ100" s="85"/>
      <c r="AR100" s="85"/>
      <c r="AS100" s="85"/>
      <c r="AT100" s="85"/>
      <c r="AU100" s="85"/>
      <c r="AV100" s="54"/>
      <c r="AW100" s="54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54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54"/>
    </row>
    <row r="101">
      <c r="B101" s="134">
        <v>92.0</v>
      </c>
      <c r="C101" s="135" t="s">
        <v>51</v>
      </c>
      <c r="D101" s="53">
        <f t="shared" si="2"/>
        <v>0</v>
      </c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54"/>
      <c r="Q101" s="85"/>
      <c r="R101" s="54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54"/>
      <c r="AH101" s="85"/>
      <c r="AI101" s="85"/>
      <c r="AJ101" s="85"/>
      <c r="AK101" s="85"/>
      <c r="AL101" s="85"/>
      <c r="AM101" s="85"/>
      <c r="AN101" s="85"/>
      <c r="AO101" s="54"/>
      <c r="AP101" s="85"/>
      <c r="AQ101" s="85"/>
      <c r="AR101" s="85"/>
      <c r="AS101" s="85"/>
      <c r="AT101" s="85"/>
      <c r="AU101" s="85"/>
      <c r="AV101" s="85"/>
      <c r="AW101" s="54"/>
      <c r="AX101" s="54"/>
      <c r="AY101" s="85"/>
      <c r="AZ101" s="85"/>
      <c r="BA101" s="85"/>
      <c r="BB101" s="85"/>
      <c r="BC101" s="85"/>
      <c r="BD101" s="85"/>
      <c r="BE101" s="85"/>
      <c r="BF101" s="85"/>
      <c r="BG101" s="54"/>
      <c r="BH101" s="85"/>
      <c r="BI101" s="85"/>
      <c r="BJ101" s="85"/>
      <c r="BK101" s="85"/>
      <c r="BL101" s="85"/>
      <c r="BM101" s="85"/>
      <c r="BN101" s="85"/>
      <c r="BO101" s="85"/>
      <c r="BP101" s="85"/>
      <c r="BQ101" s="54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54"/>
      <c r="CG101" s="54"/>
    </row>
    <row r="102">
      <c r="B102" s="134">
        <v>93.0</v>
      </c>
      <c r="C102" s="135" t="s">
        <v>52</v>
      </c>
      <c r="D102" s="53">
        <f t="shared" si="2"/>
        <v>0</v>
      </c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54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54"/>
      <c r="AH102" s="85"/>
      <c r="AI102" s="85"/>
      <c r="AJ102" s="85"/>
      <c r="AK102" s="85"/>
      <c r="AL102" s="85"/>
      <c r="AM102" s="85"/>
      <c r="AN102" s="85"/>
      <c r="AO102" s="54"/>
      <c r="AP102" s="85"/>
      <c r="AQ102" s="85"/>
      <c r="AR102" s="85"/>
      <c r="AS102" s="85"/>
      <c r="AT102" s="85"/>
      <c r="AU102" s="85"/>
      <c r="AV102" s="85"/>
      <c r="AW102" s="54"/>
      <c r="AX102" s="85"/>
      <c r="AY102" s="85"/>
      <c r="AZ102" s="85"/>
      <c r="BA102" s="85"/>
      <c r="BB102" s="85"/>
      <c r="BC102" s="85"/>
      <c r="BD102" s="85"/>
      <c r="BE102" s="85"/>
      <c r="BF102" s="85"/>
      <c r="BG102" s="54"/>
      <c r="BH102" s="85"/>
      <c r="BI102" s="85"/>
      <c r="BJ102" s="85"/>
      <c r="BK102" s="85"/>
      <c r="BL102" s="85"/>
      <c r="BM102" s="85"/>
      <c r="BN102" s="85"/>
      <c r="BO102" s="85"/>
      <c r="BP102" s="85"/>
      <c r="BQ102" s="54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</row>
    <row r="103">
      <c r="B103" s="134">
        <v>94.0</v>
      </c>
      <c r="C103" s="135" t="s">
        <v>53</v>
      </c>
      <c r="D103" s="53">
        <f t="shared" si="2"/>
        <v>0</v>
      </c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54"/>
      <c r="Q103" s="85"/>
      <c r="R103" s="54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54"/>
      <c r="AH103" s="85"/>
      <c r="AI103" s="85"/>
      <c r="AJ103" s="85"/>
      <c r="AK103" s="85"/>
      <c r="AL103" s="85"/>
      <c r="AM103" s="85"/>
      <c r="AN103" s="85"/>
      <c r="AO103" s="54"/>
      <c r="AP103" s="85"/>
      <c r="AQ103" s="85"/>
      <c r="AR103" s="85"/>
      <c r="AS103" s="85"/>
      <c r="AT103" s="85"/>
      <c r="AU103" s="85"/>
      <c r="AV103" s="85"/>
      <c r="AW103" s="54"/>
      <c r="AX103" s="85"/>
      <c r="AY103" s="85"/>
      <c r="AZ103" s="85"/>
      <c r="BA103" s="85"/>
      <c r="BB103" s="85"/>
      <c r="BC103" s="85"/>
      <c r="BD103" s="85"/>
      <c r="BE103" s="85"/>
      <c r="BF103" s="85"/>
      <c r="BG103" s="54"/>
      <c r="BH103" s="85"/>
      <c r="BI103" s="85"/>
      <c r="BJ103" s="85"/>
      <c r="BK103" s="85"/>
      <c r="BL103" s="85"/>
      <c r="BM103" s="85"/>
      <c r="BN103" s="85"/>
      <c r="BO103" s="85"/>
      <c r="BP103" s="85"/>
      <c r="BQ103" s="54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</row>
    <row r="104">
      <c r="B104" s="134">
        <v>95.0</v>
      </c>
      <c r="C104" s="135" t="s">
        <v>54</v>
      </c>
      <c r="D104" s="53">
        <f t="shared" si="2"/>
        <v>0</v>
      </c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54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54"/>
      <c r="AH104" s="85"/>
      <c r="AI104" s="85"/>
      <c r="AJ104" s="85"/>
      <c r="AK104" s="85"/>
      <c r="AL104" s="85"/>
      <c r="AM104" s="85"/>
      <c r="AN104" s="85"/>
      <c r="AO104" s="54"/>
      <c r="AP104" s="85"/>
      <c r="AQ104" s="85"/>
      <c r="AR104" s="85"/>
      <c r="AS104" s="85"/>
      <c r="AT104" s="85"/>
      <c r="AU104" s="85"/>
      <c r="AV104" s="85"/>
      <c r="AW104" s="54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54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</row>
    <row r="105">
      <c r="B105" s="134">
        <v>96.0</v>
      </c>
      <c r="C105" s="135" t="s">
        <v>55</v>
      </c>
      <c r="D105" s="53">
        <f t="shared" si="2"/>
        <v>0</v>
      </c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54"/>
      <c r="Q105" s="85"/>
      <c r="R105" s="54"/>
      <c r="S105" s="85"/>
      <c r="T105" s="85"/>
      <c r="U105" s="54"/>
      <c r="V105" s="85"/>
      <c r="W105" s="85"/>
      <c r="X105" s="85"/>
      <c r="Y105" s="85"/>
      <c r="Z105" s="54"/>
      <c r="AA105" s="85"/>
      <c r="AB105" s="85"/>
      <c r="AC105" s="85"/>
      <c r="AD105" s="85"/>
      <c r="AE105" s="85"/>
      <c r="AF105" s="85"/>
      <c r="AG105" s="54"/>
      <c r="AH105" s="85"/>
      <c r="AI105" s="85"/>
      <c r="AJ105" s="85"/>
      <c r="AK105" s="85"/>
      <c r="AL105" s="85"/>
      <c r="AM105" s="85"/>
      <c r="AN105" s="85"/>
      <c r="AO105" s="54"/>
      <c r="AP105" s="85"/>
      <c r="AQ105" s="85"/>
      <c r="AR105" s="85"/>
      <c r="AS105" s="85"/>
      <c r="AT105" s="85"/>
      <c r="AU105" s="85"/>
      <c r="AV105" s="85"/>
      <c r="AW105" s="54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54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</row>
    <row r="106">
      <c r="B106" s="134">
        <v>97.0</v>
      </c>
      <c r="C106" s="135" t="s">
        <v>56</v>
      </c>
      <c r="D106" s="53">
        <f t="shared" si="2"/>
        <v>0</v>
      </c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54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54"/>
      <c r="AH106" s="85"/>
      <c r="AI106" s="85"/>
      <c r="AJ106" s="85"/>
      <c r="AK106" s="85"/>
      <c r="AL106" s="85"/>
      <c r="AM106" s="85"/>
      <c r="AN106" s="85"/>
      <c r="AO106" s="54"/>
      <c r="AP106" s="85"/>
      <c r="AQ106" s="85"/>
      <c r="AR106" s="85"/>
      <c r="AS106" s="85"/>
      <c r="AT106" s="85"/>
      <c r="AU106" s="85"/>
      <c r="AV106" s="85"/>
      <c r="AW106" s="54"/>
      <c r="AX106" s="85"/>
      <c r="AY106" s="85"/>
      <c r="AZ106" s="85"/>
      <c r="BA106" s="85"/>
      <c r="BB106" s="85"/>
      <c r="BC106" s="85"/>
      <c r="BD106" s="85"/>
      <c r="BE106" s="85"/>
      <c r="BF106" s="85"/>
      <c r="BG106" s="54"/>
      <c r="BH106" s="85"/>
      <c r="BI106" s="85"/>
      <c r="BJ106" s="85"/>
      <c r="BK106" s="85"/>
      <c r="BL106" s="85"/>
      <c r="BM106" s="85"/>
      <c r="BN106" s="85"/>
      <c r="BO106" s="85"/>
      <c r="BP106" s="85"/>
      <c r="BQ106" s="54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</row>
    <row r="107">
      <c r="B107" s="134">
        <v>98.0</v>
      </c>
      <c r="C107" s="135" t="s">
        <v>57</v>
      </c>
      <c r="D107" s="53">
        <f t="shared" si="2"/>
        <v>0</v>
      </c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54"/>
      <c r="Q107" s="85"/>
      <c r="R107" s="54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54"/>
      <c r="AH107" s="85"/>
      <c r="AI107" s="85"/>
      <c r="AJ107" s="85"/>
      <c r="AK107" s="85"/>
      <c r="AL107" s="85"/>
      <c r="AM107" s="85"/>
      <c r="AN107" s="85"/>
      <c r="AO107" s="54"/>
      <c r="AP107" s="85"/>
      <c r="AQ107" s="85"/>
      <c r="AR107" s="85"/>
      <c r="AS107" s="85"/>
      <c r="AT107" s="85"/>
      <c r="AU107" s="85"/>
      <c r="AV107" s="85"/>
      <c r="AW107" s="54"/>
      <c r="AX107" s="85"/>
      <c r="AY107" s="85"/>
      <c r="AZ107" s="85"/>
      <c r="BA107" s="85"/>
      <c r="BB107" s="85"/>
      <c r="BC107" s="85"/>
      <c r="BD107" s="85"/>
      <c r="BE107" s="85"/>
      <c r="BF107" s="85"/>
      <c r="BG107" s="54"/>
      <c r="BH107" s="85"/>
      <c r="BI107" s="85"/>
      <c r="BJ107" s="85"/>
      <c r="BK107" s="85"/>
      <c r="BL107" s="85"/>
      <c r="BM107" s="85"/>
      <c r="BN107" s="85"/>
      <c r="BO107" s="85"/>
      <c r="BP107" s="85"/>
      <c r="BQ107" s="54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</row>
    <row r="108">
      <c r="B108" s="134">
        <v>99.0</v>
      </c>
      <c r="C108" s="135" t="s">
        <v>58</v>
      </c>
      <c r="D108" s="53">
        <f t="shared" si="2"/>
        <v>0</v>
      </c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54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54"/>
      <c r="AH108" s="85"/>
      <c r="AI108" s="85"/>
      <c r="AJ108" s="85"/>
      <c r="AK108" s="85"/>
      <c r="AL108" s="85"/>
      <c r="AM108" s="85"/>
      <c r="AN108" s="85"/>
      <c r="AO108" s="54"/>
      <c r="AP108" s="85"/>
      <c r="AQ108" s="85"/>
      <c r="AR108" s="85"/>
      <c r="AS108" s="85"/>
      <c r="AT108" s="85"/>
      <c r="AU108" s="85"/>
      <c r="AV108" s="85"/>
      <c r="AW108" s="54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54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</row>
    <row r="109">
      <c r="B109" s="134">
        <v>100.0</v>
      </c>
      <c r="C109" s="135" t="s">
        <v>59</v>
      </c>
      <c r="D109" s="53">
        <f t="shared" si="2"/>
        <v>0</v>
      </c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54"/>
      <c r="Q109" s="85"/>
      <c r="R109" s="85"/>
      <c r="S109" s="85"/>
      <c r="T109" s="85"/>
      <c r="U109" s="85"/>
      <c r="V109" s="85"/>
      <c r="W109" s="85"/>
      <c r="X109" s="85"/>
      <c r="Y109" s="85"/>
      <c r="Z109" s="54"/>
      <c r="AA109" s="85"/>
      <c r="AB109" s="85"/>
      <c r="AC109" s="85"/>
      <c r="AD109" s="54"/>
      <c r="AE109" s="85"/>
      <c r="AF109" s="85"/>
      <c r="AG109" s="54"/>
      <c r="AH109" s="85"/>
      <c r="AI109" s="85"/>
      <c r="AJ109" s="85"/>
      <c r="AK109" s="85"/>
      <c r="AL109" s="54"/>
      <c r="AM109" s="85"/>
      <c r="AN109" s="85"/>
      <c r="AO109" s="54"/>
      <c r="AP109" s="85"/>
      <c r="AQ109" s="85"/>
      <c r="AR109" s="85"/>
      <c r="AS109" s="85"/>
      <c r="AT109" s="85"/>
      <c r="AU109" s="85"/>
      <c r="AV109" s="85"/>
      <c r="AW109" s="54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54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</row>
    <row r="110">
      <c r="B110" s="134">
        <v>101.0</v>
      </c>
      <c r="C110" s="135" t="s">
        <v>60</v>
      </c>
      <c r="D110" s="53">
        <f t="shared" si="2"/>
        <v>0</v>
      </c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54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54"/>
      <c r="AH110" s="85"/>
      <c r="AI110" s="85"/>
      <c r="AJ110" s="85"/>
      <c r="AK110" s="85"/>
      <c r="AL110" s="85"/>
      <c r="AM110" s="85"/>
      <c r="AN110" s="85"/>
      <c r="AO110" s="54"/>
      <c r="AP110" s="85"/>
      <c r="AQ110" s="85"/>
      <c r="AR110" s="85"/>
      <c r="AS110" s="85"/>
      <c r="AT110" s="85"/>
      <c r="AU110" s="85"/>
      <c r="AV110" s="85"/>
      <c r="AW110" s="54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54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</row>
    <row r="111">
      <c r="B111" s="134">
        <v>102.0</v>
      </c>
      <c r="C111" s="135" t="s">
        <v>61</v>
      </c>
      <c r="D111" s="53">
        <f t="shared" si="2"/>
        <v>0</v>
      </c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54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54"/>
      <c r="AH111" s="85"/>
      <c r="AI111" s="85"/>
      <c r="AJ111" s="85"/>
      <c r="AK111" s="85"/>
      <c r="AL111" s="85"/>
      <c r="AM111" s="85"/>
      <c r="AN111" s="85"/>
      <c r="AO111" s="54"/>
      <c r="AP111" s="85"/>
      <c r="AQ111" s="85"/>
      <c r="AR111" s="85"/>
      <c r="AS111" s="85"/>
      <c r="AT111" s="85"/>
      <c r="AU111" s="85"/>
      <c r="AV111" s="85"/>
      <c r="AW111" s="54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54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</row>
    <row r="112">
      <c r="B112" s="134">
        <v>103.0</v>
      </c>
      <c r="C112" s="135" t="s">
        <v>62</v>
      </c>
      <c r="D112" s="53">
        <f t="shared" si="2"/>
        <v>0</v>
      </c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54"/>
      <c r="Q112" s="85"/>
      <c r="R112" s="85"/>
      <c r="S112" s="85"/>
      <c r="T112" s="85"/>
      <c r="U112" s="85"/>
      <c r="V112" s="85"/>
      <c r="W112" s="85"/>
      <c r="X112" s="85"/>
      <c r="Y112" s="85"/>
      <c r="Z112" s="54"/>
      <c r="AA112" s="85"/>
      <c r="AB112" s="85"/>
      <c r="AC112" s="85"/>
      <c r="AD112" s="85"/>
      <c r="AE112" s="85"/>
      <c r="AF112" s="85"/>
      <c r="AG112" s="54"/>
      <c r="AH112" s="85"/>
      <c r="AI112" s="85"/>
      <c r="AJ112" s="85"/>
      <c r="AK112" s="85"/>
      <c r="AL112" s="85"/>
      <c r="AM112" s="85"/>
      <c r="AN112" s="85"/>
      <c r="AO112" s="54"/>
      <c r="AP112" s="85"/>
      <c r="AQ112" s="85"/>
      <c r="AR112" s="85"/>
      <c r="AS112" s="85"/>
      <c r="AT112" s="85"/>
      <c r="AU112" s="85"/>
      <c r="AV112" s="85"/>
      <c r="AW112" s="54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54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</row>
    <row r="113">
      <c r="B113" s="134">
        <v>104.0</v>
      </c>
      <c r="C113" s="135" t="s">
        <v>63</v>
      </c>
      <c r="D113" s="53">
        <f t="shared" si="2"/>
        <v>0</v>
      </c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54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54"/>
      <c r="AH113" s="85"/>
      <c r="AI113" s="85"/>
      <c r="AJ113" s="85"/>
      <c r="AK113" s="85"/>
      <c r="AL113" s="85"/>
      <c r="AM113" s="85"/>
      <c r="AN113" s="85"/>
      <c r="AO113" s="54"/>
      <c r="AP113" s="54"/>
      <c r="AQ113" s="85"/>
      <c r="AR113" s="85"/>
      <c r="AS113" s="85"/>
      <c r="AT113" s="85"/>
      <c r="AU113" s="85"/>
      <c r="AV113" s="85"/>
      <c r="AW113" s="54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54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</row>
    <row r="114">
      <c r="B114" s="134">
        <v>105.0</v>
      </c>
      <c r="C114" s="135" t="s">
        <v>64</v>
      </c>
      <c r="D114" s="53">
        <f t="shared" si="2"/>
        <v>0</v>
      </c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54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54"/>
      <c r="AH114" s="85"/>
      <c r="AI114" s="85"/>
      <c r="AJ114" s="85"/>
      <c r="AK114" s="85"/>
      <c r="AL114" s="85"/>
      <c r="AM114" s="85"/>
      <c r="AN114" s="85"/>
      <c r="AO114" s="54"/>
      <c r="AP114" s="85"/>
      <c r="AQ114" s="85"/>
      <c r="AR114" s="85"/>
      <c r="AS114" s="85"/>
      <c r="AT114" s="85"/>
      <c r="AU114" s="85"/>
      <c r="AV114" s="85"/>
      <c r="AW114" s="54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54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</row>
    <row r="115">
      <c r="B115" s="134">
        <v>106.0</v>
      </c>
      <c r="C115" s="135" t="s">
        <v>65</v>
      </c>
      <c r="D115" s="53">
        <f t="shared" si="2"/>
        <v>0</v>
      </c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54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54"/>
      <c r="AH115" s="85"/>
      <c r="AI115" s="85"/>
      <c r="AJ115" s="85"/>
      <c r="AK115" s="85"/>
      <c r="AL115" s="85"/>
      <c r="AM115" s="85"/>
      <c r="AN115" s="85"/>
      <c r="AO115" s="54"/>
      <c r="AP115" s="85"/>
      <c r="AQ115" s="85"/>
      <c r="AR115" s="85"/>
      <c r="AS115" s="85"/>
      <c r="AT115" s="85"/>
      <c r="AU115" s="85"/>
      <c r="AV115" s="85"/>
      <c r="AW115" s="54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54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</row>
    <row r="116">
      <c r="B116" s="134">
        <v>107.0</v>
      </c>
      <c r="C116" s="135" t="s">
        <v>66</v>
      </c>
      <c r="D116" s="53">
        <f t="shared" si="2"/>
        <v>0</v>
      </c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54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54"/>
      <c r="AH116" s="85"/>
      <c r="AI116" s="85"/>
      <c r="AJ116" s="85"/>
      <c r="AK116" s="85"/>
      <c r="AL116" s="85"/>
      <c r="AM116" s="85"/>
      <c r="AN116" s="85"/>
      <c r="AO116" s="54"/>
      <c r="AP116" s="85"/>
      <c r="AQ116" s="85"/>
      <c r="AR116" s="85"/>
      <c r="AS116" s="85"/>
      <c r="AT116" s="85"/>
      <c r="AU116" s="85"/>
      <c r="AV116" s="85"/>
      <c r="AW116" s="54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54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</row>
    <row r="117">
      <c r="B117" s="134">
        <v>108.0</v>
      </c>
      <c r="C117" s="135" t="s">
        <v>67</v>
      </c>
      <c r="D117" s="53">
        <f t="shared" si="2"/>
        <v>0</v>
      </c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54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54"/>
      <c r="AH117" s="85"/>
      <c r="AI117" s="85"/>
      <c r="AJ117" s="85"/>
      <c r="AK117" s="85"/>
      <c r="AL117" s="85"/>
      <c r="AM117" s="85"/>
      <c r="AN117" s="85"/>
      <c r="AO117" s="54"/>
      <c r="AP117" s="85"/>
      <c r="AQ117" s="85"/>
      <c r="AR117" s="85"/>
      <c r="AS117" s="85"/>
      <c r="AT117" s="85"/>
      <c r="AU117" s="85"/>
      <c r="AV117" s="85"/>
      <c r="AW117" s="54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54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</row>
    <row r="118">
      <c r="B118" s="134">
        <v>109.0</v>
      </c>
      <c r="C118" s="135" t="s">
        <v>68</v>
      </c>
      <c r="D118" s="53">
        <f t="shared" si="2"/>
        <v>0</v>
      </c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54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54"/>
      <c r="AH118" s="85"/>
      <c r="AI118" s="85"/>
      <c r="AJ118" s="85"/>
      <c r="AK118" s="85"/>
      <c r="AL118" s="85"/>
      <c r="AM118" s="85"/>
      <c r="AN118" s="85"/>
      <c r="AO118" s="54"/>
      <c r="AP118" s="85"/>
      <c r="AQ118" s="85"/>
      <c r="AR118" s="85"/>
      <c r="AS118" s="85"/>
      <c r="AT118" s="85"/>
      <c r="AU118" s="85"/>
      <c r="AV118" s="85"/>
      <c r="AW118" s="54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54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</row>
    <row r="119">
      <c r="B119" s="134">
        <v>110.0</v>
      </c>
      <c r="C119" s="135" t="s">
        <v>69</v>
      </c>
      <c r="D119" s="53">
        <f t="shared" si="2"/>
        <v>0</v>
      </c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54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54"/>
      <c r="AH119" s="85"/>
      <c r="AI119" s="85"/>
      <c r="AJ119" s="85"/>
      <c r="AK119" s="85"/>
      <c r="AL119" s="85"/>
      <c r="AM119" s="85"/>
      <c r="AN119" s="85"/>
      <c r="AO119" s="54"/>
      <c r="AP119" s="85"/>
      <c r="AQ119" s="85"/>
      <c r="AR119" s="85"/>
      <c r="AS119" s="85"/>
      <c r="AT119" s="85"/>
      <c r="AU119" s="85"/>
      <c r="AV119" s="85"/>
      <c r="AW119" s="54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54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</row>
    <row r="120">
      <c r="B120" s="134">
        <v>111.0</v>
      </c>
      <c r="C120" s="135" t="s">
        <v>70</v>
      </c>
      <c r="D120" s="53">
        <f t="shared" si="2"/>
        <v>0</v>
      </c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54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54"/>
      <c r="AH120" s="85"/>
      <c r="AI120" s="85"/>
      <c r="AJ120" s="85"/>
      <c r="AK120" s="85"/>
      <c r="AL120" s="85"/>
      <c r="AM120" s="85"/>
      <c r="AN120" s="85"/>
      <c r="AO120" s="54"/>
      <c r="AP120" s="85"/>
      <c r="AQ120" s="85"/>
      <c r="AR120" s="85"/>
      <c r="AS120" s="85"/>
      <c r="AT120" s="85"/>
      <c r="AU120" s="85"/>
      <c r="AV120" s="85"/>
      <c r="AW120" s="54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54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</row>
    <row r="121">
      <c r="B121" s="134">
        <v>112.0</v>
      </c>
      <c r="C121" s="135" t="s">
        <v>71</v>
      </c>
      <c r="D121" s="53">
        <f t="shared" si="2"/>
        <v>0</v>
      </c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54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54"/>
      <c r="AH121" s="85"/>
      <c r="AI121" s="85"/>
      <c r="AJ121" s="85"/>
      <c r="AK121" s="85"/>
      <c r="AL121" s="85"/>
      <c r="AM121" s="85"/>
      <c r="AN121" s="85"/>
      <c r="AO121" s="54"/>
      <c r="AP121" s="85"/>
      <c r="AQ121" s="85"/>
      <c r="AR121" s="85"/>
      <c r="AS121" s="85"/>
      <c r="AT121" s="85"/>
      <c r="AU121" s="85"/>
      <c r="AV121" s="85"/>
      <c r="AW121" s="54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54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</row>
    <row r="122">
      <c r="B122" s="134">
        <v>113.0</v>
      </c>
      <c r="C122" s="135" t="s">
        <v>72</v>
      </c>
      <c r="D122" s="53">
        <f t="shared" si="2"/>
        <v>0</v>
      </c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54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54"/>
      <c r="AH122" s="85"/>
      <c r="AI122" s="85"/>
      <c r="AJ122" s="85"/>
      <c r="AK122" s="85"/>
      <c r="AL122" s="85"/>
      <c r="AM122" s="85"/>
      <c r="AN122" s="85"/>
      <c r="AO122" s="54"/>
      <c r="AP122" s="85"/>
      <c r="AQ122" s="85"/>
      <c r="AR122" s="85"/>
      <c r="AS122" s="85"/>
      <c r="AT122" s="85"/>
      <c r="AU122" s="85"/>
      <c r="AV122" s="85"/>
      <c r="AW122" s="54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54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</row>
    <row r="123">
      <c r="B123" s="134">
        <v>114.0</v>
      </c>
      <c r="C123" s="135" t="s">
        <v>73</v>
      </c>
      <c r="D123" s="53">
        <f t="shared" si="2"/>
        <v>0</v>
      </c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54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54"/>
      <c r="AH123" s="85"/>
      <c r="AI123" s="85"/>
      <c r="AJ123" s="85"/>
      <c r="AK123" s="85"/>
      <c r="AL123" s="85"/>
      <c r="AM123" s="85"/>
      <c r="AN123" s="85"/>
      <c r="AO123" s="54"/>
      <c r="AP123" s="85"/>
      <c r="AQ123" s="85"/>
      <c r="AR123" s="85"/>
      <c r="AS123" s="85"/>
      <c r="AT123" s="85"/>
      <c r="AU123" s="85"/>
      <c r="AV123" s="85"/>
      <c r="AW123" s="54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54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</row>
    <row r="124">
      <c r="B124" s="134">
        <v>115.0</v>
      </c>
      <c r="C124" s="135" t="s">
        <v>74</v>
      </c>
      <c r="D124" s="53">
        <f t="shared" si="2"/>
        <v>0</v>
      </c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54"/>
      <c r="Q124" s="85"/>
      <c r="R124" s="85"/>
      <c r="S124" s="85"/>
      <c r="T124" s="85"/>
      <c r="U124" s="85"/>
      <c r="V124" s="85"/>
      <c r="W124" s="85"/>
      <c r="X124" s="85"/>
      <c r="Y124" s="85"/>
      <c r="Z124" s="54"/>
      <c r="AA124" s="85"/>
      <c r="AB124" s="85"/>
      <c r="AC124" s="85"/>
      <c r="AD124" s="85"/>
      <c r="AE124" s="85"/>
      <c r="AF124" s="85"/>
      <c r="AG124" s="54"/>
      <c r="AH124" s="85"/>
      <c r="AI124" s="85"/>
      <c r="AJ124" s="85"/>
      <c r="AK124" s="85"/>
      <c r="AL124" s="85"/>
      <c r="AM124" s="85"/>
      <c r="AN124" s="85"/>
      <c r="AO124" s="54"/>
      <c r="AP124" s="85"/>
      <c r="AQ124" s="85"/>
      <c r="AR124" s="85"/>
      <c r="AS124" s="85"/>
      <c r="AT124" s="85"/>
      <c r="AU124" s="85"/>
      <c r="AV124" s="85"/>
      <c r="AW124" s="54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54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</row>
    <row r="125">
      <c r="A125" s="136"/>
      <c r="B125" s="137">
        <v>116.0</v>
      </c>
      <c r="C125" s="138" t="s">
        <v>75</v>
      </c>
      <c r="D125" s="53">
        <f t="shared" si="2"/>
        <v>0</v>
      </c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54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54"/>
      <c r="AH125" s="85"/>
      <c r="AI125" s="85"/>
      <c r="AJ125" s="85"/>
      <c r="AK125" s="85"/>
      <c r="AL125" s="85"/>
      <c r="AM125" s="85"/>
      <c r="AN125" s="85"/>
      <c r="AO125" s="54"/>
      <c r="AP125" s="85"/>
      <c r="AQ125" s="85"/>
      <c r="AR125" s="85"/>
      <c r="AS125" s="85"/>
      <c r="AT125" s="85"/>
      <c r="AU125" s="85"/>
      <c r="AV125" s="85"/>
      <c r="AW125" s="54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54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</row>
  </sheetData>
  <mergeCells count="8">
    <mergeCell ref="A10:A15"/>
    <mergeCell ref="A16:A24"/>
    <mergeCell ref="A25:A35"/>
    <mergeCell ref="A36:A46"/>
    <mergeCell ref="A47:A56"/>
    <mergeCell ref="A57:A82"/>
    <mergeCell ref="A83:A99"/>
    <mergeCell ref="A100:A125"/>
  </mergeCells>
  <conditionalFormatting sqref="E9:CG9">
    <cfRule type="cellIs" dxfId="0" priority="1" operator="greaterThanOrEqual">
      <formula>70</formula>
    </cfRule>
  </conditionalFormatting>
  <hyperlinks>
    <hyperlink r:id="rId2" location="problem/A" ref="C57"/>
    <hyperlink r:id="rId3" location="problem/B" ref="C58"/>
    <hyperlink r:id="rId4" location="problem/C" ref="C59"/>
    <hyperlink r:id="rId5" location="problem/D" ref="C60"/>
    <hyperlink r:id="rId6" location="problem/E" ref="C61"/>
    <hyperlink r:id="rId7" location="problem/F" ref="C62"/>
    <hyperlink r:id="rId8" location="problem/G" ref="C63"/>
    <hyperlink r:id="rId9" location="problem/H" ref="C64"/>
    <hyperlink r:id="rId10" location="problem/I" ref="C65"/>
    <hyperlink r:id="rId11" location="problem/J" ref="C66"/>
    <hyperlink r:id="rId12" location="problem/K" ref="C67"/>
    <hyperlink r:id="rId13" location="problem/L" ref="C68"/>
    <hyperlink r:id="rId14" location="problem/M" ref="C69"/>
    <hyperlink r:id="rId15" location="problem/N" ref="C70"/>
    <hyperlink r:id="rId16" location="problem/O" ref="C71"/>
    <hyperlink r:id="rId17" location="problem/P" ref="C72"/>
    <hyperlink r:id="rId18" location="problem/Q" ref="C73"/>
    <hyperlink r:id="rId19" location="problem/R" ref="C74"/>
    <hyperlink r:id="rId20" location="problem/S" ref="C75"/>
    <hyperlink r:id="rId21" location="problem/T" ref="C76"/>
    <hyperlink r:id="rId22" location="problem/U" ref="C77"/>
    <hyperlink r:id="rId23" location="problem/V" ref="C78"/>
    <hyperlink r:id="rId24" location="problem/W" ref="C79"/>
    <hyperlink r:id="rId25" location="problem/X" ref="C80"/>
    <hyperlink r:id="rId26" location="problem/Y" ref="C81"/>
    <hyperlink r:id="rId27" location="problem/Z" ref="C82"/>
    <hyperlink r:id="rId28" location="problem/A" ref="C100"/>
    <hyperlink r:id="rId29" location="problem/B" ref="C101"/>
    <hyperlink r:id="rId30" location="problem/C" ref="C102"/>
    <hyperlink r:id="rId31" location="problem/D" ref="C103"/>
    <hyperlink r:id="rId32" location="problem/E" ref="C104"/>
    <hyperlink r:id="rId33" location="problem/F" ref="C105"/>
    <hyperlink r:id="rId34" location="problem/G" ref="C106"/>
    <hyperlink r:id="rId35" location="problem/H" ref="C107"/>
    <hyperlink r:id="rId36" location="problem/I" ref="C108"/>
    <hyperlink r:id="rId37" location="problem/J" ref="C109"/>
    <hyperlink r:id="rId38" location="problem/K" ref="C110"/>
    <hyperlink r:id="rId39" location="problem/L" ref="C111"/>
    <hyperlink r:id="rId40" location="problem/M" ref="C112"/>
    <hyperlink r:id="rId41" location="problem/N" ref="C113"/>
    <hyperlink r:id="rId42" location="problem/O" ref="C114"/>
    <hyperlink r:id="rId43" location="problem/P" ref="C115"/>
    <hyperlink r:id="rId44" location="problem/Q" ref="C116"/>
    <hyperlink r:id="rId45" location="problem/R" ref="C117"/>
    <hyperlink r:id="rId46" location="problem/S" ref="C118"/>
    <hyperlink r:id="rId47" location="problem/T" ref="C119"/>
    <hyperlink r:id="rId48" location="problem/U" ref="C120"/>
    <hyperlink r:id="rId49" location="problem/V" ref="C121"/>
    <hyperlink r:id="rId50" location="problem/W" ref="C122"/>
    <hyperlink r:id="rId51" location="problem/X" ref="C123"/>
    <hyperlink r:id="rId52" location="problem/Y" ref="C124"/>
    <hyperlink r:id="rId53" location="problem/Z" ref="C125"/>
  </hyperlinks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3.88"/>
    <col customWidth="1" min="2" max="2" width="14.63"/>
    <col customWidth="1" min="3" max="3" width="24.25"/>
  </cols>
  <sheetData>
    <row r="1">
      <c r="A1" s="139" t="s">
        <v>76</v>
      </c>
      <c r="B1" s="139" t="s">
        <v>77</v>
      </c>
      <c r="C1" s="139" t="s">
        <v>78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</row>
    <row r="2">
      <c r="A2" s="141" t="s">
        <v>79</v>
      </c>
      <c r="B2" s="142" t="s">
        <v>80</v>
      </c>
      <c r="C2" s="143">
        <v>45148.0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</row>
    <row r="3">
      <c r="A3" s="141" t="s">
        <v>81</v>
      </c>
      <c r="B3" s="142" t="s">
        <v>82</v>
      </c>
      <c r="C3" s="145" t="s">
        <v>83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</row>
    <row r="4">
      <c r="A4" s="146"/>
      <c r="B4" s="142"/>
      <c r="C4" s="147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</row>
    <row r="5">
      <c r="A5" s="146"/>
      <c r="B5" s="142"/>
      <c r="C5" s="147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</row>
    <row r="6">
      <c r="A6" s="144"/>
      <c r="B6" s="148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</row>
    <row r="7">
      <c r="A7" s="144"/>
      <c r="B7" s="148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</row>
    <row r="8">
      <c r="A8" s="144"/>
      <c r="B8" s="148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</row>
    <row r="9">
      <c r="A9" s="144"/>
      <c r="B9" s="148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</row>
    <row r="10">
      <c r="A10" s="144"/>
      <c r="B10" s="148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</row>
    <row r="11">
      <c r="A11" s="144"/>
      <c r="B11" s="148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</row>
    <row r="12">
      <c r="A12" s="144"/>
      <c r="B12" s="148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</row>
    <row r="13">
      <c r="A13" s="144"/>
      <c r="B13" s="148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</row>
    <row r="14">
      <c r="A14" s="144"/>
      <c r="B14" s="148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</row>
    <row r="15">
      <c r="A15" s="144"/>
      <c r="B15" s="148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</row>
    <row r="16">
      <c r="A16" s="144"/>
      <c r="B16" s="148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</row>
    <row r="17">
      <c r="A17" s="144"/>
      <c r="B17" s="148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</row>
    <row r="18">
      <c r="A18" s="144"/>
      <c r="B18" s="148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</row>
    <row r="19">
      <c r="A19" s="144"/>
      <c r="B19" s="148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</row>
    <row r="20">
      <c r="A20" s="144"/>
      <c r="B20" s="148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</row>
    <row r="21">
      <c r="A21" s="144"/>
      <c r="B21" s="148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</row>
    <row r="22">
      <c r="A22" s="144"/>
      <c r="B22" s="148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</row>
    <row r="23">
      <c r="A23" s="144"/>
      <c r="B23" s="148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</row>
    <row r="24">
      <c r="A24" s="144"/>
      <c r="B24" s="148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</row>
    <row r="25">
      <c r="A25" s="144"/>
      <c r="B25" s="148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</row>
    <row r="26">
      <c r="A26" s="144"/>
      <c r="B26" s="148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</row>
    <row r="27">
      <c r="A27" s="144"/>
      <c r="B27" s="148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</row>
    <row r="28">
      <c r="A28" s="144"/>
      <c r="B28" s="148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</row>
    <row r="29">
      <c r="A29" s="144"/>
      <c r="B29" s="148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</row>
    <row r="30">
      <c r="A30" s="144"/>
      <c r="B30" s="148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</row>
    <row r="31">
      <c r="A31" s="144"/>
      <c r="B31" s="148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</row>
    <row r="32">
      <c r="A32" s="144"/>
      <c r="B32" s="148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</row>
    <row r="33">
      <c r="A33" s="144"/>
      <c r="B33" s="148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</row>
    <row r="34">
      <c r="A34" s="144"/>
      <c r="B34" s="148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</row>
    <row r="35">
      <c r="A35" s="144"/>
      <c r="B35" s="148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</row>
    <row r="36">
      <c r="A36" s="144"/>
      <c r="B36" s="148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</row>
    <row r="37">
      <c r="A37" s="144"/>
      <c r="B37" s="148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</row>
    <row r="38">
      <c r="A38" s="144"/>
      <c r="B38" s="148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</row>
    <row r="39">
      <c r="A39" s="144"/>
      <c r="B39" s="148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</row>
    <row r="40">
      <c r="A40" s="144"/>
      <c r="B40" s="148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</row>
    <row r="41">
      <c r="A41" s="144"/>
      <c r="B41" s="148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</row>
    <row r="42">
      <c r="A42" s="144"/>
      <c r="B42" s="148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</row>
    <row r="43">
      <c r="A43" s="144"/>
      <c r="B43" s="148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</row>
    <row r="44">
      <c r="A44" s="144"/>
      <c r="B44" s="148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</row>
    <row r="45">
      <c r="A45" s="144"/>
      <c r="B45" s="148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</row>
    <row r="46">
      <c r="A46" s="144"/>
      <c r="B46" s="148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</row>
    <row r="47">
      <c r="A47" s="144"/>
      <c r="B47" s="148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</row>
    <row r="48">
      <c r="A48" s="144"/>
      <c r="B48" s="148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</row>
    <row r="49">
      <c r="A49" s="144"/>
      <c r="B49" s="148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</row>
    <row r="50">
      <c r="A50" s="144"/>
      <c r="B50" s="148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</row>
    <row r="51">
      <c r="A51" s="144"/>
      <c r="B51" s="148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</row>
    <row r="52">
      <c r="A52" s="144"/>
      <c r="B52" s="148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</row>
    <row r="53">
      <c r="A53" s="144"/>
      <c r="B53" s="148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</row>
    <row r="54">
      <c r="A54" s="144"/>
      <c r="B54" s="148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</row>
    <row r="55">
      <c r="A55" s="144"/>
      <c r="B55" s="148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</row>
    <row r="56">
      <c r="A56" s="144"/>
      <c r="B56" s="148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</row>
    <row r="57">
      <c r="A57" s="144"/>
      <c r="B57" s="148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</row>
    <row r="58">
      <c r="A58" s="144"/>
      <c r="B58" s="148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</row>
    <row r="59">
      <c r="A59" s="144"/>
      <c r="B59" s="148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</row>
    <row r="60">
      <c r="A60" s="144"/>
      <c r="B60" s="148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</row>
    <row r="61">
      <c r="A61" s="144"/>
      <c r="B61" s="148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</row>
    <row r="62">
      <c r="A62" s="144"/>
      <c r="B62" s="148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</row>
    <row r="63">
      <c r="A63" s="144"/>
      <c r="B63" s="148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</row>
    <row r="64">
      <c r="A64" s="144"/>
      <c r="B64" s="148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</row>
    <row r="65">
      <c r="A65" s="144"/>
      <c r="B65" s="148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</row>
    <row r="66">
      <c r="A66" s="144"/>
      <c r="B66" s="148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</row>
    <row r="67">
      <c r="A67" s="144"/>
      <c r="B67" s="148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</row>
    <row r="68">
      <c r="A68" s="144"/>
      <c r="B68" s="148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</row>
    <row r="69">
      <c r="A69" s="144"/>
      <c r="B69" s="148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</row>
    <row r="70">
      <c r="A70" s="144"/>
      <c r="B70" s="148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</row>
    <row r="71">
      <c r="A71" s="144"/>
      <c r="B71" s="148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</row>
    <row r="72">
      <c r="A72" s="144"/>
      <c r="B72" s="148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</row>
    <row r="73">
      <c r="A73" s="144"/>
      <c r="B73" s="148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</row>
    <row r="74">
      <c r="A74" s="144"/>
      <c r="B74" s="148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</row>
    <row r="75">
      <c r="A75" s="144"/>
      <c r="B75" s="148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</row>
    <row r="76">
      <c r="A76" s="144"/>
      <c r="B76" s="148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</row>
    <row r="77">
      <c r="A77" s="144"/>
      <c r="B77" s="148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</row>
    <row r="78">
      <c r="A78" s="144"/>
      <c r="B78" s="148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</row>
    <row r="79">
      <c r="A79" s="144"/>
      <c r="B79" s="148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</row>
    <row r="80">
      <c r="A80" s="144"/>
      <c r="B80" s="148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</row>
    <row r="81">
      <c r="A81" s="144"/>
      <c r="B81" s="148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</row>
    <row r="82">
      <c r="A82" s="144"/>
      <c r="B82" s="148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</row>
    <row r="83">
      <c r="A83" s="144"/>
      <c r="B83" s="148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</row>
    <row r="84">
      <c r="A84" s="144"/>
      <c r="B84" s="148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</row>
    <row r="85">
      <c r="A85" s="144"/>
      <c r="B85" s="148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</row>
    <row r="86">
      <c r="A86" s="144"/>
      <c r="B86" s="148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</row>
    <row r="87">
      <c r="A87" s="144"/>
      <c r="B87" s="148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</row>
    <row r="88">
      <c r="A88" s="144"/>
      <c r="B88" s="148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</row>
    <row r="89">
      <c r="A89" s="144"/>
      <c r="B89" s="148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</row>
    <row r="90">
      <c r="A90" s="144"/>
      <c r="B90" s="148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</row>
    <row r="91">
      <c r="A91" s="144"/>
      <c r="B91" s="148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</row>
    <row r="92">
      <c r="A92" s="144"/>
      <c r="B92" s="148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</row>
    <row r="93">
      <c r="A93" s="144"/>
      <c r="B93" s="148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</row>
    <row r="94">
      <c r="A94" s="144"/>
      <c r="B94" s="148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</row>
    <row r="95">
      <c r="A95" s="144"/>
      <c r="B95" s="148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</row>
    <row r="96">
      <c r="A96" s="144"/>
      <c r="B96" s="148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</row>
    <row r="97">
      <c r="A97" s="144"/>
      <c r="B97" s="148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</row>
    <row r="98">
      <c r="A98" s="144"/>
      <c r="B98" s="148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</row>
    <row r="99">
      <c r="A99" s="144"/>
      <c r="B99" s="148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</row>
    <row r="100">
      <c r="A100" s="144"/>
      <c r="B100" s="148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</row>
    <row r="101">
      <c r="A101" s="144"/>
      <c r="B101" s="148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</row>
    <row r="102">
      <c r="A102" s="144"/>
      <c r="B102" s="148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</row>
    <row r="103">
      <c r="A103" s="144"/>
      <c r="B103" s="148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</row>
    <row r="104">
      <c r="A104" s="144"/>
      <c r="B104" s="148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</row>
    <row r="105">
      <c r="A105" s="144"/>
      <c r="B105" s="148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</row>
    <row r="106">
      <c r="A106" s="144"/>
      <c r="B106" s="148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</row>
    <row r="107">
      <c r="A107" s="144"/>
      <c r="B107" s="148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</row>
    <row r="108">
      <c r="A108" s="144"/>
      <c r="B108" s="148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</row>
    <row r="109">
      <c r="A109" s="144"/>
      <c r="B109" s="148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</row>
    <row r="110">
      <c r="A110" s="144"/>
      <c r="B110" s="148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</row>
    <row r="111">
      <c r="A111" s="144"/>
      <c r="B111" s="148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</row>
    <row r="112">
      <c r="A112" s="144"/>
      <c r="B112" s="148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</row>
    <row r="113">
      <c r="A113" s="144"/>
      <c r="B113" s="148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</row>
    <row r="114">
      <c r="A114" s="144"/>
      <c r="B114" s="148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</row>
    <row r="115">
      <c r="A115" s="144"/>
      <c r="B115" s="148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</row>
    <row r="116">
      <c r="A116" s="144"/>
      <c r="B116" s="148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</row>
    <row r="117">
      <c r="A117" s="144"/>
      <c r="B117" s="148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</row>
    <row r="118">
      <c r="A118" s="144"/>
      <c r="B118" s="148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</row>
    <row r="119">
      <c r="A119" s="144"/>
      <c r="B119" s="148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</row>
    <row r="120">
      <c r="A120" s="144"/>
      <c r="B120" s="148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</row>
    <row r="121">
      <c r="A121" s="144"/>
      <c r="B121" s="148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</row>
    <row r="122">
      <c r="A122" s="144"/>
      <c r="B122" s="148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</row>
    <row r="123">
      <c r="A123" s="144"/>
      <c r="B123" s="148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</row>
    <row r="124">
      <c r="A124" s="144"/>
      <c r="B124" s="148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</row>
    <row r="125">
      <c r="A125" s="144"/>
      <c r="B125" s="148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</row>
    <row r="126">
      <c r="A126" s="144"/>
      <c r="B126" s="148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</row>
    <row r="127">
      <c r="A127" s="144"/>
      <c r="B127" s="148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</row>
    <row r="128">
      <c r="A128" s="144"/>
      <c r="B128" s="148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</row>
    <row r="129">
      <c r="A129" s="144"/>
      <c r="B129" s="148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</row>
    <row r="130">
      <c r="A130" s="144"/>
      <c r="B130" s="148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</row>
    <row r="131">
      <c r="A131" s="144"/>
      <c r="B131" s="148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</row>
    <row r="132">
      <c r="A132" s="144"/>
      <c r="B132" s="148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</row>
    <row r="133">
      <c r="A133" s="144"/>
      <c r="B133" s="148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</row>
    <row r="134">
      <c r="A134" s="144"/>
      <c r="B134" s="148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</row>
    <row r="135">
      <c r="A135" s="144"/>
      <c r="B135" s="148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</row>
    <row r="136">
      <c r="A136" s="144"/>
      <c r="B136" s="148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</row>
    <row r="137">
      <c r="A137" s="144"/>
      <c r="B137" s="148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</row>
    <row r="138">
      <c r="A138" s="144"/>
      <c r="B138" s="148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</row>
    <row r="139">
      <c r="A139" s="144"/>
      <c r="B139" s="148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</row>
    <row r="140">
      <c r="A140" s="144"/>
      <c r="B140" s="148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</row>
    <row r="141">
      <c r="A141" s="144"/>
      <c r="B141" s="148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</row>
    <row r="142">
      <c r="A142" s="144"/>
      <c r="B142" s="148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</row>
    <row r="143">
      <c r="A143" s="144"/>
      <c r="B143" s="148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</row>
    <row r="144">
      <c r="A144" s="144"/>
      <c r="B144" s="148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</row>
    <row r="145">
      <c r="A145" s="144"/>
      <c r="B145" s="148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</row>
    <row r="146">
      <c r="A146" s="144"/>
      <c r="B146" s="148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</row>
    <row r="147">
      <c r="A147" s="144"/>
      <c r="B147" s="148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</row>
    <row r="148">
      <c r="A148" s="144"/>
      <c r="B148" s="148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</row>
    <row r="149">
      <c r="A149" s="144"/>
      <c r="B149" s="148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</row>
    <row r="150">
      <c r="A150" s="144"/>
      <c r="B150" s="148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</row>
    <row r="151">
      <c r="A151" s="144"/>
      <c r="B151" s="148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</row>
    <row r="152">
      <c r="A152" s="144"/>
      <c r="B152" s="148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</row>
    <row r="153">
      <c r="A153" s="144"/>
      <c r="B153" s="148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</row>
    <row r="154">
      <c r="A154" s="144"/>
      <c r="B154" s="148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</row>
    <row r="155">
      <c r="A155" s="144"/>
      <c r="B155" s="148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</row>
    <row r="156">
      <c r="A156" s="144"/>
      <c r="B156" s="148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</row>
    <row r="157">
      <c r="A157" s="144"/>
      <c r="B157" s="148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</row>
    <row r="158">
      <c r="A158" s="144"/>
      <c r="B158" s="148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</row>
    <row r="159">
      <c r="A159" s="144"/>
      <c r="B159" s="148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</row>
    <row r="160">
      <c r="A160" s="144"/>
      <c r="B160" s="148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</row>
    <row r="161">
      <c r="A161" s="144"/>
      <c r="B161" s="148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</row>
    <row r="162">
      <c r="A162" s="144"/>
      <c r="B162" s="148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</row>
    <row r="163">
      <c r="A163" s="144"/>
      <c r="B163" s="148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</row>
    <row r="164">
      <c r="A164" s="144"/>
      <c r="B164" s="148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</row>
    <row r="165">
      <c r="A165" s="144"/>
      <c r="B165" s="148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</row>
    <row r="166">
      <c r="A166" s="144"/>
      <c r="B166" s="148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</row>
    <row r="167">
      <c r="A167" s="144"/>
      <c r="B167" s="148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</row>
    <row r="168">
      <c r="A168" s="144"/>
      <c r="B168" s="148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</row>
    <row r="169">
      <c r="A169" s="144"/>
      <c r="B169" s="148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</row>
    <row r="170">
      <c r="A170" s="144"/>
      <c r="B170" s="148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</row>
    <row r="171">
      <c r="A171" s="144"/>
      <c r="B171" s="148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</row>
    <row r="172">
      <c r="A172" s="144"/>
      <c r="B172" s="148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</row>
    <row r="173">
      <c r="A173" s="144"/>
      <c r="B173" s="148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</row>
    <row r="174">
      <c r="A174" s="144"/>
      <c r="B174" s="148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</row>
    <row r="175">
      <c r="A175" s="144"/>
      <c r="B175" s="148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</row>
    <row r="176">
      <c r="A176" s="144"/>
      <c r="B176" s="148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</row>
    <row r="177">
      <c r="A177" s="144"/>
      <c r="B177" s="148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</row>
    <row r="178">
      <c r="A178" s="144"/>
      <c r="B178" s="148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</row>
    <row r="179">
      <c r="A179" s="144"/>
      <c r="B179" s="148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</row>
    <row r="180">
      <c r="A180" s="144"/>
      <c r="B180" s="148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</row>
    <row r="181">
      <c r="A181" s="144"/>
      <c r="B181" s="148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</row>
    <row r="182">
      <c r="A182" s="144"/>
      <c r="B182" s="148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</row>
    <row r="183">
      <c r="A183" s="144"/>
      <c r="B183" s="148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</row>
    <row r="184">
      <c r="A184" s="144"/>
      <c r="B184" s="148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</row>
    <row r="185">
      <c r="A185" s="144"/>
      <c r="B185" s="148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</row>
    <row r="186">
      <c r="A186" s="144"/>
      <c r="B186" s="148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</row>
    <row r="187">
      <c r="A187" s="144"/>
      <c r="B187" s="148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</row>
    <row r="188">
      <c r="A188" s="144"/>
      <c r="B188" s="148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</row>
    <row r="189">
      <c r="A189" s="144"/>
      <c r="B189" s="148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</row>
    <row r="190">
      <c r="A190" s="144"/>
      <c r="B190" s="148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</row>
    <row r="191">
      <c r="A191" s="144"/>
      <c r="B191" s="148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</row>
    <row r="192">
      <c r="A192" s="144"/>
      <c r="B192" s="148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</row>
    <row r="193">
      <c r="A193" s="144"/>
      <c r="B193" s="148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</row>
    <row r="194">
      <c r="A194" s="144"/>
      <c r="B194" s="148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</row>
    <row r="195">
      <c r="A195" s="144"/>
      <c r="B195" s="148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</row>
    <row r="196">
      <c r="A196" s="144"/>
      <c r="B196" s="148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</row>
    <row r="197">
      <c r="A197" s="144"/>
      <c r="B197" s="148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</row>
    <row r="198">
      <c r="A198" s="144"/>
      <c r="B198" s="148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</row>
    <row r="199">
      <c r="A199" s="144"/>
      <c r="B199" s="148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</row>
    <row r="200">
      <c r="A200" s="144"/>
      <c r="B200" s="148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</row>
    <row r="201">
      <c r="A201" s="144"/>
      <c r="B201" s="148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</row>
    <row r="202">
      <c r="A202" s="144"/>
      <c r="B202" s="148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</row>
    <row r="203">
      <c r="A203" s="144"/>
      <c r="B203" s="148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</row>
    <row r="204">
      <c r="A204" s="144"/>
      <c r="B204" s="148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</row>
    <row r="205">
      <c r="A205" s="144"/>
      <c r="B205" s="148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</row>
    <row r="206">
      <c r="A206" s="144"/>
      <c r="B206" s="148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</row>
    <row r="207">
      <c r="A207" s="144"/>
      <c r="B207" s="148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</row>
    <row r="208">
      <c r="A208" s="144"/>
      <c r="B208" s="148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</row>
    <row r="209">
      <c r="A209" s="144"/>
      <c r="B209" s="148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</row>
    <row r="210">
      <c r="A210" s="144"/>
      <c r="B210" s="148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</row>
    <row r="211">
      <c r="A211" s="144"/>
      <c r="B211" s="148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</row>
    <row r="212">
      <c r="A212" s="144"/>
      <c r="B212" s="148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</row>
    <row r="213">
      <c r="A213" s="144"/>
      <c r="B213" s="148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</row>
    <row r="214">
      <c r="A214" s="144"/>
      <c r="B214" s="148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</row>
    <row r="215">
      <c r="A215" s="144"/>
      <c r="B215" s="148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</row>
    <row r="216">
      <c r="A216" s="144"/>
      <c r="B216" s="148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</row>
    <row r="217">
      <c r="A217" s="144"/>
      <c r="B217" s="148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</row>
    <row r="218">
      <c r="A218" s="144"/>
      <c r="B218" s="148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</row>
    <row r="219">
      <c r="A219" s="144"/>
      <c r="B219" s="148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</row>
    <row r="220">
      <c r="A220" s="144"/>
      <c r="B220" s="148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</row>
    <row r="221">
      <c r="A221" s="144"/>
      <c r="B221" s="148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</row>
    <row r="222">
      <c r="A222" s="144"/>
      <c r="B222" s="148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</row>
    <row r="223">
      <c r="A223" s="144"/>
      <c r="B223" s="148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</row>
    <row r="224">
      <c r="A224" s="144"/>
      <c r="B224" s="148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</row>
    <row r="225">
      <c r="A225" s="144"/>
      <c r="B225" s="148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</row>
    <row r="226">
      <c r="A226" s="144"/>
      <c r="B226" s="148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</row>
    <row r="227">
      <c r="A227" s="144"/>
      <c r="B227" s="148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</row>
    <row r="228">
      <c r="A228" s="144"/>
      <c r="B228" s="148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</row>
    <row r="229">
      <c r="A229" s="144"/>
      <c r="B229" s="148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</row>
    <row r="230">
      <c r="A230" s="144"/>
      <c r="B230" s="148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</row>
    <row r="231">
      <c r="A231" s="144"/>
      <c r="B231" s="148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</row>
    <row r="232">
      <c r="A232" s="144"/>
      <c r="B232" s="148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</row>
    <row r="233">
      <c r="A233" s="144"/>
      <c r="B233" s="148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</row>
    <row r="234">
      <c r="A234" s="144"/>
      <c r="B234" s="148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</row>
    <row r="235">
      <c r="A235" s="144"/>
      <c r="B235" s="148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</row>
    <row r="236">
      <c r="A236" s="144"/>
      <c r="B236" s="148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</row>
    <row r="237">
      <c r="A237" s="144"/>
      <c r="B237" s="148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</row>
    <row r="238">
      <c r="A238" s="144"/>
      <c r="B238" s="148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</row>
    <row r="239">
      <c r="A239" s="144"/>
      <c r="B239" s="148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</row>
    <row r="240">
      <c r="A240" s="144"/>
      <c r="B240" s="148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</row>
    <row r="241">
      <c r="A241" s="144"/>
      <c r="B241" s="148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</row>
    <row r="242">
      <c r="A242" s="144"/>
      <c r="B242" s="148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</row>
    <row r="243">
      <c r="A243" s="144"/>
      <c r="B243" s="148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</row>
    <row r="244">
      <c r="A244" s="144"/>
      <c r="B244" s="148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</row>
    <row r="245">
      <c r="A245" s="144"/>
      <c r="B245" s="148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</row>
    <row r="246">
      <c r="A246" s="144"/>
      <c r="B246" s="148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</row>
    <row r="247">
      <c r="A247" s="144"/>
      <c r="B247" s="148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</row>
    <row r="248">
      <c r="A248" s="144"/>
      <c r="B248" s="148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</row>
    <row r="249">
      <c r="A249" s="144"/>
      <c r="B249" s="148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</row>
    <row r="250">
      <c r="A250" s="144"/>
      <c r="B250" s="148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</row>
    <row r="251">
      <c r="A251" s="144"/>
      <c r="B251" s="148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</row>
    <row r="252">
      <c r="A252" s="144"/>
      <c r="B252" s="148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</row>
    <row r="253">
      <c r="A253" s="144"/>
      <c r="B253" s="148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</row>
    <row r="254">
      <c r="A254" s="144"/>
      <c r="B254" s="148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</row>
    <row r="255">
      <c r="A255" s="144"/>
      <c r="B255" s="148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</row>
    <row r="256">
      <c r="A256" s="144"/>
      <c r="B256" s="148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</row>
    <row r="257">
      <c r="A257" s="144"/>
      <c r="B257" s="148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</row>
    <row r="258">
      <c r="A258" s="144"/>
      <c r="B258" s="148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</row>
    <row r="259">
      <c r="A259" s="144"/>
      <c r="B259" s="148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</row>
    <row r="260">
      <c r="A260" s="144"/>
      <c r="B260" s="148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</row>
    <row r="261">
      <c r="A261" s="144"/>
      <c r="B261" s="148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</row>
    <row r="262">
      <c r="A262" s="144"/>
      <c r="B262" s="148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</row>
    <row r="263">
      <c r="A263" s="144"/>
      <c r="B263" s="148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</row>
    <row r="264">
      <c r="A264" s="144"/>
      <c r="B264" s="148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</row>
    <row r="265">
      <c r="A265" s="144"/>
      <c r="B265" s="148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</row>
    <row r="266">
      <c r="A266" s="144"/>
      <c r="B266" s="148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</row>
    <row r="267">
      <c r="A267" s="144"/>
      <c r="B267" s="148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</row>
    <row r="268">
      <c r="A268" s="144"/>
      <c r="B268" s="148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</row>
    <row r="269">
      <c r="A269" s="144"/>
      <c r="B269" s="148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</row>
    <row r="270">
      <c r="A270" s="144"/>
      <c r="B270" s="148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</row>
    <row r="271">
      <c r="A271" s="144"/>
      <c r="B271" s="148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</row>
    <row r="272">
      <c r="A272" s="144"/>
      <c r="B272" s="148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</row>
    <row r="273">
      <c r="A273" s="144"/>
      <c r="B273" s="148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</row>
    <row r="274">
      <c r="A274" s="144"/>
      <c r="B274" s="148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</row>
    <row r="275">
      <c r="A275" s="144"/>
      <c r="B275" s="148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</row>
    <row r="276">
      <c r="A276" s="144"/>
      <c r="B276" s="148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</row>
    <row r="277">
      <c r="A277" s="144"/>
      <c r="B277" s="148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</row>
    <row r="278">
      <c r="A278" s="144"/>
      <c r="B278" s="148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</row>
    <row r="279">
      <c r="A279" s="144"/>
      <c r="B279" s="148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</row>
    <row r="280">
      <c r="A280" s="144"/>
      <c r="B280" s="148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</row>
    <row r="281">
      <c r="A281" s="144"/>
      <c r="B281" s="148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</row>
    <row r="282">
      <c r="A282" s="144"/>
      <c r="B282" s="148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</row>
    <row r="283">
      <c r="A283" s="144"/>
      <c r="B283" s="148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</row>
    <row r="284">
      <c r="A284" s="144"/>
      <c r="B284" s="148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</row>
    <row r="285">
      <c r="A285" s="144"/>
      <c r="B285" s="148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</row>
    <row r="286">
      <c r="A286" s="144"/>
      <c r="B286" s="148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</row>
    <row r="287">
      <c r="A287" s="144"/>
      <c r="B287" s="148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</row>
    <row r="288">
      <c r="A288" s="144"/>
      <c r="B288" s="148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</row>
    <row r="289">
      <c r="A289" s="144"/>
      <c r="B289" s="148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</row>
    <row r="290">
      <c r="A290" s="144"/>
      <c r="B290" s="148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</row>
    <row r="291">
      <c r="A291" s="144"/>
      <c r="B291" s="148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</row>
    <row r="292">
      <c r="A292" s="144"/>
      <c r="B292" s="148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</row>
    <row r="293">
      <c r="A293" s="144"/>
      <c r="B293" s="148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</row>
    <row r="294">
      <c r="A294" s="144"/>
      <c r="B294" s="148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</row>
    <row r="295">
      <c r="A295" s="144"/>
      <c r="B295" s="148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</row>
    <row r="296">
      <c r="A296" s="144"/>
      <c r="B296" s="148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</row>
    <row r="297">
      <c r="A297" s="144"/>
      <c r="B297" s="148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</row>
    <row r="298">
      <c r="A298" s="144"/>
      <c r="B298" s="148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</row>
    <row r="299">
      <c r="A299" s="144"/>
      <c r="B299" s="148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</row>
    <row r="300">
      <c r="A300" s="144"/>
      <c r="B300" s="148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</row>
    <row r="301">
      <c r="A301" s="144"/>
      <c r="B301" s="148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</row>
    <row r="302">
      <c r="A302" s="144"/>
      <c r="B302" s="148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</row>
    <row r="303">
      <c r="A303" s="144"/>
      <c r="B303" s="148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</row>
    <row r="304">
      <c r="A304" s="144"/>
      <c r="B304" s="148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</row>
    <row r="305">
      <c r="A305" s="144"/>
      <c r="B305" s="148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</row>
    <row r="306">
      <c r="A306" s="144"/>
      <c r="B306" s="148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</row>
    <row r="307">
      <c r="A307" s="144"/>
      <c r="B307" s="148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</row>
    <row r="308">
      <c r="A308" s="144"/>
      <c r="B308" s="148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</row>
    <row r="309">
      <c r="A309" s="144"/>
      <c r="B309" s="148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</row>
    <row r="310">
      <c r="A310" s="144"/>
      <c r="B310" s="148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</row>
    <row r="311">
      <c r="A311" s="144"/>
      <c r="B311" s="148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</row>
    <row r="312">
      <c r="A312" s="144"/>
      <c r="B312" s="148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</row>
    <row r="313">
      <c r="A313" s="144"/>
      <c r="B313" s="148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</row>
    <row r="314">
      <c r="A314" s="144"/>
      <c r="B314" s="148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</row>
    <row r="315">
      <c r="A315" s="144"/>
      <c r="B315" s="148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</row>
    <row r="316">
      <c r="A316" s="144"/>
      <c r="B316" s="148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</row>
    <row r="317">
      <c r="A317" s="144"/>
      <c r="B317" s="148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</row>
    <row r="318">
      <c r="A318" s="144"/>
      <c r="B318" s="148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</row>
    <row r="319">
      <c r="A319" s="144"/>
      <c r="B319" s="148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</row>
    <row r="320">
      <c r="A320" s="144"/>
      <c r="B320" s="148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</row>
    <row r="321">
      <c r="A321" s="144"/>
      <c r="B321" s="148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</row>
    <row r="322">
      <c r="A322" s="144"/>
      <c r="B322" s="148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</row>
    <row r="323">
      <c r="A323" s="144"/>
      <c r="B323" s="148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</row>
    <row r="324">
      <c r="A324" s="144"/>
      <c r="B324" s="148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</row>
    <row r="325">
      <c r="A325" s="144"/>
      <c r="B325" s="148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</row>
    <row r="326">
      <c r="A326" s="144"/>
      <c r="B326" s="148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</row>
    <row r="327">
      <c r="A327" s="144"/>
      <c r="B327" s="148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</row>
    <row r="328">
      <c r="A328" s="144"/>
      <c r="B328" s="148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</row>
    <row r="329">
      <c r="A329" s="144"/>
      <c r="B329" s="148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</row>
    <row r="330">
      <c r="A330" s="144"/>
      <c r="B330" s="148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</row>
    <row r="331">
      <c r="A331" s="144"/>
      <c r="B331" s="148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</row>
    <row r="332">
      <c r="A332" s="144"/>
      <c r="B332" s="148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</row>
    <row r="333">
      <c r="A333" s="144"/>
      <c r="B333" s="148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</row>
    <row r="334">
      <c r="A334" s="144"/>
      <c r="B334" s="148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</row>
    <row r="335">
      <c r="A335" s="144"/>
      <c r="B335" s="148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</row>
    <row r="336">
      <c r="A336" s="144"/>
      <c r="B336" s="148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</row>
    <row r="337">
      <c r="A337" s="144"/>
      <c r="B337" s="148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</row>
    <row r="338">
      <c r="A338" s="144"/>
      <c r="B338" s="148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</row>
    <row r="339">
      <c r="A339" s="144"/>
      <c r="B339" s="148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</row>
    <row r="340">
      <c r="A340" s="144"/>
      <c r="B340" s="148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</row>
    <row r="341">
      <c r="A341" s="144"/>
      <c r="B341" s="148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</row>
    <row r="342">
      <c r="A342" s="144"/>
      <c r="B342" s="148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</row>
    <row r="343">
      <c r="A343" s="144"/>
      <c r="B343" s="148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</row>
    <row r="344">
      <c r="A344" s="144"/>
      <c r="B344" s="148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</row>
    <row r="345">
      <c r="A345" s="144"/>
      <c r="B345" s="148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</row>
    <row r="346">
      <c r="A346" s="144"/>
      <c r="B346" s="148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</row>
    <row r="347">
      <c r="A347" s="144"/>
      <c r="B347" s="148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</row>
    <row r="348">
      <c r="A348" s="144"/>
      <c r="B348" s="148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</row>
    <row r="349">
      <c r="A349" s="144"/>
      <c r="B349" s="148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</row>
    <row r="350">
      <c r="A350" s="144"/>
      <c r="B350" s="148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</row>
    <row r="351">
      <c r="A351" s="144"/>
      <c r="B351" s="148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</row>
    <row r="352">
      <c r="A352" s="144"/>
      <c r="B352" s="148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</row>
    <row r="353">
      <c r="A353" s="144"/>
      <c r="B353" s="148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</row>
    <row r="354">
      <c r="A354" s="144"/>
      <c r="B354" s="148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</row>
    <row r="355">
      <c r="A355" s="144"/>
      <c r="B355" s="148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</row>
    <row r="356">
      <c r="A356" s="144"/>
      <c r="B356" s="148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</row>
    <row r="357">
      <c r="A357" s="144"/>
      <c r="B357" s="148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</row>
    <row r="358">
      <c r="A358" s="144"/>
      <c r="B358" s="148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</row>
    <row r="359">
      <c r="A359" s="144"/>
      <c r="B359" s="148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</row>
    <row r="360">
      <c r="A360" s="144"/>
      <c r="B360" s="148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</row>
    <row r="361">
      <c r="A361" s="144"/>
      <c r="B361" s="148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</row>
    <row r="362">
      <c r="A362" s="144"/>
      <c r="B362" s="148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</row>
    <row r="363">
      <c r="A363" s="144"/>
      <c r="B363" s="148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</row>
    <row r="364">
      <c r="A364" s="144"/>
      <c r="B364" s="148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</row>
    <row r="365">
      <c r="A365" s="144"/>
      <c r="B365" s="148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</row>
    <row r="366">
      <c r="A366" s="144"/>
      <c r="B366" s="148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</row>
    <row r="367">
      <c r="A367" s="144"/>
      <c r="B367" s="148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</row>
    <row r="368">
      <c r="A368" s="144"/>
      <c r="B368" s="148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</row>
    <row r="369">
      <c r="A369" s="144"/>
      <c r="B369" s="148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</row>
    <row r="370">
      <c r="A370" s="144"/>
      <c r="B370" s="148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</row>
    <row r="371">
      <c r="A371" s="144"/>
      <c r="B371" s="148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</row>
    <row r="372">
      <c r="A372" s="144"/>
      <c r="B372" s="148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</row>
    <row r="373">
      <c r="A373" s="144"/>
      <c r="B373" s="148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</row>
    <row r="374">
      <c r="A374" s="144"/>
      <c r="B374" s="148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</row>
    <row r="375">
      <c r="A375" s="144"/>
      <c r="B375" s="148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</row>
    <row r="376">
      <c r="A376" s="144"/>
      <c r="B376" s="148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</row>
    <row r="377">
      <c r="A377" s="144"/>
      <c r="B377" s="148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</row>
    <row r="378">
      <c r="A378" s="144"/>
      <c r="B378" s="148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</row>
    <row r="379">
      <c r="A379" s="144"/>
      <c r="B379" s="148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</row>
    <row r="380">
      <c r="A380" s="144"/>
      <c r="B380" s="148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</row>
    <row r="381">
      <c r="A381" s="144"/>
      <c r="B381" s="148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</row>
    <row r="382">
      <c r="A382" s="144"/>
      <c r="B382" s="148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</row>
    <row r="383">
      <c r="A383" s="144"/>
      <c r="B383" s="148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</row>
    <row r="384">
      <c r="A384" s="144"/>
      <c r="B384" s="148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</row>
    <row r="385">
      <c r="A385" s="144"/>
      <c r="B385" s="148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</row>
    <row r="386">
      <c r="A386" s="144"/>
      <c r="B386" s="148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</row>
    <row r="387">
      <c r="A387" s="144"/>
      <c r="B387" s="148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</row>
    <row r="388">
      <c r="A388" s="144"/>
      <c r="B388" s="148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</row>
    <row r="389">
      <c r="A389" s="144"/>
      <c r="B389" s="148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</row>
    <row r="390">
      <c r="A390" s="144"/>
      <c r="B390" s="148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</row>
    <row r="391">
      <c r="A391" s="144"/>
      <c r="B391" s="148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</row>
    <row r="392">
      <c r="A392" s="144"/>
      <c r="B392" s="148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</row>
    <row r="393">
      <c r="A393" s="144"/>
      <c r="B393" s="148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</row>
    <row r="394">
      <c r="A394" s="144"/>
      <c r="B394" s="148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</row>
    <row r="395">
      <c r="A395" s="144"/>
      <c r="B395" s="148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</row>
    <row r="396">
      <c r="A396" s="144"/>
      <c r="B396" s="148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</row>
    <row r="397">
      <c r="A397" s="144"/>
      <c r="B397" s="148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</row>
    <row r="398">
      <c r="A398" s="144"/>
      <c r="B398" s="148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</row>
    <row r="399">
      <c r="A399" s="144"/>
      <c r="B399" s="148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</row>
    <row r="400">
      <c r="A400" s="144"/>
      <c r="B400" s="148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</row>
    <row r="401">
      <c r="A401" s="144"/>
      <c r="B401" s="148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</row>
    <row r="402">
      <c r="A402" s="144"/>
      <c r="B402" s="148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</row>
    <row r="403">
      <c r="A403" s="144"/>
      <c r="B403" s="148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</row>
    <row r="404">
      <c r="A404" s="144"/>
      <c r="B404" s="148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</row>
    <row r="405">
      <c r="A405" s="144"/>
      <c r="B405" s="148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</row>
    <row r="406">
      <c r="A406" s="144"/>
      <c r="B406" s="148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</row>
    <row r="407">
      <c r="A407" s="144"/>
      <c r="B407" s="148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</row>
    <row r="408">
      <c r="A408" s="144"/>
      <c r="B408" s="148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</row>
    <row r="409">
      <c r="A409" s="144"/>
      <c r="B409" s="148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</row>
    <row r="410">
      <c r="A410" s="144"/>
      <c r="B410" s="148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</row>
    <row r="411">
      <c r="A411" s="144"/>
      <c r="B411" s="148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</row>
    <row r="412">
      <c r="A412" s="144"/>
      <c r="B412" s="148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</row>
    <row r="413">
      <c r="A413" s="144"/>
      <c r="B413" s="148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</row>
    <row r="414">
      <c r="A414" s="144"/>
      <c r="B414" s="148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</row>
    <row r="415">
      <c r="A415" s="144"/>
      <c r="B415" s="148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</row>
    <row r="416">
      <c r="A416" s="144"/>
      <c r="B416" s="148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</row>
    <row r="417">
      <c r="A417" s="144"/>
      <c r="B417" s="148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</row>
    <row r="418">
      <c r="A418" s="144"/>
      <c r="B418" s="148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</row>
    <row r="419">
      <c r="A419" s="144"/>
      <c r="B419" s="148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</row>
    <row r="420">
      <c r="A420" s="144"/>
      <c r="B420" s="148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</row>
    <row r="421">
      <c r="A421" s="144"/>
      <c r="B421" s="148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</row>
    <row r="422">
      <c r="A422" s="144"/>
      <c r="B422" s="148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</row>
    <row r="423">
      <c r="A423" s="144"/>
      <c r="B423" s="148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</row>
    <row r="424">
      <c r="A424" s="144"/>
      <c r="B424" s="148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</row>
    <row r="425">
      <c r="A425" s="144"/>
      <c r="B425" s="148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</row>
    <row r="426">
      <c r="A426" s="144"/>
      <c r="B426" s="148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</row>
    <row r="427">
      <c r="A427" s="144"/>
      <c r="B427" s="148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</row>
    <row r="428">
      <c r="A428" s="144"/>
      <c r="B428" s="148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</row>
    <row r="429">
      <c r="A429" s="144"/>
      <c r="B429" s="148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</row>
    <row r="430">
      <c r="A430" s="144"/>
      <c r="B430" s="148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</row>
    <row r="431">
      <c r="A431" s="144"/>
      <c r="B431" s="148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</row>
    <row r="432">
      <c r="A432" s="144"/>
      <c r="B432" s="148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</row>
    <row r="433">
      <c r="A433" s="144"/>
      <c r="B433" s="148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</row>
    <row r="434">
      <c r="A434" s="144"/>
      <c r="B434" s="148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</row>
    <row r="435">
      <c r="A435" s="144"/>
      <c r="B435" s="148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</row>
    <row r="436">
      <c r="A436" s="144"/>
      <c r="B436" s="148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</row>
    <row r="437">
      <c r="A437" s="144"/>
      <c r="B437" s="148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</row>
    <row r="438">
      <c r="A438" s="144"/>
      <c r="B438" s="148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</row>
    <row r="439">
      <c r="A439" s="144"/>
      <c r="B439" s="148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</row>
    <row r="440">
      <c r="A440" s="144"/>
      <c r="B440" s="148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</row>
    <row r="441">
      <c r="A441" s="144"/>
      <c r="B441" s="148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</row>
    <row r="442">
      <c r="A442" s="144"/>
      <c r="B442" s="148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</row>
    <row r="443">
      <c r="A443" s="144"/>
      <c r="B443" s="148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</row>
    <row r="444">
      <c r="A444" s="144"/>
      <c r="B444" s="148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</row>
    <row r="445">
      <c r="A445" s="144"/>
      <c r="B445" s="148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</row>
    <row r="446">
      <c r="A446" s="144"/>
      <c r="B446" s="148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</row>
    <row r="447">
      <c r="A447" s="144"/>
      <c r="B447" s="148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</row>
    <row r="448">
      <c r="A448" s="144"/>
      <c r="B448" s="148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</row>
    <row r="449">
      <c r="A449" s="144"/>
      <c r="B449" s="148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</row>
    <row r="450">
      <c r="A450" s="144"/>
      <c r="B450" s="148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</row>
    <row r="451">
      <c r="A451" s="144"/>
      <c r="B451" s="148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</row>
    <row r="452">
      <c r="A452" s="144"/>
      <c r="B452" s="148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</row>
    <row r="453">
      <c r="A453" s="144"/>
      <c r="B453" s="148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</row>
    <row r="454">
      <c r="A454" s="144"/>
      <c r="B454" s="148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</row>
    <row r="455">
      <c r="A455" s="144"/>
      <c r="B455" s="148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</row>
    <row r="456">
      <c r="A456" s="144"/>
      <c r="B456" s="148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</row>
    <row r="457">
      <c r="A457" s="144"/>
      <c r="B457" s="148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</row>
    <row r="458">
      <c r="A458" s="144"/>
      <c r="B458" s="148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</row>
    <row r="459">
      <c r="A459" s="144"/>
      <c r="B459" s="148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</row>
    <row r="460">
      <c r="A460" s="144"/>
      <c r="B460" s="148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</row>
    <row r="461">
      <c r="A461" s="144"/>
      <c r="B461" s="148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</row>
    <row r="462">
      <c r="A462" s="144"/>
      <c r="B462" s="148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</row>
    <row r="463">
      <c r="A463" s="144"/>
      <c r="B463" s="148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</row>
    <row r="464">
      <c r="A464" s="144"/>
      <c r="B464" s="148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</row>
    <row r="465">
      <c r="A465" s="144"/>
      <c r="B465" s="148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</row>
    <row r="466">
      <c r="A466" s="144"/>
      <c r="B466" s="148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</row>
    <row r="467">
      <c r="A467" s="144"/>
      <c r="B467" s="148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</row>
    <row r="468">
      <c r="A468" s="144"/>
      <c r="B468" s="148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</row>
    <row r="469">
      <c r="A469" s="144"/>
      <c r="B469" s="148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</row>
    <row r="470">
      <c r="A470" s="144"/>
      <c r="B470" s="148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</row>
    <row r="471">
      <c r="A471" s="144"/>
      <c r="B471" s="148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</row>
    <row r="472">
      <c r="A472" s="144"/>
      <c r="B472" s="148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</row>
    <row r="473">
      <c r="A473" s="144"/>
      <c r="B473" s="148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</row>
    <row r="474">
      <c r="A474" s="144"/>
      <c r="B474" s="148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</row>
    <row r="475">
      <c r="A475" s="144"/>
      <c r="B475" s="148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</row>
    <row r="476">
      <c r="A476" s="144"/>
      <c r="B476" s="148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</row>
    <row r="477">
      <c r="A477" s="144"/>
      <c r="B477" s="148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</row>
    <row r="478">
      <c r="A478" s="144"/>
      <c r="B478" s="148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</row>
    <row r="479">
      <c r="A479" s="144"/>
      <c r="B479" s="148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</row>
    <row r="480">
      <c r="A480" s="144"/>
      <c r="B480" s="148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</row>
    <row r="481">
      <c r="A481" s="144"/>
      <c r="B481" s="148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</row>
    <row r="482">
      <c r="A482" s="144"/>
      <c r="B482" s="148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</row>
    <row r="483">
      <c r="A483" s="144"/>
      <c r="B483" s="148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</row>
    <row r="484">
      <c r="A484" s="144"/>
      <c r="B484" s="148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</row>
    <row r="485">
      <c r="A485" s="144"/>
      <c r="B485" s="148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</row>
    <row r="486">
      <c r="A486" s="144"/>
      <c r="B486" s="148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</row>
    <row r="487">
      <c r="A487" s="144"/>
      <c r="B487" s="148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</row>
    <row r="488">
      <c r="A488" s="144"/>
      <c r="B488" s="148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</row>
    <row r="489">
      <c r="A489" s="144"/>
      <c r="B489" s="148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</row>
    <row r="490">
      <c r="A490" s="144"/>
      <c r="B490" s="148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</row>
    <row r="491">
      <c r="A491" s="144"/>
      <c r="B491" s="148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</row>
    <row r="492">
      <c r="A492" s="144"/>
      <c r="B492" s="148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</row>
    <row r="493">
      <c r="A493" s="144"/>
      <c r="B493" s="148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</row>
    <row r="494">
      <c r="A494" s="144"/>
      <c r="B494" s="148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</row>
    <row r="495">
      <c r="A495" s="144"/>
      <c r="B495" s="148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</row>
    <row r="496">
      <c r="A496" s="144"/>
      <c r="B496" s="148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</row>
    <row r="497">
      <c r="A497" s="144"/>
      <c r="B497" s="148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</row>
    <row r="498">
      <c r="A498" s="144"/>
      <c r="B498" s="148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</row>
    <row r="499">
      <c r="A499" s="144"/>
      <c r="B499" s="148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</row>
    <row r="500">
      <c r="A500" s="144"/>
      <c r="B500" s="148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</row>
    <row r="501">
      <c r="A501" s="144"/>
      <c r="B501" s="148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</row>
    <row r="502">
      <c r="A502" s="144"/>
      <c r="B502" s="148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</row>
    <row r="503">
      <c r="A503" s="144"/>
      <c r="B503" s="148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</row>
    <row r="504">
      <c r="A504" s="144"/>
      <c r="B504" s="148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</row>
    <row r="505">
      <c r="A505" s="144"/>
      <c r="B505" s="148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</row>
    <row r="506">
      <c r="A506" s="144"/>
      <c r="B506" s="148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</row>
    <row r="507">
      <c r="A507" s="144"/>
      <c r="B507" s="148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</row>
    <row r="508">
      <c r="A508" s="144"/>
      <c r="B508" s="148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</row>
    <row r="509">
      <c r="A509" s="144"/>
      <c r="B509" s="148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</row>
    <row r="510">
      <c r="A510" s="144"/>
      <c r="B510" s="148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</row>
    <row r="511">
      <c r="A511" s="144"/>
      <c r="B511" s="148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</row>
    <row r="512">
      <c r="A512" s="144"/>
      <c r="B512" s="148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</row>
    <row r="513">
      <c r="A513" s="144"/>
      <c r="B513" s="148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</row>
    <row r="514">
      <c r="A514" s="144"/>
      <c r="B514" s="148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</row>
    <row r="515">
      <c r="A515" s="144"/>
      <c r="B515" s="148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</row>
    <row r="516">
      <c r="A516" s="144"/>
      <c r="B516" s="148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</row>
    <row r="517">
      <c r="A517" s="144"/>
      <c r="B517" s="148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</row>
    <row r="518">
      <c r="A518" s="144"/>
      <c r="B518" s="148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</row>
    <row r="519">
      <c r="A519" s="144"/>
      <c r="B519" s="148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</row>
    <row r="520">
      <c r="A520" s="144"/>
      <c r="B520" s="148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</row>
    <row r="521">
      <c r="A521" s="144"/>
      <c r="B521" s="148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</row>
    <row r="522">
      <c r="A522" s="144"/>
      <c r="B522" s="148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</row>
    <row r="523">
      <c r="A523" s="144"/>
      <c r="B523" s="148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</row>
    <row r="524">
      <c r="A524" s="144"/>
      <c r="B524" s="148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</row>
    <row r="525">
      <c r="A525" s="144"/>
      <c r="B525" s="148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</row>
    <row r="526">
      <c r="A526" s="144"/>
      <c r="B526" s="148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</row>
    <row r="527">
      <c r="A527" s="144"/>
      <c r="B527" s="148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</row>
    <row r="528">
      <c r="A528" s="144"/>
      <c r="B528" s="148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</row>
    <row r="529">
      <c r="A529" s="144"/>
      <c r="B529" s="148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</row>
    <row r="530">
      <c r="A530" s="144"/>
      <c r="B530" s="148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</row>
    <row r="531">
      <c r="A531" s="144"/>
      <c r="B531" s="148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</row>
    <row r="532">
      <c r="A532" s="144"/>
      <c r="B532" s="148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</row>
    <row r="533">
      <c r="A533" s="144"/>
      <c r="B533" s="148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</row>
    <row r="534">
      <c r="A534" s="144"/>
      <c r="B534" s="148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</row>
    <row r="535">
      <c r="A535" s="144"/>
      <c r="B535" s="148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</row>
    <row r="536">
      <c r="A536" s="144"/>
      <c r="B536" s="148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</row>
    <row r="537">
      <c r="A537" s="144"/>
      <c r="B537" s="148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</row>
    <row r="538">
      <c r="A538" s="144"/>
      <c r="B538" s="148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</row>
    <row r="539">
      <c r="A539" s="144"/>
      <c r="B539" s="148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</row>
    <row r="540">
      <c r="A540" s="144"/>
      <c r="B540" s="148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</row>
    <row r="541">
      <c r="A541" s="144"/>
      <c r="B541" s="148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</row>
    <row r="542">
      <c r="A542" s="144"/>
      <c r="B542" s="148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</row>
    <row r="543">
      <c r="A543" s="144"/>
      <c r="B543" s="148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</row>
    <row r="544">
      <c r="A544" s="144"/>
      <c r="B544" s="148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</row>
    <row r="545">
      <c r="A545" s="144"/>
      <c r="B545" s="148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</row>
    <row r="546">
      <c r="A546" s="144"/>
      <c r="B546" s="148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</row>
    <row r="547">
      <c r="A547" s="144"/>
      <c r="B547" s="148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</row>
    <row r="548">
      <c r="A548" s="144"/>
      <c r="B548" s="148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</row>
    <row r="549">
      <c r="A549" s="144"/>
      <c r="B549" s="148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</row>
    <row r="550">
      <c r="A550" s="144"/>
      <c r="B550" s="148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</row>
    <row r="551">
      <c r="A551" s="144"/>
      <c r="B551" s="148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</row>
    <row r="552">
      <c r="A552" s="144"/>
      <c r="B552" s="148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</row>
    <row r="553">
      <c r="A553" s="144"/>
      <c r="B553" s="148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</row>
    <row r="554">
      <c r="A554" s="144"/>
      <c r="B554" s="148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</row>
    <row r="555">
      <c r="A555" s="144"/>
      <c r="B555" s="148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</row>
    <row r="556">
      <c r="A556" s="144"/>
      <c r="B556" s="148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</row>
    <row r="557">
      <c r="A557" s="144"/>
      <c r="B557" s="148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</row>
    <row r="558">
      <c r="A558" s="144"/>
      <c r="B558" s="148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</row>
    <row r="559">
      <c r="A559" s="144"/>
      <c r="B559" s="148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</row>
    <row r="560">
      <c r="A560" s="144"/>
      <c r="B560" s="148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</row>
    <row r="561">
      <c r="A561" s="144"/>
      <c r="B561" s="148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</row>
    <row r="562">
      <c r="A562" s="144"/>
      <c r="B562" s="148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</row>
    <row r="563">
      <c r="A563" s="144"/>
      <c r="B563" s="148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</row>
    <row r="564">
      <c r="A564" s="144"/>
      <c r="B564" s="148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</row>
    <row r="565">
      <c r="A565" s="144"/>
      <c r="B565" s="148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</row>
    <row r="566">
      <c r="A566" s="144"/>
      <c r="B566" s="148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</row>
    <row r="567">
      <c r="A567" s="144"/>
      <c r="B567" s="148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</row>
    <row r="568">
      <c r="A568" s="144"/>
      <c r="B568" s="148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</row>
    <row r="569">
      <c r="A569" s="144"/>
      <c r="B569" s="148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</row>
    <row r="570">
      <c r="A570" s="144"/>
      <c r="B570" s="148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</row>
    <row r="571">
      <c r="A571" s="144"/>
      <c r="B571" s="148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</row>
    <row r="572">
      <c r="A572" s="144"/>
      <c r="B572" s="148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</row>
    <row r="573">
      <c r="A573" s="144"/>
      <c r="B573" s="148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</row>
    <row r="574">
      <c r="A574" s="144"/>
      <c r="B574" s="148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</row>
    <row r="575">
      <c r="A575" s="144"/>
      <c r="B575" s="148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</row>
    <row r="576">
      <c r="A576" s="144"/>
      <c r="B576" s="148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</row>
    <row r="577">
      <c r="A577" s="144"/>
      <c r="B577" s="148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</row>
    <row r="578">
      <c r="A578" s="144"/>
      <c r="B578" s="148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</row>
    <row r="579">
      <c r="A579" s="144"/>
      <c r="B579" s="148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</row>
    <row r="580">
      <c r="A580" s="144"/>
      <c r="B580" s="148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</row>
    <row r="581">
      <c r="A581" s="144"/>
      <c r="B581" s="148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</row>
    <row r="582">
      <c r="A582" s="144"/>
      <c r="B582" s="148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</row>
    <row r="583">
      <c r="A583" s="144"/>
      <c r="B583" s="148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</row>
    <row r="584">
      <c r="A584" s="144"/>
      <c r="B584" s="148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</row>
    <row r="585">
      <c r="A585" s="144"/>
      <c r="B585" s="148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</row>
    <row r="586">
      <c r="A586" s="144"/>
      <c r="B586" s="148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</row>
    <row r="587">
      <c r="A587" s="144"/>
      <c r="B587" s="148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</row>
    <row r="588">
      <c r="A588" s="144"/>
      <c r="B588" s="148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</row>
    <row r="589">
      <c r="A589" s="144"/>
      <c r="B589" s="148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</row>
    <row r="590">
      <c r="A590" s="144"/>
      <c r="B590" s="148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</row>
    <row r="591">
      <c r="A591" s="144"/>
      <c r="B591" s="148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</row>
    <row r="592">
      <c r="A592" s="144"/>
      <c r="B592" s="148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</row>
    <row r="593">
      <c r="A593" s="144"/>
      <c r="B593" s="148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</row>
    <row r="594">
      <c r="A594" s="144"/>
      <c r="B594" s="148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</row>
    <row r="595">
      <c r="A595" s="144"/>
      <c r="B595" s="148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</row>
    <row r="596">
      <c r="A596" s="144"/>
      <c r="B596" s="148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</row>
    <row r="597">
      <c r="A597" s="144"/>
      <c r="B597" s="148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</row>
    <row r="598">
      <c r="A598" s="144"/>
      <c r="B598" s="148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</row>
    <row r="599">
      <c r="A599" s="144"/>
      <c r="B599" s="148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</row>
    <row r="600">
      <c r="A600" s="144"/>
      <c r="B600" s="148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</row>
    <row r="601">
      <c r="A601" s="144"/>
      <c r="B601" s="148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</row>
    <row r="602">
      <c r="A602" s="144"/>
      <c r="B602" s="148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</row>
    <row r="603">
      <c r="A603" s="144"/>
      <c r="B603" s="148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</row>
    <row r="604">
      <c r="A604" s="144"/>
      <c r="B604" s="148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</row>
    <row r="605">
      <c r="A605" s="144"/>
      <c r="B605" s="148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</row>
    <row r="606">
      <c r="A606" s="144"/>
      <c r="B606" s="148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</row>
    <row r="607">
      <c r="A607" s="144"/>
      <c r="B607" s="148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</row>
    <row r="608">
      <c r="A608" s="144"/>
      <c r="B608" s="148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</row>
    <row r="609">
      <c r="A609" s="144"/>
      <c r="B609" s="148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</row>
    <row r="610">
      <c r="A610" s="144"/>
      <c r="B610" s="148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</row>
    <row r="611">
      <c r="A611" s="144"/>
      <c r="B611" s="148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</row>
    <row r="612">
      <c r="A612" s="144"/>
      <c r="B612" s="148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</row>
    <row r="613">
      <c r="A613" s="144"/>
      <c r="B613" s="148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</row>
    <row r="614">
      <c r="A614" s="144"/>
      <c r="B614" s="148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</row>
    <row r="615">
      <c r="A615" s="144"/>
      <c r="B615" s="148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</row>
    <row r="616">
      <c r="A616" s="144"/>
      <c r="B616" s="148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</row>
    <row r="617">
      <c r="A617" s="144"/>
      <c r="B617" s="148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</row>
    <row r="618">
      <c r="A618" s="144"/>
      <c r="B618" s="148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</row>
    <row r="619">
      <c r="A619" s="144"/>
      <c r="B619" s="148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</row>
    <row r="620">
      <c r="A620" s="144"/>
      <c r="B620" s="148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</row>
    <row r="621">
      <c r="A621" s="144"/>
      <c r="B621" s="148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</row>
    <row r="622">
      <c r="A622" s="144"/>
      <c r="B622" s="148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</row>
    <row r="623">
      <c r="A623" s="144"/>
      <c r="B623" s="148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</row>
    <row r="624">
      <c r="A624" s="144"/>
      <c r="B624" s="148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</row>
    <row r="625">
      <c r="A625" s="144"/>
      <c r="B625" s="148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</row>
    <row r="626">
      <c r="A626" s="144"/>
      <c r="B626" s="148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</row>
    <row r="627">
      <c r="A627" s="144"/>
      <c r="B627" s="148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</row>
    <row r="628">
      <c r="A628" s="144"/>
      <c r="B628" s="148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</row>
    <row r="629">
      <c r="A629" s="144"/>
      <c r="B629" s="148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</row>
    <row r="630">
      <c r="A630" s="144"/>
      <c r="B630" s="148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</row>
    <row r="631">
      <c r="A631" s="144"/>
      <c r="B631" s="148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</row>
    <row r="632">
      <c r="A632" s="144"/>
      <c r="B632" s="148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</row>
    <row r="633">
      <c r="A633" s="144"/>
      <c r="B633" s="148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</row>
    <row r="634">
      <c r="A634" s="144"/>
      <c r="B634" s="148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</row>
    <row r="635">
      <c r="A635" s="144"/>
      <c r="B635" s="148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</row>
    <row r="636">
      <c r="A636" s="144"/>
      <c r="B636" s="148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</row>
    <row r="637">
      <c r="A637" s="144"/>
      <c r="B637" s="148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</row>
    <row r="638">
      <c r="A638" s="144"/>
      <c r="B638" s="148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</row>
    <row r="639">
      <c r="A639" s="144"/>
      <c r="B639" s="148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</row>
    <row r="640">
      <c r="A640" s="144"/>
      <c r="B640" s="148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</row>
    <row r="641">
      <c r="A641" s="144"/>
      <c r="B641" s="148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</row>
    <row r="642">
      <c r="A642" s="144"/>
      <c r="B642" s="148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</row>
    <row r="643">
      <c r="A643" s="144"/>
      <c r="B643" s="148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</row>
    <row r="644">
      <c r="A644" s="144"/>
      <c r="B644" s="148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</row>
    <row r="645">
      <c r="A645" s="144"/>
      <c r="B645" s="148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</row>
    <row r="646">
      <c r="A646" s="144"/>
      <c r="B646" s="148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</row>
    <row r="647">
      <c r="A647" s="144"/>
      <c r="B647" s="148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</row>
    <row r="648">
      <c r="A648" s="144"/>
      <c r="B648" s="148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</row>
    <row r="649">
      <c r="A649" s="144"/>
      <c r="B649" s="148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</row>
    <row r="650">
      <c r="A650" s="144"/>
      <c r="B650" s="148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</row>
    <row r="651">
      <c r="A651" s="144"/>
      <c r="B651" s="148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</row>
    <row r="652">
      <c r="A652" s="144"/>
      <c r="B652" s="148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</row>
    <row r="653">
      <c r="A653" s="144"/>
      <c r="B653" s="148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</row>
    <row r="654">
      <c r="A654" s="144"/>
      <c r="B654" s="148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</row>
    <row r="655">
      <c r="A655" s="144"/>
      <c r="B655" s="148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</row>
    <row r="656">
      <c r="A656" s="144"/>
      <c r="B656" s="148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</row>
    <row r="657">
      <c r="A657" s="144"/>
      <c r="B657" s="148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</row>
    <row r="658">
      <c r="A658" s="144"/>
      <c r="B658" s="148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</row>
    <row r="659">
      <c r="A659" s="144"/>
      <c r="B659" s="148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</row>
    <row r="660">
      <c r="A660" s="144"/>
      <c r="B660" s="148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</row>
    <row r="661">
      <c r="A661" s="144"/>
      <c r="B661" s="148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</row>
    <row r="662">
      <c r="A662" s="144"/>
      <c r="B662" s="148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</row>
    <row r="663">
      <c r="A663" s="144"/>
      <c r="B663" s="148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</row>
    <row r="664">
      <c r="A664" s="144"/>
      <c r="B664" s="148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</row>
    <row r="665">
      <c r="A665" s="144"/>
      <c r="B665" s="148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</row>
    <row r="666">
      <c r="A666" s="144"/>
      <c r="B666" s="148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</row>
    <row r="667">
      <c r="A667" s="144"/>
      <c r="B667" s="148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</row>
    <row r="668">
      <c r="A668" s="144"/>
      <c r="B668" s="148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</row>
    <row r="669">
      <c r="A669" s="144"/>
      <c r="B669" s="148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</row>
    <row r="670">
      <c r="A670" s="144"/>
      <c r="B670" s="148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</row>
    <row r="671">
      <c r="A671" s="144"/>
      <c r="B671" s="148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</row>
    <row r="672">
      <c r="A672" s="144"/>
      <c r="B672" s="148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</row>
    <row r="673">
      <c r="A673" s="144"/>
      <c r="B673" s="148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</row>
    <row r="674">
      <c r="A674" s="144"/>
      <c r="B674" s="148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</row>
    <row r="675">
      <c r="A675" s="144"/>
      <c r="B675" s="148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</row>
    <row r="676">
      <c r="A676" s="144"/>
      <c r="B676" s="148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</row>
    <row r="677">
      <c r="A677" s="144"/>
      <c r="B677" s="148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</row>
    <row r="678">
      <c r="A678" s="144"/>
      <c r="B678" s="148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</row>
    <row r="679">
      <c r="A679" s="144"/>
      <c r="B679" s="148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</row>
    <row r="680">
      <c r="A680" s="144"/>
      <c r="B680" s="148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</row>
    <row r="681">
      <c r="A681" s="144"/>
      <c r="B681" s="148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</row>
    <row r="682">
      <c r="A682" s="144"/>
      <c r="B682" s="148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</row>
    <row r="683">
      <c r="A683" s="144"/>
      <c r="B683" s="148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</row>
    <row r="684">
      <c r="A684" s="144"/>
      <c r="B684" s="148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</row>
    <row r="685">
      <c r="A685" s="144"/>
      <c r="B685" s="148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</row>
    <row r="686">
      <c r="A686" s="144"/>
      <c r="B686" s="148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</row>
    <row r="687">
      <c r="A687" s="144"/>
      <c r="B687" s="148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</row>
    <row r="688">
      <c r="A688" s="144"/>
      <c r="B688" s="148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</row>
    <row r="689">
      <c r="A689" s="144"/>
      <c r="B689" s="148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</row>
    <row r="690">
      <c r="A690" s="144"/>
      <c r="B690" s="148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</row>
    <row r="691">
      <c r="A691" s="144"/>
      <c r="B691" s="148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</row>
    <row r="692">
      <c r="A692" s="144"/>
      <c r="B692" s="148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</row>
    <row r="693">
      <c r="A693" s="144"/>
      <c r="B693" s="148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</row>
    <row r="694">
      <c r="A694" s="144"/>
      <c r="B694" s="148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</row>
    <row r="695">
      <c r="A695" s="144"/>
      <c r="B695" s="148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</row>
    <row r="696">
      <c r="A696" s="144"/>
      <c r="B696" s="148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</row>
    <row r="697">
      <c r="A697" s="144"/>
      <c r="B697" s="148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</row>
    <row r="698">
      <c r="A698" s="144"/>
      <c r="B698" s="148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</row>
    <row r="699">
      <c r="A699" s="144"/>
      <c r="B699" s="148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</row>
    <row r="700">
      <c r="A700" s="144"/>
      <c r="B700" s="148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</row>
    <row r="701">
      <c r="A701" s="144"/>
      <c r="B701" s="148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</row>
    <row r="702">
      <c r="A702" s="144"/>
      <c r="B702" s="148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</row>
    <row r="703">
      <c r="A703" s="144"/>
      <c r="B703" s="148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</row>
    <row r="704">
      <c r="A704" s="144"/>
      <c r="B704" s="148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</row>
    <row r="705">
      <c r="A705" s="144"/>
      <c r="B705" s="148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</row>
    <row r="706">
      <c r="A706" s="144"/>
      <c r="B706" s="148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</row>
    <row r="707">
      <c r="A707" s="144"/>
      <c r="B707" s="148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</row>
    <row r="708">
      <c r="A708" s="144"/>
      <c r="B708" s="148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</row>
    <row r="709">
      <c r="A709" s="144"/>
      <c r="B709" s="148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</row>
    <row r="710">
      <c r="A710" s="144"/>
      <c r="B710" s="148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</row>
    <row r="711">
      <c r="A711" s="144"/>
      <c r="B711" s="148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</row>
    <row r="712">
      <c r="A712" s="144"/>
      <c r="B712" s="148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</row>
    <row r="713">
      <c r="A713" s="144"/>
      <c r="B713" s="148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</row>
    <row r="714">
      <c r="A714" s="144"/>
      <c r="B714" s="148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</row>
    <row r="715">
      <c r="A715" s="144"/>
      <c r="B715" s="148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</row>
    <row r="716">
      <c r="A716" s="144"/>
      <c r="B716" s="148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</row>
    <row r="717">
      <c r="A717" s="144"/>
      <c r="B717" s="148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</row>
    <row r="718">
      <c r="A718" s="144"/>
      <c r="B718" s="148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</row>
    <row r="719">
      <c r="A719" s="144"/>
      <c r="B719" s="148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</row>
    <row r="720">
      <c r="A720" s="144"/>
      <c r="B720" s="148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</row>
    <row r="721">
      <c r="A721" s="144"/>
      <c r="B721" s="148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</row>
    <row r="722">
      <c r="A722" s="144"/>
      <c r="B722" s="148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</row>
    <row r="723">
      <c r="A723" s="144"/>
      <c r="B723" s="148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</row>
    <row r="724">
      <c r="A724" s="144"/>
      <c r="B724" s="148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</row>
    <row r="725">
      <c r="A725" s="144"/>
      <c r="B725" s="148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</row>
    <row r="726">
      <c r="A726" s="144"/>
      <c r="B726" s="148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</row>
    <row r="727">
      <c r="A727" s="144"/>
      <c r="B727" s="148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</row>
    <row r="728">
      <c r="A728" s="144"/>
      <c r="B728" s="148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</row>
    <row r="729">
      <c r="A729" s="144"/>
      <c r="B729" s="148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</row>
    <row r="730">
      <c r="A730" s="144"/>
      <c r="B730" s="148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</row>
    <row r="731">
      <c r="A731" s="144"/>
      <c r="B731" s="148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</row>
    <row r="732">
      <c r="A732" s="144"/>
      <c r="B732" s="148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</row>
    <row r="733">
      <c r="A733" s="144"/>
      <c r="B733" s="148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</row>
    <row r="734">
      <c r="A734" s="144"/>
      <c r="B734" s="148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</row>
    <row r="735">
      <c r="A735" s="144"/>
      <c r="B735" s="148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</row>
    <row r="736">
      <c r="A736" s="144"/>
      <c r="B736" s="148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</row>
    <row r="737">
      <c r="A737" s="144"/>
      <c r="B737" s="148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</row>
    <row r="738">
      <c r="A738" s="144"/>
      <c r="B738" s="148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</row>
    <row r="739">
      <c r="A739" s="144"/>
      <c r="B739" s="148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</row>
    <row r="740">
      <c r="A740" s="144"/>
      <c r="B740" s="148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</row>
    <row r="741">
      <c r="A741" s="144"/>
      <c r="B741" s="148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</row>
    <row r="742">
      <c r="A742" s="144"/>
      <c r="B742" s="148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</row>
    <row r="743">
      <c r="A743" s="144"/>
      <c r="B743" s="148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</row>
    <row r="744">
      <c r="A744" s="144"/>
      <c r="B744" s="148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</row>
    <row r="745">
      <c r="A745" s="144"/>
      <c r="B745" s="148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</row>
    <row r="746">
      <c r="A746" s="144"/>
      <c r="B746" s="148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</row>
    <row r="747">
      <c r="A747" s="144"/>
      <c r="B747" s="148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</row>
    <row r="748">
      <c r="A748" s="144"/>
      <c r="B748" s="148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</row>
    <row r="749">
      <c r="A749" s="144"/>
      <c r="B749" s="148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</row>
    <row r="750">
      <c r="A750" s="144"/>
      <c r="B750" s="148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</row>
    <row r="751">
      <c r="A751" s="144"/>
      <c r="B751" s="148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</row>
    <row r="752">
      <c r="A752" s="144"/>
      <c r="B752" s="148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</row>
    <row r="753">
      <c r="A753" s="144"/>
      <c r="B753" s="148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</row>
    <row r="754">
      <c r="A754" s="144"/>
      <c r="B754" s="148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</row>
    <row r="755">
      <c r="A755" s="144"/>
      <c r="B755" s="148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</row>
    <row r="756">
      <c r="A756" s="144"/>
      <c r="B756" s="148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</row>
    <row r="757">
      <c r="A757" s="144"/>
      <c r="B757" s="148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</row>
    <row r="758">
      <c r="A758" s="144"/>
      <c r="B758" s="148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</row>
    <row r="759">
      <c r="A759" s="144"/>
      <c r="B759" s="148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</row>
    <row r="760">
      <c r="A760" s="144"/>
      <c r="B760" s="148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</row>
    <row r="761">
      <c r="A761" s="144"/>
      <c r="B761" s="148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</row>
    <row r="762">
      <c r="A762" s="144"/>
      <c r="B762" s="148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</row>
    <row r="763">
      <c r="A763" s="144"/>
      <c r="B763" s="148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</row>
    <row r="764">
      <c r="A764" s="144"/>
      <c r="B764" s="148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</row>
    <row r="765">
      <c r="A765" s="144"/>
      <c r="B765" s="148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</row>
    <row r="766">
      <c r="A766" s="144"/>
      <c r="B766" s="148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</row>
    <row r="767">
      <c r="A767" s="144"/>
      <c r="B767" s="148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</row>
    <row r="768">
      <c r="A768" s="144"/>
      <c r="B768" s="148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</row>
    <row r="769">
      <c r="A769" s="144"/>
      <c r="B769" s="148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</row>
    <row r="770">
      <c r="A770" s="144"/>
      <c r="B770" s="148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</row>
    <row r="771">
      <c r="A771" s="144"/>
      <c r="B771" s="148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</row>
    <row r="772">
      <c r="A772" s="144"/>
      <c r="B772" s="148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</row>
    <row r="773">
      <c r="A773" s="144"/>
      <c r="B773" s="148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</row>
    <row r="774">
      <c r="A774" s="144"/>
      <c r="B774" s="148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</row>
    <row r="775">
      <c r="A775" s="144"/>
      <c r="B775" s="148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</row>
    <row r="776">
      <c r="A776" s="144"/>
      <c r="B776" s="148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</row>
    <row r="777">
      <c r="A777" s="144"/>
      <c r="B777" s="148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</row>
    <row r="778">
      <c r="A778" s="144"/>
      <c r="B778" s="148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</row>
    <row r="779">
      <c r="A779" s="144"/>
      <c r="B779" s="148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</row>
    <row r="780">
      <c r="A780" s="144"/>
      <c r="B780" s="148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</row>
    <row r="781">
      <c r="A781" s="144"/>
      <c r="B781" s="148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</row>
    <row r="782">
      <c r="A782" s="144"/>
      <c r="B782" s="148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</row>
    <row r="783">
      <c r="A783" s="144"/>
      <c r="B783" s="148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</row>
    <row r="784">
      <c r="A784" s="144"/>
      <c r="B784" s="148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</row>
    <row r="785">
      <c r="A785" s="144"/>
      <c r="B785" s="148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</row>
    <row r="786">
      <c r="A786" s="144"/>
      <c r="B786" s="148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</row>
    <row r="787">
      <c r="A787" s="144"/>
      <c r="B787" s="148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</row>
    <row r="788">
      <c r="A788" s="144"/>
      <c r="B788" s="148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</row>
    <row r="789">
      <c r="A789" s="144"/>
      <c r="B789" s="148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</row>
    <row r="790">
      <c r="A790" s="144"/>
      <c r="B790" s="148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</row>
    <row r="791">
      <c r="A791" s="144"/>
      <c r="B791" s="148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</row>
    <row r="792">
      <c r="A792" s="144"/>
      <c r="B792" s="148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</row>
    <row r="793">
      <c r="A793" s="144"/>
      <c r="B793" s="148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</row>
    <row r="794">
      <c r="A794" s="144"/>
      <c r="B794" s="148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</row>
    <row r="795">
      <c r="A795" s="144"/>
      <c r="B795" s="148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</row>
    <row r="796">
      <c r="A796" s="144"/>
      <c r="B796" s="148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</row>
    <row r="797">
      <c r="A797" s="144"/>
      <c r="B797" s="148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</row>
    <row r="798">
      <c r="A798" s="144"/>
      <c r="B798" s="148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</row>
    <row r="799">
      <c r="A799" s="144"/>
      <c r="B799" s="148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</row>
    <row r="800">
      <c r="A800" s="144"/>
      <c r="B800" s="148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</row>
    <row r="801">
      <c r="A801" s="144"/>
      <c r="B801" s="148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</row>
    <row r="802">
      <c r="A802" s="144"/>
      <c r="B802" s="148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</row>
    <row r="803">
      <c r="A803" s="144"/>
      <c r="B803" s="148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</row>
    <row r="804">
      <c r="A804" s="144"/>
      <c r="B804" s="148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</row>
    <row r="805">
      <c r="A805" s="144"/>
      <c r="B805" s="148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</row>
    <row r="806">
      <c r="A806" s="144"/>
      <c r="B806" s="148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</row>
    <row r="807">
      <c r="A807" s="144"/>
      <c r="B807" s="148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</row>
    <row r="808">
      <c r="A808" s="144"/>
      <c r="B808" s="148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</row>
    <row r="809">
      <c r="A809" s="144"/>
      <c r="B809" s="148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</row>
    <row r="810">
      <c r="A810" s="144"/>
      <c r="B810" s="148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</row>
    <row r="811">
      <c r="A811" s="144"/>
      <c r="B811" s="148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</row>
    <row r="812">
      <c r="A812" s="144"/>
      <c r="B812" s="148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</row>
    <row r="813">
      <c r="A813" s="144"/>
      <c r="B813" s="148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</row>
    <row r="814">
      <c r="A814" s="144"/>
      <c r="B814" s="148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</row>
    <row r="815">
      <c r="A815" s="144"/>
      <c r="B815" s="148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</row>
    <row r="816">
      <c r="A816" s="144"/>
      <c r="B816" s="148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</row>
    <row r="817">
      <c r="A817" s="144"/>
      <c r="B817" s="148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</row>
    <row r="818">
      <c r="A818" s="144"/>
      <c r="B818" s="148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</row>
    <row r="819">
      <c r="A819" s="144"/>
      <c r="B819" s="148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</row>
    <row r="820">
      <c r="A820" s="144"/>
      <c r="B820" s="148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</row>
    <row r="821">
      <c r="A821" s="144"/>
      <c r="B821" s="148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</row>
    <row r="822">
      <c r="A822" s="144"/>
      <c r="B822" s="148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</row>
    <row r="823">
      <c r="A823" s="144"/>
      <c r="B823" s="148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</row>
    <row r="824">
      <c r="A824" s="144"/>
      <c r="B824" s="148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</row>
    <row r="825">
      <c r="A825" s="144"/>
      <c r="B825" s="148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</row>
    <row r="826">
      <c r="A826" s="144"/>
      <c r="B826" s="148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</row>
    <row r="827">
      <c r="A827" s="144"/>
      <c r="B827" s="148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</row>
    <row r="828">
      <c r="A828" s="144"/>
      <c r="B828" s="148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</row>
    <row r="829">
      <c r="A829" s="144"/>
      <c r="B829" s="148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</row>
    <row r="830">
      <c r="A830" s="144"/>
      <c r="B830" s="148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</row>
    <row r="831">
      <c r="A831" s="144"/>
      <c r="B831" s="148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</row>
    <row r="832">
      <c r="A832" s="144"/>
      <c r="B832" s="148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</row>
    <row r="833">
      <c r="A833" s="144"/>
      <c r="B833" s="148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</row>
    <row r="834">
      <c r="A834" s="144"/>
      <c r="B834" s="148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</row>
    <row r="835">
      <c r="A835" s="144"/>
      <c r="B835" s="148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</row>
    <row r="836">
      <c r="A836" s="144"/>
      <c r="B836" s="148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</row>
    <row r="837">
      <c r="A837" s="144"/>
      <c r="B837" s="148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</row>
    <row r="838">
      <c r="A838" s="144"/>
      <c r="B838" s="148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</row>
    <row r="839">
      <c r="A839" s="144"/>
      <c r="B839" s="148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</row>
    <row r="840">
      <c r="A840" s="144"/>
      <c r="B840" s="148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</row>
    <row r="841">
      <c r="A841" s="144"/>
      <c r="B841" s="148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</row>
    <row r="842">
      <c r="A842" s="144"/>
      <c r="B842" s="148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</row>
    <row r="843">
      <c r="A843" s="144"/>
      <c r="B843" s="148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</row>
    <row r="844">
      <c r="A844" s="144"/>
      <c r="B844" s="148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</row>
    <row r="845">
      <c r="A845" s="144"/>
      <c r="B845" s="148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</row>
    <row r="846">
      <c r="A846" s="144"/>
      <c r="B846" s="148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</row>
    <row r="847">
      <c r="A847" s="144"/>
      <c r="B847" s="148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</row>
    <row r="848">
      <c r="A848" s="144"/>
      <c r="B848" s="148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</row>
    <row r="849">
      <c r="A849" s="144"/>
      <c r="B849" s="148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</row>
    <row r="850">
      <c r="A850" s="144"/>
      <c r="B850" s="148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</row>
    <row r="851">
      <c r="A851" s="144"/>
      <c r="B851" s="148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</row>
    <row r="852">
      <c r="A852" s="144"/>
      <c r="B852" s="148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</row>
    <row r="853">
      <c r="A853" s="144"/>
      <c r="B853" s="148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</row>
    <row r="854">
      <c r="A854" s="144"/>
      <c r="B854" s="148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</row>
    <row r="855">
      <c r="A855" s="144"/>
      <c r="B855" s="148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</row>
    <row r="856">
      <c r="A856" s="144"/>
      <c r="B856" s="148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</row>
    <row r="857">
      <c r="A857" s="144"/>
      <c r="B857" s="148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</row>
    <row r="858">
      <c r="A858" s="144"/>
      <c r="B858" s="148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</row>
    <row r="859">
      <c r="A859" s="144"/>
      <c r="B859" s="148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</row>
    <row r="860">
      <c r="A860" s="144"/>
      <c r="B860" s="148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</row>
    <row r="861">
      <c r="A861" s="144"/>
      <c r="B861" s="148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</row>
    <row r="862">
      <c r="A862" s="144"/>
      <c r="B862" s="148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</row>
    <row r="863">
      <c r="A863" s="144"/>
      <c r="B863" s="148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</row>
    <row r="864">
      <c r="A864" s="144"/>
      <c r="B864" s="148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</row>
    <row r="865">
      <c r="A865" s="144"/>
      <c r="B865" s="148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</row>
    <row r="866">
      <c r="A866" s="144"/>
      <c r="B866" s="148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</row>
    <row r="867">
      <c r="A867" s="144"/>
      <c r="B867" s="148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</row>
    <row r="868">
      <c r="A868" s="144"/>
      <c r="B868" s="148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</row>
    <row r="869">
      <c r="A869" s="144"/>
      <c r="B869" s="148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</row>
    <row r="870">
      <c r="A870" s="144"/>
      <c r="B870" s="148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</row>
    <row r="871">
      <c r="A871" s="144"/>
      <c r="B871" s="148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</row>
    <row r="872">
      <c r="A872" s="144"/>
      <c r="B872" s="148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</row>
    <row r="873">
      <c r="A873" s="144"/>
      <c r="B873" s="148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</row>
    <row r="874">
      <c r="A874" s="144"/>
      <c r="B874" s="148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</row>
    <row r="875">
      <c r="A875" s="144"/>
      <c r="B875" s="148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</row>
    <row r="876">
      <c r="A876" s="144"/>
      <c r="B876" s="148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</row>
    <row r="877">
      <c r="A877" s="144"/>
      <c r="B877" s="148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</row>
    <row r="878">
      <c r="A878" s="144"/>
      <c r="B878" s="148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</row>
    <row r="879">
      <c r="A879" s="144"/>
      <c r="B879" s="148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</row>
    <row r="880">
      <c r="A880" s="144"/>
      <c r="B880" s="148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</row>
    <row r="881">
      <c r="A881" s="144"/>
      <c r="B881" s="148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</row>
    <row r="882">
      <c r="A882" s="144"/>
      <c r="B882" s="148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</row>
    <row r="883">
      <c r="A883" s="144"/>
      <c r="B883" s="148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</row>
    <row r="884">
      <c r="A884" s="144"/>
      <c r="B884" s="148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</row>
    <row r="885">
      <c r="A885" s="144"/>
      <c r="B885" s="148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</row>
    <row r="886">
      <c r="A886" s="144"/>
      <c r="B886" s="148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</row>
    <row r="887">
      <c r="A887" s="144"/>
      <c r="B887" s="148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</row>
    <row r="888">
      <c r="A888" s="144"/>
      <c r="B888" s="148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</row>
    <row r="889">
      <c r="A889" s="144"/>
      <c r="B889" s="148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</row>
    <row r="890">
      <c r="A890" s="144"/>
      <c r="B890" s="148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</row>
    <row r="891">
      <c r="A891" s="144"/>
      <c r="B891" s="148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</row>
    <row r="892">
      <c r="A892" s="144"/>
      <c r="B892" s="148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</row>
    <row r="893">
      <c r="A893" s="144"/>
      <c r="B893" s="148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</row>
    <row r="894">
      <c r="A894" s="144"/>
      <c r="B894" s="148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</row>
    <row r="895">
      <c r="A895" s="144"/>
      <c r="B895" s="148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</row>
    <row r="896">
      <c r="A896" s="144"/>
      <c r="B896" s="148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</row>
    <row r="897">
      <c r="A897" s="144"/>
      <c r="B897" s="148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</row>
    <row r="898">
      <c r="A898" s="144"/>
      <c r="B898" s="148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</row>
    <row r="899">
      <c r="A899" s="144"/>
      <c r="B899" s="148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</row>
    <row r="900">
      <c r="A900" s="144"/>
      <c r="B900" s="148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</row>
    <row r="901">
      <c r="A901" s="144"/>
      <c r="B901" s="148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</row>
    <row r="902">
      <c r="A902" s="144"/>
      <c r="B902" s="148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</row>
    <row r="903">
      <c r="A903" s="144"/>
      <c r="B903" s="148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</row>
    <row r="904">
      <c r="A904" s="144"/>
      <c r="B904" s="148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</row>
    <row r="905">
      <c r="A905" s="144"/>
      <c r="B905" s="148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</row>
    <row r="906">
      <c r="A906" s="144"/>
      <c r="B906" s="148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</row>
    <row r="907">
      <c r="A907" s="144"/>
      <c r="B907" s="148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</row>
    <row r="908">
      <c r="A908" s="144"/>
      <c r="B908" s="148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</row>
    <row r="909">
      <c r="A909" s="144"/>
      <c r="B909" s="148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</row>
    <row r="910">
      <c r="A910" s="144"/>
      <c r="B910" s="148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</row>
    <row r="911">
      <c r="A911" s="144"/>
      <c r="B911" s="148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</row>
    <row r="912">
      <c r="A912" s="144"/>
      <c r="B912" s="148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</row>
    <row r="913">
      <c r="A913" s="144"/>
      <c r="B913" s="148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</row>
    <row r="914">
      <c r="A914" s="144"/>
      <c r="B914" s="148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</row>
    <row r="915">
      <c r="A915" s="144"/>
      <c r="B915" s="148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</row>
    <row r="916">
      <c r="A916" s="144"/>
      <c r="B916" s="148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</row>
    <row r="917">
      <c r="A917" s="144"/>
      <c r="B917" s="148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</row>
    <row r="918">
      <c r="A918" s="144"/>
      <c r="B918" s="148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</row>
    <row r="919">
      <c r="A919" s="144"/>
      <c r="B919" s="148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</row>
    <row r="920">
      <c r="A920" s="144"/>
      <c r="B920" s="148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</row>
    <row r="921">
      <c r="A921" s="144"/>
      <c r="B921" s="148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</row>
    <row r="922">
      <c r="A922" s="144"/>
      <c r="B922" s="148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</row>
    <row r="923">
      <c r="A923" s="144"/>
      <c r="B923" s="148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</row>
    <row r="924">
      <c r="A924" s="144"/>
      <c r="B924" s="148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</row>
    <row r="925">
      <c r="A925" s="144"/>
      <c r="B925" s="148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</row>
    <row r="926">
      <c r="A926" s="144"/>
      <c r="B926" s="148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</row>
    <row r="927">
      <c r="A927" s="144"/>
      <c r="B927" s="148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</row>
    <row r="928">
      <c r="A928" s="144"/>
      <c r="B928" s="148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</row>
    <row r="929">
      <c r="A929" s="144"/>
      <c r="B929" s="148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</row>
    <row r="930">
      <c r="A930" s="144"/>
      <c r="B930" s="148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</row>
    <row r="931">
      <c r="A931" s="144"/>
      <c r="B931" s="148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</row>
    <row r="932">
      <c r="A932" s="144"/>
      <c r="B932" s="148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</row>
    <row r="933">
      <c r="A933" s="144"/>
      <c r="B933" s="148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</row>
    <row r="934">
      <c r="A934" s="144"/>
      <c r="B934" s="148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</row>
    <row r="935">
      <c r="A935" s="144"/>
      <c r="B935" s="148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</row>
    <row r="936">
      <c r="A936" s="144"/>
      <c r="B936" s="148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</row>
    <row r="937">
      <c r="A937" s="144"/>
      <c r="B937" s="148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</row>
    <row r="938">
      <c r="A938" s="144"/>
      <c r="B938" s="148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</row>
    <row r="939">
      <c r="A939" s="144"/>
      <c r="B939" s="148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</row>
    <row r="940">
      <c r="A940" s="144"/>
      <c r="B940" s="148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</row>
    <row r="941">
      <c r="A941" s="144"/>
      <c r="B941" s="148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</row>
    <row r="942">
      <c r="A942" s="144"/>
      <c r="B942" s="148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</row>
    <row r="943">
      <c r="A943" s="144"/>
      <c r="B943" s="148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</row>
    <row r="944">
      <c r="A944" s="144"/>
      <c r="B944" s="148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</row>
    <row r="945">
      <c r="A945" s="144"/>
      <c r="B945" s="148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</row>
    <row r="946">
      <c r="A946" s="144"/>
      <c r="B946" s="148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</row>
    <row r="947">
      <c r="A947" s="144"/>
      <c r="B947" s="148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</row>
    <row r="948">
      <c r="A948" s="144"/>
      <c r="B948" s="148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</row>
    <row r="949">
      <c r="A949" s="144"/>
      <c r="B949" s="148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</row>
    <row r="950">
      <c r="A950" s="144"/>
      <c r="B950" s="148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</row>
    <row r="951">
      <c r="A951" s="144"/>
      <c r="B951" s="148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</row>
    <row r="952">
      <c r="A952" s="144"/>
      <c r="B952" s="148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</row>
    <row r="953">
      <c r="A953" s="144"/>
      <c r="B953" s="148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</row>
    <row r="954">
      <c r="A954" s="144"/>
      <c r="B954" s="148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</row>
    <row r="955">
      <c r="A955" s="144"/>
      <c r="B955" s="148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</row>
    <row r="956">
      <c r="A956" s="144"/>
      <c r="B956" s="148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</row>
    <row r="957">
      <c r="A957" s="144"/>
      <c r="B957" s="148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</row>
    <row r="958">
      <c r="A958" s="144"/>
      <c r="B958" s="148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</row>
    <row r="959">
      <c r="A959" s="144"/>
      <c r="B959" s="148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</row>
    <row r="960">
      <c r="A960" s="144"/>
      <c r="B960" s="148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</row>
    <row r="961">
      <c r="A961" s="144"/>
      <c r="B961" s="148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</row>
    <row r="962">
      <c r="A962" s="144"/>
      <c r="B962" s="148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</row>
    <row r="963">
      <c r="A963" s="144"/>
      <c r="B963" s="148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</row>
    <row r="964">
      <c r="A964" s="144"/>
      <c r="B964" s="148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</row>
    <row r="965">
      <c r="A965" s="144"/>
      <c r="B965" s="148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</row>
    <row r="966">
      <c r="A966" s="144"/>
      <c r="B966" s="148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</row>
    <row r="967">
      <c r="A967" s="144"/>
      <c r="B967" s="148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</row>
    <row r="968">
      <c r="A968" s="144"/>
      <c r="B968" s="148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</row>
    <row r="969">
      <c r="A969" s="144"/>
      <c r="B969" s="148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</row>
    <row r="970">
      <c r="A970" s="144"/>
      <c r="B970" s="148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</row>
    <row r="971">
      <c r="A971" s="144"/>
      <c r="B971" s="148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</row>
    <row r="972">
      <c r="A972" s="144"/>
      <c r="B972" s="148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</row>
    <row r="973">
      <c r="A973" s="144"/>
      <c r="B973" s="148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</row>
    <row r="974">
      <c r="A974" s="144"/>
      <c r="B974" s="148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</row>
    <row r="975">
      <c r="A975" s="144"/>
      <c r="B975" s="148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</row>
    <row r="976">
      <c r="A976" s="144"/>
      <c r="B976" s="148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</row>
    <row r="977">
      <c r="A977" s="144"/>
      <c r="B977" s="148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</row>
    <row r="978">
      <c r="A978" s="144"/>
      <c r="B978" s="148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</row>
    <row r="979">
      <c r="A979" s="144"/>
      <c r="B979" s="148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</row>
    <row r="980">
      <c r="A980" s="144"/>
      <c r="B980" s="148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</row>
    <row r="981">
      <c r="A981" s="144"/>
      <c r="B981" s="148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</row>
    <row r="982">
      <c r="A982" s="144"/>
      <c r="B982" s="148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</row>
    <row r="983">
      <c r="A983" s="144"/>
      <c r="B983" s="148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</row>
    <row r="984">
      <c r="A984" s="144"/>
      <c r="B984" s="148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</row>
    <row r="985">
      <c r="A985" s="144"/>
      <c r="B985" s="148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</row>
    <row r="986">
      <c r="A986" s="144"/>
      <c r="B986" s="148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</row>
    <row r="987">
      <c r="A987" s="144"/>
      <c r="B987" s="148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</row>
    <row r="988">
      <c r="A988" s="144"/>
      <c r="B988" s="148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</row>
    <row r="989">
      <c r="A989" s="144"/>
      <c r="B989" s="148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</row>
    <row r="990">
      <c r="A990" s="144"/>
      <c r="B990" s="148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</row>
    <row r="991">
      <c r="A991" s="144"/>
      <c r="B991" s="148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</row>
    <row r="992">
      <c r="A992" s="144"/>
      <c r="B992" s="148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</row>
    <row r="993">
      <c r="A993" s="144"/>
      <c r="B993" s="148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</row>
    <row r="994">
      <c r="A994" s="144"/>
      <c r="B994" s="148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</row>
    <row r="995">
      <c r="A995" s="144"/>
      <c r="B995" s="148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</row>
    <row r="996">
      <c r="A996" s="144"/>
      <c r="B996" s="148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</row>
    <row r="997">
      <c r="A997" s="144"/>
      <c r="B997" s="148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</row>
    <row r="998">
      <c r="A998" s="144"/>
      <c r="B998" s="148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</row>
    <row r="999">
      <c r="A999" s="144"/>
      <c r="B999" s="148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</row>
    <row r="1000">
      <c r="A1000" s="144"/>
      <c r="B1000" s="148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</row>
  </sheetData>
  <hyperlinks>
    <hyperlink r:id="rId1" ref="A2"/>
    <hyperlink r:id="rId2" ref="A3"/>
  </hyperlinks>
  <drawing r:id="rId3"/>
</worksheet>
</file>