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bookViews>
  <sheets>
    <sheet name="Ans 1,4" sheetId="1" r:id="rId1"/>
    <sheet name="Ans 2, 3,6 pivot table" sheetId="5" r:id="rId2"/>
    <sheet name="5.1, 5.2 pivot table" sheetId="11" r:id="rId3"/>
    <sheet name="5.3 dashboard" sheetId="13" r:id="rId4"/>
  </sheets>
  <definedNames>
    <definedName name="_xlnm._FilterDatabase" localSheetId="0" hidden="1">'Ans 1,4'!$A$1:$P$36</definedName>
    <definedName name="Slicer_City">#N/A</definedName>
  </definedNames>
  <calcPr calcId="144525"/>
  <pivotCaches>
    <pivotCache cacheId="20" r:id="rId5"/>
    <pivotCache cacheId="21" r:id="rId6"/>
    <pivotCache cacheId="22" r:id="rId7"/>
    <pivotCache cacheId="2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uri="GoogleSheetsCustomDataVersion2">
      <go:sheetsCustomData xmlns:go="http://customooxmlschemas.google.com/" r:id="" roundtripDataChecksum="GJwS0+B45xNQM+LKEkjyJlcr0UGtKlsJIMlgA/KehTo="/>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2" i="1"/>
  <c r="L3" i="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2" i="1"/>
  <c r="N2"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O34" i="1" l="1"/>
  <c r="O30" i="1"/>
  <c r="O26" i="1"/>
  <c r="O22" i="1"/>
  <c r="O18" i="1"/>
  <c r="O14" i="1"/>
  <c r="O10" i="1"/>
  <c r="O6" i="1"/>
  <c r="O33" i="1"/>
  <c r="O29" i="1"/>
  <c r="O25" i="1"/>
  <c r="O21" i="1"/>
  <c r="O17" i="1"/>
  <c r="O13" i="1"/>
  <c r="O9" i="1"/>
  <c r="O5" i="1"/>
  <c r="O36" i="1"/>
  <c r="O32" i="1"/>
  <c r="O28" i="1"/>
  <c r="O24" i="1"/>
  <c r="O20" i="1"/>
  <c r="O16" i="1"/>
  <c r="O12" i="1"/>
  <c r="O8" i="1"/>
  <c r="O4" i="1"/>
  <c r="O35" i="1"/>
  <c r="O31" i="1"/>
  <c r="O27" i="1"/>
  <c r="O23" i="1"/>
  <c r="O19" i="1"/>
  <c r="O15" i="1"/>
  <c r="O11" i="1"/>
  <c r="O7" i="1"/>
  <c r="O3" i="1"/>
  <c r="O2" i="1"/>
</calcChain>
</file>

<file path=xl/sharedStrings.xml><?xml version="1.0" encoding="utf-8"?>
<sst xmlns="http://schemas.openxmlformats.org/spreadsheetml/2006/main" count="406" uniqueCount="139">
  <si>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</si>
  <si>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</si>
  <si>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</si>
  <si>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</si>
  <si>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</si>
  <si>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</si>
  <si>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</si>
  <si>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</si>
  <si>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</si>
  <si>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</si>
  <si>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</si>
  <si>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</si>
  <si>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</si>
  <si>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</si>
  <si>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</si>
  <si>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</si>
  <si>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</si>
  <si>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</si>
  <si>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</si>
  <si>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</si>
  <si>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</si>
  <si>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</si>
  <si>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</si>
  <si>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</si>
  <si>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</si>
  <si>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</si>
  <si>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</si>
  <si>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</si>
  <si>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</si>
  <si>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</si>
  <si>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</si>
  <si>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</si>
  <si>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</si>
  <si>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</si>
  <si>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</si>
  <si>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</si>
  <si>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</si>
  <si>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</si>
  <si>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</si>
  <si>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</si>
  <si>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</si>
  <si>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</si>
  <si>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</si>
  <si>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</si>
  <si>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</si>
  <si>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</si>
  <si>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</si>
  <si>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</si>
  <si>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</si>
  <si>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</si>
  <si>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</si>
  <si>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</si>
  <si>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</si>
  <si>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</si>
  <si>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</si>
  <si>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</si>
  <si>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</si>
  <si>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</si>
  <si>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</si>
  <si>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</si>
  <si>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</si>
  <si>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</si>
  <si>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</si>
  <si>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</si>
  <si>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</si>
  <si>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</si>
  <si>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</si>
  <si>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</si>
  <si>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</si>
  <si>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</si>
  <si>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</si>
  <si>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</si>
  <si>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</si>
  <si>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</si>
  <si>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</si>
  <si>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</si>
  <si>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</si>
  <si>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</si>
  <si>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</si>
  <si>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</si>
  <si>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</si>
  <si>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</si>
  <si>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</si>
  <si>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</si>
  <si>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</si>
  <si>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</si>
  <si>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</si>
  <si>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</si>
  <si>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</si>
  <si>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</si>
  <si>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</si>
  <si>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</si>
  <si>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</si>
  <si>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</si>
  <si>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</si>
  <si>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</si>
  <si>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</si>
  <si>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</si>
  <si>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</si>
  <si>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</si>
  <si>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</si>
  <si>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</si>
  <si>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</si>
  <si>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</si>
  <si>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</si>
  <si>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</si>
  <si>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</si>
  <si>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Membership_Duration</t>
  </si>
  <si>
    <t>Member_ID</t>
  </si>
  <si>
    <t>Referred</t>
  </si>
  <si>
    <t>Row Labels</t>
  </si>
  <si>
    <t>No</t>
  </si>
  <si>
    <t>Yes</t>
  </si>
  <si>
    <t>Grand Total</t>
  </si>
  <si>
    <t>Average of Monthly_Fee</t>
  </si>
  <si>
    <t xml:space="preserve"> Pivot Table to compare average Monthly_Fee for referred vs. non-referred members</t>
  </si>
  <si>
    <t>Total_Revenue</t>
  </si>
  <si>
    <t>Sum of Total_Revenue</t>
  </si>
  <si>
    <t>City wise membershipe type</t>
  </si>
  <si>
    <t>City-wise breakdown of revenue</t>
  </si>
  <si>
    <t>Flag</t>
  </si>
  <si>
    <t>Ans 2</t>
  </si>
  <si>
    <t>Ans 3</t>
  </si>
  <si>
    <t>(All)</t>
  </si>
  <si>
    <t>CITY WISE</t>
  </si>
  <si>
    <t>GENDER COUNT</t>
  </si>
  <si>
    <t>Ans 5.1</t>
  </si>
  <si>
    <t>Age_Distribution</t>
  </si>
  <si>
    <t>Adult</t>
  </si>
  <si>
    <t>Senior</t>
  </si>
  <si>
    <t>Youth</t>
  </si>
  <si>
    <t>Count of Membership_Type</t>
  </si>
  <si>
    <t>Age Distribution Type</t>
  </si>
  <si>
    <t>Ans 5.2</t>
  </si>
  <si>
    <t>Ans 6.1</t>
  </si>
  <si>
    <t>Ans 6.2</t>
  </si>
  <si>
    <t>Average of Total_Revenue</t>
  </si>
  <si>
    <t>Ans 5.3</t>
  </si>
  <si>
    <r>
      <t>Focus:</t>
    </r>
    <r>
      <rPr>
        <sz val="11"/>
        <color theme="1"/>
        <rFont val="Calibri"/>
        <family val="2"/>
        <scheme val="minor"/>
      </rPr>
      <t xml:space="preserve"> 
Marketing should primarily target </t>
    </r>
    <r>
      <rPr>
        <b/>
        <sz val="11"/>
        <color theme="1"/>
        <rFont val="Calibri"/>
        <family val="2"/>
        <scheme val="minor"/>
      </rPr>
      <t>Family and Premium members</t>
    </r>
    <r>
      <rPr>
        <sz val="11"/>
        <color theme="1"/>
        <rFont val="Calibri"/>
        <family val="2"/>
        <scheme val="minor"/>
      </rPr>
      <t xml:space="preserve">,
since they bring </t>
    </r>
    <r>
      <rPr>
        <b/>
        <sz val="11"/>
        <color theme="1"/>
        <rFont val="Calibri"/>
        <family val="2"/>
        <scheme val="minor"/>
      </rPr>
      <t>highest average revenue per member</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</si>
</sst>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3"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theme="1"/>
      <name val="Calibri"/>
      <family val="2"/>
    </font>
    <font>
      <sz val="12"/>
      <color theme="1"/>
      <name val="Times New Roman"/>
      <family val="1"/>
    </font>
    <font>
      <b/>
      <sz val="12"/>
      <color theme="1"/>
      <name val="Times New Roman"/>
      <family val="1"/>
    </font>
    <font>
      <b/>
      <sz val="14"/>
      <color theme="1"/>
      <name val="Calibri"/>
      <family val="2"/>
      <scheme val="minor"/>
    </font>
    <font>
      <b/>
      <sz val="11"/>
      <color theme="1"/>
      <name val="Times New Roman"/>
      <family val="1"/>
    </font>
    <font>
      <sz val="12"/>
      <color theme="1"/>
      <name val="Comic Sans MS"/>
      <family val="4"/>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29">
    <xf numFmtId="0" fontId="0" fillId="0" borderId="0" xfId="0" applyFont="1" applyAlignment="1"/>
    <xf numFmtId="0" fontId="3" fillId="0" borderId="1" xfId="0" applyFont="1" applyBorder="1" applyAlignment="1">
      <alignment horizontal="center" vertical="top"/>
    </xf>
    <xf numFmtId="0" fontId="4" fillId="0" borderId="0" xfId="0" applyFont="1"/>
    <xf numFmtId="164" fontId="5" fillId="0" borderId="0" xfId="0" applyNumberFormat="1" applyFont="1"/>
    <xf numFmtId="0" fontId="6" fillId="0" borderId="0" xfId="0" applyFont="1" applyAlignment="1"/>
    <xf numFmtId="2" fontId="0" fillId="0" borderId="0" xfId="0" applyNumberFormat="1"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left" indent="2"/>
    </xf>
    <xf numFmtId="0" fontId="8" fillId="0" borderId="0" xfId="0" pivotButton="1" applyFont="1" applyAlignment="1"/>
    <xf numFmtId="0" fontId="8" fillId="0" borderId="0" xfId="0" applyFont="1" applyAlignment="1"/>
    <xf numFmtId="0" fontId="8" fillId="0" borderId="0" xfId="0" applyFont="1" applyAlignment="1">
      <alignment horizontal="left"/>
    </xf>
    <xf numFmtId="2" fontId="8" fillId="0" borderId="0" xfId="0" applyNumberFormat="1" applyFont="1" applyAlignment="1"/>
    <xf numFmtId="0" fontId="11" fillId="2" borderId="0" xfId="0" applyFont="1" applyFill="1" applyAlignment="1"/>
    <xf numFmtId="0" fontId="6" fillId="0" borderId="0" xfId="0" pivotButton="1" applyFont="1" applyAlignment="1"/>
    <xf numFmtId="0" fontId="6" fillId="0" borderId="0" xfId="0" applyFont="1" applyAlignment="1">
      <alignment wrapText="1"/>
    </xf>
    <xf numFmtId="0" fontId="2" fillId="0" borderId="0" xfId="0" applyFont="1" applyAlignment="1">
      <alignment horizontal="center" vertical="center"/>
    </xf>
    <xf numFmtId="0" fontId="12" fillId="0" borderId="0" xfId="0" pivotButton="1" applyFont="1" applyAlignment="1"/>
    <xf numFmtId="0" fontId="12" fillId="0" borderId="0" xfId="0" applyFont="1" applyAlignment="1"/>
    <xf numFmtId="0" fontId="12" fillId="0" borderId="0" xfId="0" applyFont="1" applyAlignment="1">
      <alignment horizontal="left"/>
    </xf>
    <xf numFmtId="2" fontId="12" fillId="0" borderId="0" xfId="0" applyNumberFormat="1" applyFont="1" applyAlignment="1"/>
    <xf numFmtId="0" fontId="12" fillId="0" borderId="0" xfId="0" applyFont="1" applyAlignment="1">
      <alignment horizontal="left" indent="1"/>
    </xf>
    <xf numFmtId="0" fontId="9" fillId="2" borderId="0" xfId="0" applyFont="1" applyFill="1" applyAlignment="1">
      <alignment horizontal="center" wrapText="1"/>
    </xf>
    <xf numFmtId="0" fontId="10" fillId="2" borderId="0" xfId="0" applyFont="1" applyFill="1" applyAlignment="1">
      <alignment horizontal="center" wrapText="1"/>
    </xf>
    <xf numFmtId="0" fontId="6" fillId="3" borderId="0" xfId="0" applyFont="1" applyFill="1" applyAlignment="1"/>
    <xf numFmtId="0" fontId="7" fillId="3" borderId="2" xfId="0" applyFont="1" applyFill="1" applyBorder="1" applyAlignment="1">
      <alignment horizontal="center" vertical="top"/>
    </xf>
  </cellXfs>
  <cellStyles count="1">
    <cellStyle name="Normal" xfId="0" builtinId="0"/>
  </cellStyles>
  <dxfs count="28">
    <dxf>
      <font>
        <b/>
        <i val="0"/>
        <strike val="0"/>
        <condense val="0"/>
        <extend val="0"/>
        <outline val="0"/>
        <shadow val="0"/>
        <u val="none"/>
        <vertAlign val="baseline"/>
        <sz val="11"/>
        <color theme="1"/>
        <name val="Calibri"/>
        <scheme val="none"/>
      </font>
      <fill>
        <patternFill patternType="solid">
          <fgColor indexed="64"/>
          <bgColor theme="9" tint="0.39997558519241921"/>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name val="Comic Sans MS"/>
        <scheme val="none"/>
      </font>
    </dxf>
    <dxf>
      <font>
        <sz val="12"/>
      </font>
    </dxf>
    <dxf>
      <numFmt numFmtId="2" formatCode="0.00"/>
    </dxf>
    <dxf>
      <font>
        <name val="Times New Roman"/>
        <scheme val="none"/>
      </font>
    </dxf>
    <dxf>
      <font>
        <sz val="12"/>
      </font>
    </dxf>
    <dxf>
      <numFmt numFmtId="2" formatCode="0.00"/>
    </dxf>
    <dxf>
      <numFmt numFmtId="2" formatCode="0.00"/>
    </dxf>
    <dxf>
      <font>
        <b/>
      </font>
    </dxf>
    <dxf>
      <font>
        <b/>
      </font>
    </dxf>
    <dxf>
      <numFmt numFmtId="2" formatCode="0.00"/>
    </dxf>
    <dxf>
      <numFmt numFmtId="2" formatCode="0.00"/>
    </dxf>
    <dxf>
      <font>
        <color theme="3"/>
      </font>
      <fill>
        <patternFill>
          <bgColor rgb="FFFFFF00"/>
        </patternFill>
      </fill>
    </dxf>
    <dxf>
      <numFmt numFmtId="2" formatCode="0.00"/>
    </dxf>
    <dxf>
      <font>
        <sz val="12"/>
      </font>
    </dxf>
    <dxf>
      <font>
        <name val="Times New Roman"/>
        <scheme val="none"/>
      </font>
    </dxf>
    <dxf>
      <font>
        <color theme="3"/>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[Solved_Advanced_Fitness_Members_India.xlsx]5.3 dashboard!PivotTable9</c:name>
    <c:fmtId val="6"/>
  </c:pivotSource>
  <c:chart>
    <c:title>
      <c:tx>
        <c:rich>
          <a:bodyPr/>
          <a:lstStyle/>
          <a:p>
            <a:pPr>
              <a:defRPr/>
            </a:pPr>
            <a:r>
              <a:rPr lang="en-US"/>
              <a:t>Average Revenue  as per Membership Type</a:t>
            </a:r>
          </a:p>
        </c:rich>
      </c:tx>
      <c:layout/>
      <c:overlay val="0"/>
      <c:spPr>
        <a:solidFill>
          <a:schemeClr val="accent1">
            <a:lumMod val="20000"/>
            <a:lumOff val="80000"/>
          </a:schemeClr>
        </a:solidFill>
        <a:effectLst>
          <a:glow rad="127000">
            <a:schemeClr val="accent1">
              <a:alpha val="98000"/>
            </a:schemeClr>
          </a:glow>
        </a:effectLst>
      </c:spPr>
    </c:title>
    <c:autoTitleDeleted val="0"/>
    <c:pivotFmts>
      <c:pivotFmt>
        <c:idx val="0"/>
      </c:pivotFmt>
      <c:pivotFmt>
        <c:idx val="1"/>
      </c:pivotFmt>
      <c:pivotFmt>
        <c:idx val="2"/>
      </c:pivotFmt>
      <c:pivotFmt>
        <c:idx val="3"/>
      </c:pivotFmt>
      <c:pivotFmt>
        <c:idx val="4"/>
      </c:pivotFmt>
      <c:pivotFmt>
        <c:idx val="5"/>
        <c:dLbl>
          <c:idx val="0"/>
          <c:showLegendKey val="0"/>
          <c:showVal val="0"/>
          <c:showCatName val="0"/>
          <c:showSerName val="0"/>
          <c:showPercent val="1"/>
          <c:showBubbleSize val="0"/>
        </c:dLbl>
      </c:pivotFmt>
      <c:pivotFmt>
        <c:idx val="6"/>
        <c:marker>
          <c:symbol val="none"/>
        </c:marker>
        <c:dLbl>
          <c:idx val="0"/>
          <c:spPr/>
          <c:txPr>
            <a:bodyPr/>
            <a:lstStyle/>
            <a:p>
              <a:pPr>
                <a:defRPr/>
              </a:pPr>
              <a:endParaRPr lang="en-US"/>
            </a:p>
          </c:txPr>
          <c:showLegendKey val="0"/>
          <c:showVal val="0"/>
          <c:showCatName val="0"/>
          <c:showSerName val="0"/>
          <c:showPercent val="1"/>
          <c:showBubbleSize val="0"/>
        </c:dLbl>
      </c:pivotFmt>
      <c:pivotFmt>
        <c:idx val="7"/>
        <c:marker>
          <c:symbol val="none"/>
        </c:marker>
        <c:dLbl>
          <c:idx val="0"/>
          <c:layout/>
          <c:spPr/>
          <c:txPr>
            <a:bodyPr/>
            <a:lstStyle/>
            <a:p>
              <a:pPr>
                <a:defRPr>
                  <a:ln>
                    <a:solidFill>
                      <a:schemeClr val="tx2"/>
                    </a:solidFill>
                  </a:ln>
                </a:defRPr>
              </a:pPr>
              <a:endParaRPr lang="en-US"/>
            </a:p>
          </c:txPr>
          <c:showLegendKey val="0"/>
          <c:showVal val="0"/>
          <c:showCatName val="0"/>
          <c:showSerName val="0"/>
          <c:showPercent val="1"/>
          <c:showBubbleSize val="0"/>
        </c:dLbl>
      </c:pivotFmt>
    </c:pivotFmts>
    <c:view3D>
      <c:rotX val="15"/>
      <c:rotY val="0"/>
      <c:rAngAx val="0"/>
      <c:perspective val="30"/>
    </c:view3D>
    <c:floor>
      <c:thickness val="0"/>
    </c:floor>
    <c:sideWall>
      <c:thickness val="0"/>
    </c:sideWall>
    <c:backWall>
      <c:thickness val="0"/>
    </c:backWall>
    <c:plotArea>
      <c:layout/>
      <c:pie3DChart>
        <c:varyColors val="1"/>
        <c:ser>
          <c:idx val="0"/>
          <c:order val="0"/>
          <c:tx>
            <c:strRef>
              <c:f>'5.3 dashboard'!$C$1</c:f>
              <c:strCache>
                <c:ptCount val="1"/>
                <c:pt idx="0">
                  <c:v>Total</c:v>
                </c:pt>
              </c:strCache>
            </c:strRef>
          </c:tx>
          <c:dLbls>
            <c:spPr/>
            <c:txPr>
              <a:bodyPr/>
              <a:lstStyle/>
              <a:p>
                <a:pPr>
                  <a:defRPr>
                    <a:ln>
                      <a:solidFill>
                        <a:schemeClr val="tx2"/>
                      </a:solidFill>
                    </a:ln>
                  </a:defRPr>
                </a:pPr>
                <a:endParaRPr lang="en-US"/>
              </a:p>
            </c:txPr>
            <c:showLegendKey val="0"/>
            <c:showVal val="0"/>
            <c:showCatName val="0"/>
            <c:showSerName val="0"/>
            <c:showPercent val="1"/>
            <c:showBubbleSize val="0"/>
            <c:showLeaderLines val="1"/>
          </c:dLbls>
          <c:cat>
            <c:strRef>
              <c:f>'5.3 dashboard'!$B$2:$B$6</c:f>
              <c:strCache>
                <c:ptCount val="4"/>
                <c:pt idx="0">
                  <c:v>Standard</c:v>
                </c:pt>
                <c:pt idx="1">
                  <c:v>Premium</c:v>
                </c:pt>
                <c:pt idx="2">
                  <c:v>Family</c:v>
                </c:pt>
                <c:pt idx="3">
                  <c:v>Basic</c:v>
                </c:pt>
              </c:strCache>
            </c:strRef>
          </c:cat>
          <c:val>
            <c:numRef>
              <c:f>'5.3 dashboard'!$C$2:$C$6</c:f>
              <c:numCache>
                <c:formatCode>0.00</c:formatCode>
                <c:ptCount val="4"/>
                <c:pt idx="0">
                  <c:v>8300</c:v>
                </c:pt>
                <c:pt idx="1">
                  <c:v>11314.285714285714</c:v>
                </c:pt>
                <c:pt idx="2">
                  <c:v>13214.285714285714</c:v>
                </c:pt>
                <c:pt idx="3">
                  <c:v>4800</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pivotSource>
    <c:name>[Solved_Advanced_Fitness_Members_India.xlsx]5.3 dashboard!PivotTable10</c:name>
    <c:fmtId val="5"/>
  </c:pivotSource>
  <c:chart>
    <c:title>
      <c:tx>
        <c:rich>
          <a:bodyPr/>
          <a:lstStyle/>
          <a:p>
            <a:pPr>
              <a:defRPr/>
            </a:pPr>
            <a:r>
              <a:rPr lang="en-US"/>
              <a:t>Sum of </a:t>
            </a:r>
          </a:p>
          <a:p>
            <a:pPr>
              <a:defRPr/>
            </a:pPr>
            <a:r>
              <a:rPr lang="en-US"/>
              <a:t>Total Revenue</a:t>
            </a:r>
          </a:p>
        </c:rich>
      </c:tx>
      <c:layout>
        <c:manualLayout>
          <c:xMode val="edge"/>
          <c:yMode val="edge"/>
          <c:x val="0.39203100510869893"/>
          <c:y val="7.7900831501753337E-2"/>
        </c:manualLayout>
      </c:layout>
      <c:overlay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title>
    <c:autoTitleDeleted val="0"/>
    <c:pivotFmts>
      <c:pivotFmt>
        <c:idx val="0"/>
      </c:pivotFmt>
      <c:pivotFmt>
        <c:idx val="1"/>
      </c:pivotFmt>
      <c:pivotFmt>
        <c:idx val="2"/>
        <c:dLbl>
          <c:idx val="0"/>
          <c:showLegendKey val="0"/>
          <c:showVal val="1"/>
          <c:showCatName val="0"/>
          <c:showSerName val="0"/>
          <c:showPercent val="0"/>
          <c:showBubbleSize val="0"/>
        </c:dLbl>
      </c:pivotFmt>
      <c:pivotFmt>
        <c:idx val="3"/>
        <c:dLbl>
          <c:idx val="0"/>
          <c:showLegendKey val="0"/>
          <c:showVal val="1"/>
          <c:showCatName val="0"/>
          <c:showSerName val="0"/>
          <c:showPercent val="0"/>
          <c:showBubbleSize val="0"/>
        </c:dLbl>
      </c:pivotFmt>
      <c:pivotFmt>
        <c:idx val="4"/>
        <c:dLbl>
          <c:idx val="0"/>
          <c:showLegendKey val="0"/>
          <c:showVal val="1"/>
          <c:showCatName val="0"/>
          <c:showSerName val="0"/>
          <c:showPercent val="0"/>
          <c:showBubbleSize val="0"/>
        </c:dLbl>
      </c:pivotFmt>
      <c:pivotFmt>
        <c:idx val="5"/>
        <c:dLbl>
          <c:idx val="0"/>
          <c:showLegendKey val="0"/>
          <c:showVal val="1"/>
          <c:showCatName val="0"/>
          <c:showSerName val="0"/>
          <c:showPercent val="0"/>
          <c:showBubbleSize val="0"/>
        </c:dLbl>
      </c:pivotFmt>
      <c:pivotFmt>
        <c:idx val="6"/>
        <c:dLbl>
          <c:idx val="0"/>
          <c:showLegendKey val="0"/>
          <c:showVal val="1"/>
          <c:showCatName val="0"/>
          <c:showSerName val="0"/>
          <c:showPercent val="0"/>
          <c:showBubbleSize val="0"/>
        </c:dLbl>
      </c:pivotFmt>
      <c:pivotFmt>
        <c:idx val="7"/>
        <c:dLbl>
          <c:idx val="0"/>
          <c:showLegendKey val="0"/>
          <c:showVal val="1"/>
          <c:showCatName val="0"/>
          <c:showSerName val="0"/>
          <c:showPercent val="0"/>
          <c:showBubbleSize val="0"/>
        </c:dLbl>
      </c:pivotFmt>
      <c:pivotFmt>
        <c:idx val="8"/>
        <c:dLbl>
          <c:idx val="0"/>
          <c:showLegendKey val="0"/>
          <c:showVal val="1"/>
          <c:showCatName val="0"/>
          <c:showSerName val="0"/>
          <c:showPercent val="0"/>
          <c:showBubbleSize val="0"/>
        </c:dLbl>
      </c:pivotFmt>
      <c:pivotFmt>
        <c:idx val="9"/>
        <c:dLbl>
          <c:idx val="0"/>
          <c:showLegendKey val="0"/>
          <c:showVal val="1"/>
          <c:showCatName val="0"/>
          <c:showSerName val="0"/>
          <c:showPercent val="0"/>
          <c:showBubbleSize val="0"/>
        </c:dLbl>
      </c:pivotFmt>
      <c:pivotFmt>
        <c:idx val="10"/>
        <c:dLbl>
          <c:idx val="0"/>
          <c:showLegendKey val="0"/>
          <c:showVal val="1"/>
          <c:showCatName val="0"/>
          <c:showSerName val="0"/>
          <c:showPercent val="0"/>
          <c:showBubbleSize val="0"/>
        </c:dLbl>
      </c:pivotFmt>
      <c:pivotFmt>
        <c:idx val="11"/>
        <c:dLbl>
          <c:idx val="0"/>
          <c:showLegendKey val="0"/>
          <c:showVal val="1"/>
          <c:showCatName val="0"/>
          <c:showSerName val="0"/>
          <c:showPercent val="0"/>
          <c:showBubbleSize val="0"/>
        </c:dLbl>
      </c:pivotFmt>
      <c:pivotFmt>
        <c:idx val="12"/>
        <c:dLbl>
          <c:idx val="0"/>
          <c:showLegendKey val="0"/>
          <c:showVal val="1"/>
          <c:showCatName val="0"/>
          <c:showSerName val="0"/>
          <c:showPercent val="0"/>
          <c:showBubbleSize val="0"/>
        </c:dLbl>
      </c:pivotFmt>
      <c:pivotFmt>
        <c:idx val="13"/>
        <c:dLbl>
          <c:idx val="0"/>
          <c:showLegendKey val="0"/>
          <c:showVal val="1"/>
          <c:showCatName val="0"/>
          <c:showSerName val="0"/>
          <c:showPercent val="0"/>
          <c:showBubbleSize val="0"/>
        </c:dLbl>
      </c:pivotFmt>
      <c:pivotFmt>
        <c:idx val="14"/>
        <c:dLbl>
          <c:idx val="0"/>
          <c:showLegendKey val="0"/>
          <c:showVal val="1"/>
          <c:showCatName val="0"/>
          <c:showSerName val="0"/>
          <c:showPercent val="0"/>
          <c:showBubbleSize val="0"/>
        </c:dLbl>
      </c:pivotFmt>
      <c:pivotFmt>
        <c:idx val="15"/>
        <c:dLbl>
          <c:idx val="0"/>
          <c:showLegendKey val="0"/>
          <c:showVal val="1"/>
          <c:showCatName val="0"/>
          <c:showSerName val="0"/>
          <c:showPercent val="0"/>
          <c:showBubbleSize val="0"/>
        </c:dLbl>
      </c:pivotFmt>
      <c:pivotFmt>
        <c:idx val="16"/>
        <c:dLbl>
          <c:idx val="0"/>
          <c:showLegendKey val="0"/>
          <c:showVal val="1"/>
          <c:showCatName val="0"/>
          <c:showSerName val="0"/>
          <c:showPercent val="0"/>
          <c:showBubbleSize val="0"/>
        </c:dLbl>
      </c:pivotFmt>
      <c:pivotFmt>
        <c:idx val="17"/>
        <c:dLbl>
          <c:idx val="0"/>
          <c:showLegendKey val="0"/>
          <c:showVal val="1"/>
          <c:showCatName val="0"/>
          <c:showSerName val="0"/>
          <c:showPercent val="0"/>
          <c:showBubbleSize val="0"/>
        </c:dLbl>
      </c:pivotFmt>
      <c:pivotFmt>
        <c:idx val="18"/>
        <c:dLbl>
          <c:idx val="0"/>
          <c:showLegendKey val="0"/>
          <c:showVal val="1"/>
          <c:showCatName val="0"/>
          <c:showSerName val="0"/>
          <c:showPercent val="0"/>
          <c:showBubbleSize val="0"/>
        </c:dLbl>
      </c:pivotFmt>
      <c:pivotFmt>
        <c:idx val="19"/>
        <c:dLbl>
          <c:idx val="0"/>
          <c:showLegendKey val="0"/>
          <c:showVal val="1"/>
          <c:showCatName val="0"/>
          <c:showSerName val="0"/>
          <c:showPercent val="0"/>
          <c:showBubbleSize val="0"/>
        </c:dLbl>
      </c:pivotFmt>
      <c:pivotFmt>
        <c:idx val="20"/>
        <c:dLbl>
          <c:idx val="0"/>
          <c:showLegendKey val="0"/>
          <c:showVal val="1"/>
          <c:showCatName val="0"/>
          <c:showSerName val="0"/>
          <c:showPercent val="0"/>
          <c:showBubbleSize val="0"/>
        </c:dLbl>
      </c:pivotFmt>
      <c:pivotFmt>
        <c:idx val="21"/>
        <c:dLbl>
          <c:idx val="0"/>
          <c:showLegendKey val="0"/>
          <c:showVal val="1"/>
          <c:showCatName val="0"/>
          <c:showSerName val="0"/>
          <c:showPercent val="0"/>
          <c:showBubbleSize val="0"/>
        </c:dLbl>
      </c:pivotFmt>
      <c:pivotFmt>
        <c:idx val="22"/>
        <c:dLbl>
          <c:idx val="0"/>
          <c:showLegendKey val="0"/>
          <c:showVal val="1"/>
          <c:showCatName val="0"/>
          <c:showSerName val="0"/>
          <c:showPercent val="0"/>
          <c:showBubbleSize val="0"/>
        </c:dLbl>
      </c:pivotFmt>
      <c:pivotFmt>
        <c:idx val="23"/>
        <c:dLbl>
          <c:idx val="0"/>
          <c:showLegendKey val="0"/>
          <c:showVal val="1"/>
          <c:showCatName val="0"/>
          <c:showSerName val="0"/>
          <c:showPercent val="0"/>
          <c:showBubbleSize val="0"/>
        </c:dLbl>
      </c:pivotFmt>
      <c:pivotFmt>
        <c:idx val="24"/>
        <c:dLbl>
          <c:idx val="0"/>
          <c:showLegendKey val="0"/>
          <c:showVal val="1"/>
          <c:showCatName val="0"/>
          <c:showSerName val="0"/>
          <c:showPercent val="0"/>
          <c:showBubbleSize val="0"/>
        </c:dLbl>
      </c:pivotFmt>
      <c:pivotFmt>
        <c:idx val="25"/>
        <c:dLbl>
          <c:idx val="0"/>
          <c:showLegendKey val="0"/>
          <c:showVal val="1"/>
          <c:showCatName val="0"/>
          <c:showSerName val="0"/>
          <c:showPercent val="0"/>
          <c:showBubbleSize val="0"/>
        </c:dLbl>
      </c:pivotFmt>
      <c:pivotFmt>
        <c:idx val="26"/>
        <c:dLbl>
          <c:idx val="0"/>
          <c:showLegendKey val="0"/>
          <c:showVal val="1"/>
          <c:showCatName val="0"/>
          <c:showSerName val="0"/>
          <c:showPercent val="0"/>
          <c:showBubbleSize val="0"/>
        </c:dLbl>
      </c:pivotFmt>
      <c:pivotFmt>
        <c:idx val="27"/>
        <c:dLbl>
          <c:idx val="0"/>
          <c:showLegendKey val="0"/>
          <c:showVal val="1"/>
          <c:showCatName val="0"/>
          <c:showSerName val="0"/>
          <c:showPercent val="0"/>
          <c:showBubbleSize val="0"/>
        </c:dLbl>
      </c:pivotFmt>
      <c:pivotFmt>
        <c:idx val="28"/>
        <c:dLbl>
          <c:idx val="0"/>
          <c:showLegendKey val="0"/>
          <c:showVal val="1"/>
          <c:showCatName val="0"/>
          <c:showSerName val="0"/>
          <c:showPercent val="0"/>
          <c:showBubbleSize val="0"/>
        </c:dLbl>
      </c:pivotFmt>
      <c:pivotFmt>
        <c:idx val="29"/>
        <c:dLbl>
          <c:idx val="0"/>
          <c:showLegendKey val="0"/>
          <c:showVal val="1"/>
          <c:showCatName val="0"/>
          <c:showSerName val="0"/>
          <c:showPercent val="0"/>
          <c:showBubbleSize val="0"/>
        </c:dLbl>
      </c:pivotFmt>
      <c:pivotFmt>
        <c:idx val="30"/>
        <c:dLbl>
          <c:idx val="0"/>
          <c:showLegendKey val="0"/>
          <c:showVal val="1"/>
          <c:showCatName val="0"/>
          <c:showSerName val="0"/>
          <c:showPercent val="0"/>
          <c:showBubbleSize val="0"/>
        </c:dLbl>
      </c:pivotFmt>
      <c:pivotFmt>
        <c:idx val="31"/>
        <c:dLbl>
          <c:idx val="0"/>
          <c:showLegendKey val="0"/>
          <c:showVal val="1"/>
          <c:showCatName val="0"/>
          <c:showSerName val="0"/>
          <c:showPercent val="0"/>
          <c:showBubbleSize val="0"/>
        </c:dLbl>
      </c:pivotFmt>
      <c:pivotFmt>
        <c:idx val="32"/>
        <c:dLbl>
          <c:idx val="0"/>
          <c:showLegendKey val="0"/>
          <c:showVal val="1"/>
          <c:showCatName val="0"/>
          <c:showSerName val="0"/>
          <c:showPercent val="0"/>
          <c:showBubbleSize val="0"/>
        </c:dLbl>
      </c:pivotFmt>
      <c:pivotFmt>
        <c:idx val="33"/>
        <c:dLbl>
          <c:idx val="0"/>
          <c:showLegendKey val="0"/>
          <c:showVal val="1"/>
          <c:showCatName val="0"/>
          <c:showSerName val="0"/>
          <c:showPercent val="0"/>
          <c:showBubbleSize val="0"/>
        </c:dLbl>
      </c:pivotFmt>
      <c:pivotFmt>
        <c:idx val="34"/>
        <c:dLbl>
          <c:idx val="0"/>
          <c:showLegendKey val="0"/>
          <c:showVal val="1"/>
          <c:showCatName val="0"/>
          <c:showSerName val="0"/>
          <c:showPercent val="0"/>
          <c:showBubbleSize val="0"/>
        </c:dLbl>
      </c:pivotFmt>
      <c:pivotFmt>
        <c:idx val="35"/>
        <c:dLbl>
          <c:idx val="0"/>
          <c:showLegendKey val="0"/>
          <c:showVal val="1"/>
          <c:showCatName val="0"/>
          <c:showSerName val="0"/>
          <c:showPercent val="0"/>
          <c:showBubbleSize val="0"/>
        </c:dLbl>
      </c:pivotFmt>
      <c:pivotFmt>
        <c:idx val="36"/>
        <c:marker>
          <c:symbol val="none"/>
        </c:marker>
        <c:dLbl>
          <c:idx val="0"/>
          <c:spPr/>
          <c:txPr>
            <a:bodyPr/>
            <a:lstStyle/>
            <a:p>
              <a:pPr>
                <a:defRPr/>
              </a:pPr>
              <a:endParaRPr lang="en-US"/>
            </a:p>
          </c:txPr>
          <c:showLegendKey val="0"/>
          <c:showVal val="1"/>
          <c:showCatName val="0"/>
          <c:showSerName val="0"/>
          <c:showPercent val="0"/>
          <c:showBubbleSize val="0"/>
        </c:dLbl>
      </c:pivotFmt>
      <c:pivotFmt>
        <c:idx val="37"/>
        <c:marker>
          <c:symbol val="none"/>
        </c:marker>
        <c:dLbl>
          <c:idx val="0"/>
          <c:spPr/>
          <c:txPr>
            <a:bodyPr/>
            <a:lstStyle/>
            <a:p>
              <a:pPr>
                <a:defRPr/>
              </a:pPr>
              <a:endParaRPr lang="en-US"/>
            </a:p>
          </c:txPr>
          <c:showLegendKey val="0"/>
          <c:showVal val="1"/>
          <c:showCatName val="0"/>
          <c:showSerName val="0"/>
          <c:showPercent val="0"/>
          <c:showBubbleSize val="0"/>
        </c:dLbl>
      </c:pivotFmt>
      <c:pivotFmt>
        <c:idx val="38"/>
        <c:marker>
          <c:symbol val="none"/>
        </c:marker>
        <c:dLbl>
          <c:idx val="0"/>
          <c:spPr/>
          <c:txPr>
            <a:bodyPr/>
            <a:lstStyle/>
            <a:p>
              <a:pPr>
                <a:defRPr/>
              </a:pPr>
              <a:endParaRPr lang="en-US"/>
            </a:p>
          </c:txPr>
          <c:showLegendKey val="0"/>
          <c:showVal val="1"/>
          <c:showCatName val="0"/>
          <c:showSerName val="0"/>
          <c:showPercent val="0"/>
          <c:showBubbleSize val="0"/>
        </c:dLbl>
      </c:pivotFmt>
      <c:pivotFmt>
        <c:idx val="39"/>
        <c:marker>
          <c:symbol val="none"/>
        </c:marker>
        <c:dLbl>
          <c:idx val="0"/>
          <c:spPr/>
          <c:txPr>
            <a:bodyPr/>
            <a:lstStyle/>
            <a:p>
              <a:pPr>
                <a:defRPr/>
              </a:pPr>
              <a:endParaRPr lang="en-US"/>
            </a:p>
          </c:txPr>
          <c:showLegendKey val="0"/>
          <c:showVal val="1"/>
          <c:showCatName val="0"/>
          <c:showSerName val="0"/>
          <c:showPercent val="0"/>
          <c:showBubbleSize val="0"/>
        </c:dLbl>
      </c:pivotFmt>
      <c:pivotFmt>
        <c:idx val="40"/>
        <c:marker>
          <c:symbol val="none"/>
        </c:marker>
      </c:pivotFmt>
      <c:pivotFmt>
        <c:idx val="41"/>
        <c:marker>
          <c:symbol val="none"/>
        </c:marker>
      </c:pivotFmt>
      <c:pivotFmt>
        <c:idx val="4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'5.3 dashboard'!$H$3</c:f>
              <c:strCache>
                <c:ptCount val="1"/>
                <c:pt idx="0">
                  <c:v>Total</c:v>
                </c:pt>
              </c:strCache>
            </c:strRef>
          </c:tx>
          <c:invertIfNegative val="0"/>
          <c:dLbls>
            <c:delete val="1"/>
          </c:dLbls>
          <c:cat>
            <c:multiLvlStrRef>
              <c:f>'5.3 dashboard'!$G$4:$G$31</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'5.3 dashboard'!$H$4:$H$31</c:f>
              <c:numCache>
                <c:formatCode>0.00</c:formatCode>
                <c:ptCount val="22"/>
                <c:pt idx="0">
                  <c:v>5600</c:v>
                </c:pt>
                <c:pt idx="1">
                  <c:v>20000</c:v>
                </c:pt>
                <c:pt idx="2">
                  <c:v>18000</c:v>
                </c:pt>
                <c:pt idx="3">
                  <c:v>19200</c:v>
                </c:pt>
                <c:pt idx="4">
                  <c:v>15200</c:v>
                </c:pt>
                <c:pt idx="5">
                  <c:v>37500</c:v>
                </c:pt>
                <c:pt idx="6">
                  <c:v>1800</c:v>
                </c:pt>
                <c:pt idx="7">
                  <c:v>1200</c:v>
                </c:pt>
                <c:pt idx="8">
                  <c:v>5600</c:v>
                </c:pt>
                <c:pt idx="9">
                  <c:v>2500</c:v>
                </c:pt>
                <c:pt idx="10">
                  <c:v>26400</c:v>
                </c:pt>
                <c:pt idx="11">
                  <c:v>800</c:v>
                </c:pt>
                <c:pt idx="12">
                  <c:v>12500</c:v>
                </c:pt>
                <c:pt idx="13">
                  <c:v>12600</c:v>
                </c:pt>
                <c:pt idx="14">
                  <c:v>16800</c:v>
                </c:pt>
                <c:pt idx="15">
                  <c:v>12800</c:v>
                </c:pt>
                <c:pt idx="16">
                  <c:v>20000</c:v>
                </c:pt>
                <c:pt idx="17">
                  <c:v>37800</c:v>
                </c:pt>
                <c:pt idx="18">
                  <c:v>19200</c:v>
                </c:pt>
                <c:pt idx="19">
                  <c:v>3200</c:v>
                </c:pt>
                <c:pt idx="20">
                  <c:v>9000</c:v>
                </c:pt>
                <c:pt idx="21">
                  <c:v>16800</c:v>
                </c:pt>
              </c:numCache>
            </c:numRef>
          </c:val>
        </c:ser>
        <c:dLbls>
          <c:showLegendKey val="0"/>
          <c:showVal val="1"/>
          <c:showCatName val="0"/>
          <c:showSerName val="0"/>
          <c:showPercent val="0"/>
          <c:showBubbleSize val="0"/>
        </c:dLbls>
        <c:gapWidth val="150"/>
        <c:shape val="box"/>
        <c:axId val="217619840"/>
        <c:axId val="241461120"/>
        <c:axId val="0"/>
      </c:bar3DChart>
      <c:catAx>
        <c:axId val="217619840"/>
        <c:scaling>
          <c:orientation val="minMax"/>
        </c:scaling>
        <c:delete val="0"/>
        <c:axPos val="b"/>
        <c:title>
          <c:tx>
            <c:rich>
              <a:bodyPr/>
              <a:lstStyle/>
              <a:p>
                <a:pPr>
                  <a:defRPr/>
                </a:pPr>
                <a:r>
                  <a:rPr lang="en-US"/>
                  <a:t>Membership Type</a:t>
                </a:r>
              </a:p>
            </c:rich>
          </c:tx>
          <c:overlay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title>
        <c:majorTickMark val="none"/>
        <c:minorTickMark val="none"/>
        <c:tickLblPos val="nextTo"/>
        <c:crossAx val="241461120"/>
        <c:crosses val="autoZero"/>
        <c:auto val="1"/>
        <c:lblAlgn val="ctr"/>
        <c:lblOffset val="100"/>
        <c:noMultiLvlLbl val="0"/>
      </c:catAx>
      <c:valAx>
        <c:axId val="241461120"/>
        <c:scaling>
          <c:orientation val="minMax"/>
        </c:scaling>
        <c:delete val="0"/>
        <c:axPos val="l"/>
        <c:majorGridlines/>
        <c:title>
          <c:tx>
            <c:rich>
              <a:bodyPr/>
              <a:lstStyle/>
              <a:p>
                <a:pPr>
                  <a:defRPr/>
                </a:pPr>
                <a:r>
                  <a:rPr lang="en-US"/>
                  <a:t>Revenue</a:t>
                </a:r>
              </a:p>
            </c:rich>
          </c:tx>
          <c:overlay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title>
        <c:numFmt formatCode="0.00" sourceLinked="1"/>
        <c:majorTickMark val="none"/>
        <c:minorTickMark val="none"/>
        <c:tickLblPos val="nextTo"/>
        <c:crossAx val="2176198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971550</xdr:colOff>
      <xdr:row>33</xdr:row>
      <xdr:rowOff>171450</xdr:rowOff>
    </xdr:from>
    <xdr:to>
      <xdr:col>9</xdr:col>
      <xdr:colOff>285750</xdr:colOff>
      <xdr:row>47</xdr:row>
      <xdr:rowOff>28575</xdr:rowOff>
    </xdr:to>
    <mc:AlternateContent xmlns:mc="http://schemas.openxmlformats.org/markup-compatibility/2006" xmlns:a14="http://schemas.microsoft.com/office/drawing/2010/main">
      <mc:Choice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496175" y="822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219075</xdr:colOff>
      <xdr:row>7</xdr:row>
      <xdr:rowOff>0</xdr:rowOff>
    </xdr:from>
    <xdr:to>
      <xdr:col>4</xdr:col>
      <xdr:colOff>552450</xdr:colOff>
      <xdr:row>21</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32</xdr:row>
      <xdr:rowOff>19050</xdr:rowOff>
    </xdr:from>
    <xdr:to>
      <xdr:col>7</xdr:col>
      <xdr:colOff>504824</xdr:colOff>
      <xdr:row>51</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lenovo" refreshedDate="45902.655763541668" createdVersion="4" refreshedVersion="4" minRefreshableVersion="3" recordCount="35">
  <cacheSource type="worksheet">
    <worksheetSource ref="A1:M36" sheet="Ans 1,4"/>
  </cacheSource>
  <cacheFields count="13">
    <cacheField name="Member_ID"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_Duration" numFmtId="2">
      <sharedItems count="34">
        <s v="0 Years, 6 Months, 8 Days"/>
        <s v="0 Years, 0 Months, 26 Days"/>
        <s v="0 Years, 5 Months, 27 Days"/>
        <s v="0 Years, 3 Months, 16 Days"/>
        <s v="0 Years, 7 Months, 2 Days"/>
        <s v="0 Years, 2 Months, 15 Days"/>
        <s v="0 Years, 2 Months, 28 Days"/>
        <s v="0 Years, 3 Months, 21 Days"/>
        <s v="0 Years, 0 Months, 13 Days"/>
        <s v="0 Years, 2 Months, 17 Days"/>
        <s v="0 Years, 5 Months, 10 Days"/>
        <s v="1 Years, 1 Months, 17 Days"/>
        <s v="0 Years, 2 Months, 24 Days"/>
        <s v="0 Years, 5 Months, 24 Days"/>
        <s v="0 Years, 6 Months, 25 Days"/>
        <s v="0 Years, 1 Months, 2 Days"/>
        <s v="0 Years, 11 Months, 21 Days"/>
        <s v="1 Years, 2 Months, 9 Days"/>
        <s v="0 Years, 10 Months, 4 Days"/>
        <s v="0 Years, 6 Months, 7 Days"/>
        <s v="1 Years, 5 Months, 9 Days"/>
        <s v="0 Years, 9 Months, 22 Days"/>
        <s v="0 Years, 0 Months, 4 Days"/>
        <s v="0 Years, 9 Months, 15 Days"/>
        <s v="0 Years, 0 Months, 25 Days"/>
        <s v="0 Years, 1 Months, 0 Days"/>
        <s v="0 Years, 1 Months, 1 Days"/>
        <s v="0 Years, 0 Months, 7 Days"/>
        <s v="0 Years, 2 Months, 19 Days"/>
        <s v="1 Years, 6 Months, 19 Days"/>
        <s v="0 Years, 6 Months, 30 Days"/>
        <s v="0 Years, 1 Months, 13 Days"/>
        <s v="0 Years, 4 Months, 10 Days"/>
        <s v="0 Years, 11 Months, 5 Days"/>
      </sharedItems>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902.684465625003" createdVersion="4" refreshedVersion="4" minRefreshableVersion="3" recordCount="35">
  <cacheSource type="worksheet">
    <worksheetSource ref="A1:N36" sheet="Ans 1,4"/>
  </cacheSource>
  <cacheFields count="14">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 numFmtId="2">
      <sharedItems containsSemiMixedTypes="0" containsString="0" containsNumber="1" containsInteger="1" minValue="1" maxValue="19"/>
    </cacheField>
    <cacheField name="Referred" numFmtId="0">
      <sharedItems/>
    </cacheField>
    <cacheField name="Total_Revenue" numFmtId="0">
      <sharedItems containsSemiMixedTypes="0" containsString="0" containsNumber="1" containsInteger="1" minValue="800" maxValue="375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902.778281018516" createdVersion="4" refreshedVersion="4" minRefreshableVersion="3" recordCount="35">
  <cacheSource type="worksheet">
    <worksheetSource ref="A1:O36" sheet="Ans 1,4"/>
  </cacheSource>
  <cacheFields count="15">
    <cacheField name="Member_ID"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 numFmtId="2">
      <sharedItems containsSemiMixedTypes="0" containsString="0" containsNumber="1" containsInteger="1" minValue="1" maxValue="19"/>
    </cacheField>
    <cacheField name="Referred" numFmtId="0">
      <sharedItems/>
    </cacheField>
    <cacheField name="Total_Revenue" numFmtId="0">
      <sharedItems containsSemiMixedTypes="0" containsString="0" containsNumber="1" containsInteger="1" minValue="800" maxValue="37500"/>
    </cacheField>
    <cacheField name="Flag"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enovo" refreshedDate="45902.786780902781" createdVersion="4" refreshedVersion="4" minRefreshableVersion="3" recordCount="35">
  <cacheSource type="worksheet">
    <worksheetSource ref="A1:P36" sheet="Ans 1,4"/>
  </cacheSource>
  <cacheFields count="16">
    <cacheField name="Member_ID"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 numFmtId="2">
      <sharedItems containsSemiMixedTypes="0" containsString="0" containsNumber="1" containsInteger="1" minValue="1" maxValue="19"/>
    </cacheField>
    <cacheField name="Referred" numFmtId="0">
      <sharedItems count="2">
        <s v="Yes"/>
        <s v="No"/>
      </sharedItems>
    </cacheField>
    <cacheField name="Total_Revenue" numFmtId="0">
      <sharedItems containsSemiMixedTypes="0" containsString="0" containsNumber="1" containsInteger="1" minValue="800" maxValue="37500"/>
    </cacheField>
    <cacheField name="Flag" numFmtId="0">
      <sharedItems/>
    </cacheField>
    <cacheField name="Age_Distribution" numFmtId="0">
      <sharedItems count="3">
        <s v="Senior"/>
        <s v="Youth"/>
        <s v="Adul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
  <r>
    <x v="0"/>
    <x v="0"/>
    <n v="59"/>
    <x v="0"/>
    <s v="Basic"/>
    <d v="2023-11-05T00:00:00"/>
    <d v="2024-05-13T00:00:00"/>
    <n v="800"/>
    <n v="25"/>
    <s v="Bengaluru"/>
    <s v="Hiran Shan"/>
    <x v="0"/>
    <x v="0"/>
  </r>
  <r>
    <x v="1"/>
    <x v="1"/>
    <n v="27"/>
    <x v="0"/>
    <s v="Basic"/>
    <d v="2025-02-26T00:00:00"/>
    <d v="2025-03-24T00:00:00"/>
    <n v="800"/>
    <n v="20"/>
    <s v="Pune"/>
    <s v="Kiara Kakar"/>
    <x v="1"/>
    <x v="0"/>
  </r>
  <r>
    <x v="2"/>
    <x v="2"/>
    <n v="24"/>
    <x v="0"/>
    <s v="Standard"/>
    <d v="2023-09-22T00:00:00"/>
    <d v="2024-03-20T00:00:00"/>
    <n v="1200"/>
    <n v="18"/>
    <s v="Hyderabad"/>
    <s v="Jhanvi Chaudhary"/>
    <x v="2"/>
    <x v="0"/>
  </r>
  <r>
    <x v="3"/>
    <x v="3"/>
    <n v="31"/>
    <x v="1"/>
    <s v="Standard"/>
    <d v="2024-07-06T00:00:00"/>
    <d v="2024-10-22T00:00:00"/>
    <n v="1200"/>
    <n v="16"/>
    <s v="Hyderabad"/>
    <s v="Tara Swaminathan"/>
    <x v="3"/>
    <x v="0"/>
  </r>
  <r>
    <x v="4"/>
    <x v="4"/>
    <n v="19"/>
    <x v="0"/>
    <s v="Family"/>
    <d v="2023-12-26T00:00:00"/>
    <d v="2024-07-28T00:00:00"/>
    <n v="2500"/>
    <n v="12"/>
    <s v="Bengaluru"/>
    <s v="Madhav Singh"/>
    <x v="4"/>
    <x v="0"/>
  </r>
  <r>
    <x v="5"/>
    <x v="5"/>
    <n v="40"/>
    <x v="0"/>
    <s v="Basic"/>
    <d v="2024-01-26T00:00:00"/>
    <d v="2024-04-10T00:00:00"/>
    <n v="800"/>
    <n v="14"/>
    <s v="Mumbai"/>
    <s v="Shray Ramakrishnan"/>
    <x v="5"/>
    <x v="0"/>
  </r>
  <r>
    <x v="6"/>
    <x v="6"/>
    <n v="41"/>
    <x v="1"/>
    <s v="Basic"/>
    <d v="2024-10-23T00:00:00"/>
    <d v="2025-01-20T00:00:00"/>
    <n v="800"/>
    <n v="25"/>
    <s v="Pune"/>
    <m/>
    <x v="6"/>
    <x v="1"/>
  </r>
  <r>
    <x v="7"/>
    <x v="7"/>
    <n v="43"/>
    <x v="0"/>
    <s v="Premium"/>
    <d v="2024-06-07T00:00:00"/>
    <d v="2024-09-28T00:00:00"/>
    <n v="1800"/>
    <n v="28"/>
    <s v="Kolkata"/>
    <m/>
    <x v="7"/>
    <x v="1"/>
  </r>
  <r>
    <x v="8"/>
    <x v="8"/>
    <n v="42"/>
    <x v="0"/>
    <s v="Basic"/>
    <d v="2024-10-04T00:00:00"/>
    <d v="2024-10-17T00:00:00"/>
    <n v="800"/>
    <n v="3"/>
    <s v="Kolkata"/>
    <s v="Nitara Comar"/>
    <x v="8"/>
    <x v="0"/>
  </r>
  <r>
    <x v="9"/>
    <x v="9"/>
    <n v="37"/>
    <x v="0"/>
    <s v="Standard"/>
    <d v="2023-10-03T00:00:00"/>
    <d v="2023-12-20T00:00:00"/>
    <n v="1200"/>
    <n v="29"/>
    <s v="Mumbai"/>
    <s v="Ranbir Karan"/>
    <x v="9"/>
    <x v="0"/>
  </r>
  <r>
    <x v="10"/>
    <x v="10"/>
    <n v="48"/>
    <x v="1"/>
    <s v="Standard"/>
    <d v="2024-01-06T00:00:00"/>
    <d v="2024-06-16T00:00:00"/>
    <n v="1200"/>
    <n v="13"/>
    <s v="Bengaluru"/>
    <s v="Rati Sanghvi"/>
    <x v="10"/>
    <x v="0"/>
  </r>
  <r>
    <x v="11"/>
    <x v="11"/>
    <n v="36"/>
    <x v="0"/>
    <s v="Standard"/>
    <d v="2023-08-16T00:00:00"/>
    <d v="2024-10-03T00:00:00"/>
    <n v="1200"/>
    <n v="19"/>
    <s v="Kolkata"/>
    <s v="Ishaan Kashyap"/>
    <x v="11"/>
    <x v="0"/>
  </r>
  <r>
    <x v="12"/>
    <x v="12"/>
    <n v="48"/>
    <x v="1"/>
    <s v="Premium"/>
    <d v="2024-09-21T00:00:00"/>
    <d v="2024-12-15T00:00:00"/>
    <n v="1800"/>
    <n v="22"/>
    <s v="Kolkata"/>
    <m/>
    <x v="12"/>
    <x v="1"/>
  </r>
  <r>
    <x v="13"/>
    <x v="13"/>
    <n v="39"/>
    <x v="0"/>
    <s v="Standard"/>
    <d v="2023-05-19T00:00:00"/>
    <d v="2023-11-12T00:00:00"/>
    <n v="1200"/>
    <n v="28"/>
    <s v="Mumbai"/>
    <m/>
    <x v="13"/>
    <x v="1"/>
  </r>
  <r>
    <x v="14"/>
    <x v="14"/>
    <n v="44"/>
    <x v="1"/>
    <s v="Basic"/>
    <d v="2024-02-11T00:00:00"/>
    <d v="2024-09-05T00:00:00"/>
    <n v="800"/>
    <n v="8"/>
    <s v="Hyderabad"/>
    <m/>
    <x v="14"/>
    <x v="1"/>
  </r>
  <r>
    <x v="15"/>
    <x v="15"/>
    <n v="39"/>
    <x v="0"/>
    <s v="Family"/>
    <d v="2025-02-14T00:00:00"/>
    <d v="2025-03-16T00:00:00"/>
    <n v="2500"/>
    <n v="14"/>
    <s v="Kolkata"/>
    <m/>
    <x v="15"/>
    <x v="1"/>
  </r>
  <r>
    <x v="16"/>
    <x v="16"/>
    <n v="35"/>
    <x v="0"/>
    <s v="Standard"/>
    <d v="2024-02-07T00:00:00"/>
    <d v="2025-01-28T00:00:00"/>
    <n v="1200"/>
    <n v="25"/>
    <s v="Hyderabad"/>
    <m/>
    <x v="16"/>
    <x v="1"/>
  </r>
  <r>
    <x v="17"/>
    <x v="17"/>
    <n v="56"/>
    <x v="1"/>
    <s v="Family"/>
    <d v="2023-10-14T00:00:00"/>
    <d v="2024-12-23T00:00:00"/>
    <n v="2500"/>
    <n v="13"/>
    <s v="Delhi"/>
    <m/>
    <x v="17"/>
    <x v="1"/>
  </r>
  <r>
    <x v="18"/>
    <x v="18"/>
    <n v="27"/>
    <x v="1"/>
    <s v="Basic"/>
    <d v="2024-03-03T00:00:00"/>
    <d v="2025-01-07T00:00:00"/>
    <n v="800"/>
    <n v="26"/>
    <s v="Mumbai"/>
    <m/>
    <x v="18"/>
    <x v="1"/>
  </r>
  <r>
    <x v="19"/>
    <x v="19"/>
    <n v="28"/>
    <x v="0"/>
    <s v="Family"/>
    <d v="2024-05-05T00:00:00"/>
    <d v="2024-11-12T00:00:00"/>
    <n v="2500"/>
    <n v="21"/>
    <s v="Mumbai"/>
    <s v="Tanya Bajwa"/>
    <x v="19"/>
    <x v="0"/>
  </r>
  <r>
    <x v="20"/>
    <x v="20"/>
    <n v="57"/>
    <x v="1"/>
    <s v="Premium"/>
    <d v="2023-08-08T00:00:00"/>
    <d v="2025-01-17T00:00:00"/>
    <n v="1800"/>
    <n v="19"/>
    <s v="Mumbai"/>
    <m/>
    <x v="20"/>
    <x v="1"/>
  </r>
  <r>
    <x v="21"/>
    <x v="21"/>
    <n v="26"/>
    <x v="1"/>
    <s v="Premium"/>
    <d v="2024-01-29T00:00:00"/>
    <d v="2024-11-20T00:00:00"/>
    <n v="1800"/>
    <n v="5"/>
    <s v="Bengaluru"/>
    <m/>
    <x v="21"/>
    <x v="1"/>
  </r>
  <r>
    <x v="22"/>
    <x v="22"/>
    <n v="48"/>
    <x v="0"/>
    <s v="Premium"/>
    <d v="2024-06-08T00:00:00"/>
    <d v="2024-06-12T00:00:00"/>
    <n v="1800"/>
    <n v="18"/>
    <s v="Delhi"/>
    <m/>
    <x v="22"/>
    <x v="1"/>
  </r>
  <r>
    <x v="23"/>
    <x v="23"/>
    <n v="25"/>
    <x v="1"/>
    <s v="Standard"/>
    <d v="2024-05-27T00:00:00"/>
    <d v="2025-03-14T00:00:00"/>
    <n v="1200"/>
    <n v="6"/>
    <s v="Bengaluru"/>
    <m/>
    <x v="23"/>
    <x v="1"/>
  </r>
  <r>
    <x v="24"/>
    <x v="24"/>
    <n v="53"/>
    <x v="0"/>
    <s v="Premium"/>
    <d v="2023-12-26T00:00:00"/>
    <d v="2024-03-21T00:00:00"/>
    <n v="1800"/>
    <n v="17"/>
    <s v="Mumbai"/>
    <s v="Adira Brar"/>
    <x v="12"/>
    <x v="0"/>
  </r>
  <r>
    <x v="25"/>
    <x v="25"/>
    <n v="42"/>
    <x v="1"/>
    <s v="Standard"/>
    <d v="2025-02-14T00:00:00"/>
    <d v="2025-03-11T00:00:00"/>
    <n v="1200"/>
    <n v="3"/>
    <s v="Delhi"/>
    <m/>
    <x v="24"/>
    <x v="1"/>
  </r>
  <r>
    <x v="26"/>
    <x v="26"/>
    <n v="24"/>
    <x v="0"/>
    <s v="Family"/>
    <d v="2025-02-10T00:00:00"/>
    <d v="2025-03-10T00:00:00"/>
    <n v="2500"/>
    <n v="28"/>
    <s v="Mumbai"/>
    <m/>
    <x v="25"/>
    <x v="1"/>
  </r>
  <r>
    <x v="27"/>
    <x v="27"/>
    <n v="53"/>
    <x v="0"/>
    <s v="Standard"/>
    <d v="2024-11-18T00:00:00"/>
    <d v="2024-12-19T00:00:00"/>
    <n v="1200"/>
    <n v="23"/>
    <s v="Pune"/>
    <m/>
    <x v="26"/>
    <x v="1"/>
  </r>
  <r>
    <x v="28"/>
    <x v="28"/>
    <n v="29"/>
    <x v="1"/>
    <s v="Family"/>
    <d v="2024-04-19T00:00:00"/>
    <d v="2024-04-26T00:00:00"/>
    <n v="2500"/>
    <n v="8"/>
    <s v="Hyderabad"/>
    <m/>
    <x v="27"/>
    <x v="1"/>
  </r>
  <r>
    <x v="29"/>
    <x v="29"/>
    <n v="31"/>
    <x v="1"/>
    <s v="Family"/>
    <d v="2025-01-10T00:00:00"/>
    <d v="2025-03-29T00:00:00"/>
    <n v="2500"/>
    <n v="23"/>
    <s v="Kolkata"/>
    <s v="Nakul Balakrishnan"/>
    <x v="28"/>
    <x v="0"/>
  </r>
  <r>
    <x v="30"/>
    <x v="30"/>
    <n v="52"/>
    <x v="1"/>
    <s v="Basic"/>
    <d v="2023-06-11T00:00:00"/>
    <d v="2024-12-30T00:00:00"/>
    <n v="800"/>
    <n v="9"/>
    <s v="Delhi"/>
    <s v="Darshit Sidhu"/>
    <x v="29"/>
    <x v="0"/>
  </r>
  <r>
    <x v="31"/>
    <x v="31"/>
    <n v="20"/>
    <x v="0"/>
    <s v="Standard"/>
    <d v="2024-04-09T00:00:00"/>
    <d v="2024-11-08T00:00:00"/>
    <n v="1200"/>
    <n v="2"/>
    <s v="Mumbai"/>
    <m/>
    <x v="30"/>
    <x v="1"/>
  </r>
  <r>
    <x v="32"/>
    <x v="32"/>
    <n v="22"/>
    <x v="0"/>
    <s v="Basic"/>
    <d v="2025-02-11T00:00:00"/>
    <d v="2025-03-24T00:00:00"/>
    <n v="800"/>
    <n v="30"/>
    <s v="Mumbai"/>
    <m/>
    <x v="31"/>
    <x v="1"/>
  </r>
  <r>
    <x v="33"/>
    <x v="33"/>
    <n v="23"/>
    <x v="0"/>
    <s v="Premium"/>
    <d v="2024-10-23T00:00:00"/>
    <d v="2025-03-05T00:00:00"/>
    <n v="1800"/>
    <n v="23"/>
    <s v="Pune"/>
    <s v="Riya Dugal"/>
    <x v="32"/>
    <x v="0"/>
  </r>
  <r>
    <x v="34"/>
    <x v="34"/>
    <n v="27"/>
    <x v="1"/>
    <s v="Standard"/>
    <d v="2024-01-21T00:00:00"/>
    <d v="2024-12-26T00:00:00"/>
    <n v="1200"/>
    <n v="27"/>
    <s v="Pune"/>
    <m/>
    <x v="33"/>
    <x v="1"/>
  </r>
</pivotCacheRecords>
</file>

<file path=xl/pivotCache/pivotCacheRecords2.xml><?xml version="1.0" encoding="utf-8"?>
<pivotCacheRecords xmlns="http://schemas.openxmlformats.org/spreadsheetml/2006/main" xmlns:r="http://schemas.openxmlformats.org/officeDocument/2006/relationships" count="35">
  <r>
    <s v="M001"/>
    <s v="Anay Shanker"/>
    <n v="59"/>
    <s v="Male"/>
    <x v="0"/>
    <d v="2023-11-05T00:00:00"/>
    <d v="2024-05-13T00:00:00"/>
    <n v="800"/>
    <n v="25"/>
    <x v="0"/>
    <s v="Hiran Shan"/>
    <n v="7"/>
    <s v="Yes"/>
    <n v="5600"/>
  </r>
  <r>
    <s v="M002"/>
    <s v="Parinaaz Shanker"/>
    <n v="27"/>
    <s v="Male"/>
    <x v="0"/>
    <d v="2025-02-26T00:00:00"/>
    <d v="2025-03-24T00:00:00"/>
    <n v="800"/>
    <n v="20"/>
    <x v="1"/>
    <s v="Kiara Kakar"/>
    <n v="1"/>
    <s v="Yes"/>
    <n v="800"/>
  </r>
  <r>
    <s v="M003"/>
    <s v="Aniruddh Batra"/>
    <n v="24"/>
    <s v="Male"/>
    <x v="1"/>
    <d v="2023-09-22T00:00:00"/>
    <d v="2024-03-20T00:00:00"/>
    <n v="1200"/>
    <n v="18"/>
    <x v="2"/>
    <s v="Jhanvi Chaudhary"/>
    <n v="6"/>
    <s v="Yes"/>
    <n v="7200"/>
  </r>
  <r>
    <s v="M004"/>
    <s v="Madhup Kapur"/>
    <n v="31"/>
    <s v="Female"/>
    <x v="1"/>
    <d v="2024-07-06T00:00:00"/>
    <d v="2024-10-22T00:00:00"/>
    <n v="1200"/>
    <n v="16"/>
    <x v="2"/>
    <s v="Tara Swaminathan"/>
    <n v="4"/>
    <s v="Yes"/>
    <n v="4800"/>
  </r>
  <r>
    <s v="M005"/>
    <s v="Rasha Kakar"/>
    <n v="19"/>
    <s v="Male"/>
    <x v="2"/>
    <d v="2023-12-26T00:00:00"/>
    <d v="2024-07-28T00:00:00"/>
    <n v="2500"/>
    <n v="12"/>
    <x v="0"/>
    <s v="Madhav Singh"/>
    <n v="8"/>
    <s v="Yes"/>
    <n v="20000"/>
  </r>
  <r>
    <s v="M006"/>
    <s v="Ehsaan Batra"/>
    <n v="40"/>
    <s v="Male"/>
    <x v="0"/>
    <d v="2024-01-26T00:00:00"/>
    <d v="2024-04-10T00:00:00"/>
    <n v="800"/>
    <n v="14"/>
    <x v="3"/>
    <s v="Shray Ramakrishnan"/>
    <n v="3"/>
    <s v="Yes"/>
    <n v="2400"/>
  </r>
  <r>
    <s v="M007"/>
    <s v="Zara Bains"/>
    <n v="41"/>
    <s v="Female"/>
    <x v="0"/>
    <d v="2024-10-23T00:00:00"/>
    <d v="2025-01-20T00:00:00"/>
    <n v="800"/>
    <n v="25"/>
    <x v="1"/>
    <m/>
    <n v="3"/>
    <s v="No"/>
    <n v="2400"/>
  </r>
  <r>
    <s v="M008"/>
    <s v="Uthkarsh Baral"/>
    <n v="43"/>
    <s v="Male"/>
    <x v="3"/>
    <d v="2024-06-07T00:00:00"/>
    <d v="2024-09-28T00:00:00"/>
    <n v="1800"/>
    <n v="28"/>
    <x v="4"/>
    <m/>
    <n v="4"/>
    <s v="No"/>
    <n v="7200"/>
  </r>
  <r>
    <s v="M009"/>
    <s v="Kashvi Char"/>
    <n v="42"/>
    <s v="Male"/>
    <x v="0"/>
    <d v="2024-10-04T00:00:00"/>
    <d v="2024-10-17T00:00:00"/>
    <n v="800"/>
    <n v="3"/>
    <x v="4"/>
    <s v="Nitara Comar"/>
    <n v="1"/>
    <s v="Yes"/>
    <n v="800"/>
  </r>
  <r>
    <s v="M010"/>
    <s v="Dhanush Varma"/>
    <n v="37"/>
    <s v="Male"/>
    <x v="1"/>
    <d v="2023-10-03T00:00:00"/>
    <d v="2023-12-20T00:00:00"/>
    <n v="1200"/>
    <n v="29"/>
    <x v="3"/>
    <s v="Ranbir Karan"/>
    <n v="3"/>
    <s v="Yes"/>
    <n v="3600"/>
  </r>
  <r>
    <s v="M011"/>
    <s v="Ishaan Goyal"/>
    <n v="48"/>
    <s v="Female"/>
    <x v="1"/>
    <d v="2024-01-06T00:00:00"/>
    <d v="2024-06-16T00:00:00"/>
    <n v="1200"/>
    <n v="13"/>
    <x v="0"/>
    <s v="Rati Sanghvi"/>
    <n v="6"/>
    <s v="Yes"/>
    <n v="7200"/>
  </r>
  <r>
    <s v="M012"/>
    <s v="Mahika Ravi"/>
    <n v="36"/>
    <s v="Male"/>
    <x v="1"/>
    <d v="2023-08-16T00:00:00"/>
    <d v="2024-10-03T00:00:00"/>
    <n v="1200"/>
    <n v="19"/>
    <x v="4"/>
    <s v="Ishaan Kashyap"/>
    <n v="14"/>
    <s v="Yes"/>
    <n v="16800"/>
  </r>
  <r>
    <s v="M013"/>
    <s v="Purab Reddy"/>
    <n v="48"/>
    <s v="Female"/>
    <x v="3"/>
    <d v="2024-09-21T00:00:00"/>
    <d v="2024-12-15T00:00:00"/>
    <n v="1800"/>
    <n v="22"/>
    <x v="4"/>
    <m/>
    <n v="3"/>
    <s v="No"/>
    <n v="5400"/>
  </r>
  <r>
    <s v="M014"/>
    <s v="Tiya Soni"/>
    <n v="39"/>
    <s v="Male"/>
    <x v="1"/>
    <d v="2023-05-19T00:00:00"/>
    <d v="2023-11-12T00:00:00"/>
    <n v="1200"/>
    <n v="28"/>
    <x v="3"/>
    <m/>
    <n v="6"/>
    <s v="No"/>
    <n v="7200"/>
  </r>
  <r>
    <s v="M015"/>
    <s v="Zara Dugar"/>
    <n v="44"/>
    <s v="Female"/>
    <x v="0"/>
    <d v="2024-02-11T00:00:00"/>
    <d v="2024-09-05T00:00:00"/>
    <n v="800"/>
    <n v="8"/>
    <x v="2"/>
    <m/>
    <n v="7"/>
    <s v="No"/>
    <n v="5600"/>
  </r>
  <r>
    <s v="M016"/>
    <s v="Lakshit Mander"/>
    <n v="39"/>
    <s v="Male"/>
    <x v="2"/>
    <d v="2025-02-14T00:00:00"/>
    <d v="2025-03-16T00:00:00"/>
    <n v="2500"/>
    <n v="14"/>
    <x v="4"/>
    <m/>
    <n v="2"/>
    <s v="No"/>
    <n v="5000"/>
  </r>
  <r>
    <s v="M017"/>
    <s v="Neysa Krish"/>
    <n v="35"/>
    <s v="Male"/>
    <x v="1"/>
    <d v="2024-02-07T00:00:00"/>
    <d v="2025-01-28T00:00:00"/>
    <n v="1200"/>
    <n v="25"/>
    <x v="2"/>
    <m/>
    <n v="12"/>
    <s v="No"/>
    <n v="14400"/>
  </r>
  <r>
    <s v="M018"/>
    <s v="Prerak Boase"/>
    <n v="56"/>
    <s v="Female"/>
    <x v="2"/>
    <d v="2023-10-14T00:00:00"/>
    <d v="2024-12-23T00:00:00"/>
    <n v="2500"/>
    <n v="13"/>
    <x v="5"/>
    <m/>
    <n v="15"/>
    <s v="No"/>
    <n v="37500"/>
  </r>
  <r>
    <s v="M019"/>
    <s v="Siya Master"/>
    <n v="27"/>
    <s v="Female"/>
    <x v="0"/>
    <d v="2024-03-03T00:00:00"/>
    <d v="2025-01-07T00:00:00"/>
    <n v="800"/>
    <n v="26"/>
    <x v="3"/>
    <m/>
    <n v="11"/>
    <s v="No"/>
    <n v="8800"/>
  </r>
  <r>
    <s v="M020"/>
    <s v="Madhup Biswas"/>
    <n v="28"/>
    <s v="Male"/>
    <x v="2"/>
    <d v="2024-05-05T00:00:00"/>
    <d v="2024-11-12T00:00:00"/>
    <n v="2500"/>
    <n v="21"/>
    <x v="3"/>
    <s v="Tanya Bajwa"/>
    <n v="7"/>
    <s v="Yes"/>
    <n v="17500"/>
  </r>
  <r>
    <s v="M021"/>
    <s v="Indrans Ratti"/>
    <n v="57"/>
    <s v="Female"/>
    <x v="3"/>
    <d v="2023-08-08T00:00:00"/>
    <d v="2025-01-17T00:00:00"/>
    <n v="1800"/>
    <n v="19"/>
    <x v="3"/>
    <m/>
    <n v="18"/>
    <s v="No"/>
    <n v="32400"/>
  </r>
  <r>
    <s v="M022"/>
    <s v="Kimaya Balay"/>
    <n v="26"/>
    <s v="Female"/>
    <x v="3"/>
    <d v="2024-01-29T00:00:00"/>
    <d v="2024-11-20T00:00:00"/>
    <n v="1800"/>
    <n v="5"/>
    <x v="0"/>
    <m/>
    <n v="10"/>
    <s v="No"/>
    <n v="18000"/>
  </r>
  <r>
    <s v="M023"/>
    <s v="Eva Dass"/>
    <n v="48"/>
    <s v="Male"/>
    <x v="3"/>
    <d v="2024-06-08T00:00:00"/>
    <d v="2024-06-12T00:00:00"/>
    <n v="1800"/>
    <n v="18"/>
    <x v="5"/>
    <m/>
    <n v="1"/>
    <s v="No"/>
    <n v="1800"/>
  </r>
  <r>
    <s v="M024"/>
    <s v="Pihu Wali"/>
    <n v="25"/>
    <s v="Female"/>
    <x v="1"/>
    <d v="2024-05-27T00:00:00"/>
    <d v="2025-03-14T00:00:00"/>
    <n v="1200"/>
    <n v="6"/>
    <x v="0"/>
    <m/>
    <n v="10"/>
    <s v="No"/>
    <n v="12000"/>
  </r>
  <r>
    <s v="M025"/>
    <s v="Tiya Rege"/>
    <n v="53"/>
    <s v="Male"/>
    <x v="3"/>
    <d v="2023-12-26T00:00:00"/>
    <d v="2024-03-21T00:00:00"/>
    <n v="1800"/>
    <n v="17"/>
    <x v="3"/>
    <s v="Adira Brar"/>
    <n v="3"/>
    <s v="Yes"/>
    <n v="5400"/>
  </r>
  <r>
    <s v="M026"/>
    <s v="Aarav Sen"/>
    <n v="42"/>
    <s v="Female"/>
    <x v="1"/>
    <d v="2025-02-14T00:00:00"/>
    <d v="2025-03-11T00:00:00"/>
    <n v="1200"/>
    <n v="3"/>
    <x v="5"/>
    <m/>
    <n v="1"/>
    <s v="No"/>
    <n v="1200"/>
  </r>
  <r>
    <s v="M027"/>
    <s v="Dishani Bera"/>
    <n v="24"/>
    <s v="Male"/>
    <x v="2"/>
    <d v="2025-02-10T00:00:00"/>
    <d v="2025-03-10T00:00:00"/>
    <n v="2500"/>
    <n v="28"/>
    <x v="3"/>
    <m/>
    <n v="1"/>
    <s v="No"/>
    <n v="2500"/>
  </r>
  <r>
    <s v="M028"/>
    <s v="Indrans Grover"/>
    <n v="53"/>
    <s v="Male"/>
    <x v="1"/>
    <d v="2024-11-18T00:00:00"/>
    <d v="2024-12-19T00:00:00"/>
    <n v="1200"/>
    <n v="23"/>
    <x v="1"/>
    <m/>
    <n v="2"/>
    <s v="No"/>
    <n v="2400"/>
  </r>
  <r>
    <s v="M029"/>
    <s v="Kismat Edwin"/>
    <n v="29"/>
    <s v="Female"/>
    <x v="2"/>
    <d v="2024-04-19T00:00:00"/>
    <d v="2024-04-26T00:00:00"/>
    <n v="2500"/>
    <n v="8"/>
    <x v="2"/>
    <m/>
    <n v="1"/>
    <s v="No"/>
    <n v="2500"/>
  </r>
  <r>
    <s v="M030"/>
    <s v="Taran Vyas"/>
    <n v="31"/>
    <s v="Female"/>
    <x v="2"/>
    <d v="2025-01-10T00:00:00"/>
    <d v="2025-03-29T00:00:00"/>
    <n v="2500"/>
    <n v="23"/>
    <x v="4"/>
    <s v="Nakul Balakrishnan"/>
    <n v="3"/>
    <s v="Yes"/>
    <n v="7500"/>
  </r>
  <r>
    <s v="M031"/>
    <s v="Jiya Baral"/>
    <n v="52"/>
    <s v="Female"/>
    <x v="0"/>
    <d v="2023-06-11T00:00:00"/>
    <d v="2024-12-30T00:00:00"/>
    <n v="800"/>
    <n v="9"/>
    <x v="5"/>
    <s v="Darshit Sidhu"/>
    <n v="19"/>
    <s v="Yes"/>
    <n v="15200"/>
  </r>
  <r>
    <s v="M032"/>
    <s v="Gokul Sahni"/>
    <n v="20"/>
    <s v="Male"/>
    <x v="1"/>
    <d v="2024-04-09T00:00:00"/>
    <d v="2024-11-08T00:00:00"/>
    <n v="1200"/>
    <n v="2"/>
    <x v="3"/>
    <m/>
    <n v="7"/>
    <s v="No"/>
    <n v="8400"/>
  </r>
  <r>
    <s v="M033"/>
    <s v="Prerak Lalla"/>
    <n v="22"/>
    <s v="Male"/>
    <x v="0"/>
    <d v="2025-02-11T00:00:00"/>
    <d v="2025-03-24T00:00:00"/>
    <n v="800"/>
    <n v="30"/>
    <x v="3"/>
    <m/>
    <n v="2"/>
    <s v="No"/>
    <n v="1600"/>
  </r>
  <r>
    <s v="M034"/>
    <s v="Hrishita Shroff"/>
    <n v="23"/>
    <s v="Male"/>
    <x v="3"/>
    <d v="2024-10-23T00:00:00"/>
    <d v="2025-03-05T00:00:00"/>
    <n v="1800"/>
    <n v="23"/>
    <x v="1"/>
    <s v="Riya Dugal"/>
    <n v="5"/>
    <s v="Yes"/>
    <n v="9000"/>
  </r>
  <r>
    <s v="M035"/>
    <s v="Oorja Sachar"/>
    <n v="27"/>
    <s v="Female"/>
    <x v="1"/>
    <d v="2024-01-21T00:00:00"/>
    <d v="2024-12-26T00:00:00"/>
    <n v="1200"/>
    <n v="27"/>
    <x v="1"/>
    <m/>
    <n v="12"/>
    <s v="No"/>
    <n v="14400"/>
  </r>
</pivotCacheRecords>
</file>

<file path=xl/pivotCache/pivotCacheRecords3.xml><?xml version="1.0" encoding="utf-8"?>
<pivotCacheRecords xmlns="http://schemas.openxmlformats.org/spreadsheetml/2006/main" xmlns:r="http://schemas.openxmlformats.org/officeDocument/2006/relationships" count="35">
  <r>
    <x v="0"/>
    <x v="0"/>
    <n v="59"/>
    <x v="0"/>
    <s v="Basic"/>
    <d v="2023-11-05T00:00:00"/>
    <d v="2024-05-13T00:00:00"/>
    <n v="800"/>
    <n v="25"/>
    <x v="0"/>
    <s v="Hiran Shan"/>
    <n v="7"/>
    <s v="Yes"/>
    <n v="5600"/>
    <s v=" "/>
  </r>
  <r>
    <x v="1"/>
    <x v="1"/>
    <n v="27"/>
    <x v="0"/>
    <s v="Basic"/>
    <d v="2025-02-26T00:00:00"/>
    <d v="2025-03-24T00:00:00"/>
    <n v="800"/>
    <n v="20"/>
    <x v="1"/>
    <s v="Kiara Kakar"/>
    <n v="1"/>
    <s v="Yes"/>
    <n v="800"/>
    <s v=" "/>
  </r>
  <r>
    <x v="2"/>
    <x v="2"/>
    <n v="24"/>
    <x v="0"/>
    <s v="Standard"/>
    <d v="2023-09-22T00:00:00"/>
    <d v="2024-03-20T00:00:00"/>
    <n v="1200"/>
    <n v="18"/>
    <x v="2"/>
    <s v="Jhanvi Chaudhary"/>
    <n v="6"/>
    <s v="Yes"/>
    <n v="7200"/>
    <s v=" "/>
  </r>
  <r>
    <x v="3"/>
    <x v="3"/>
    <n v="31"/>
    <x v="1"/>
    <s v="Standard"/>
    <d v="2024-07-06T00:00:00"/>
    <d v="2024-10-22T00:00:00"/>
    <n v="1200"/>
    <n v="16"/>
    <x v="2"/>
    <s v="Tara Swaminathan"/>
    <n v="4"/>
    <s v="Yes"/>
    <n v="4800"/>
    <s v=" "/>
  </r>
  <r>
    <x v="4"/>
    <x v="4"/>
    <n v="19"/>
    <x v="0"/>
    <s v="Family"/>
    <d v="2023-12-26T00:00:00"/>
    <d v="2024-07-28T00:00:00"/>
    <n v="2500"/>
    <n v="12"/>
    <x v="0"/>
    <s v="Madhav Singh"/>
    <n v="8"/>
    <s v="Yes"/>
    <n v="20000"/>
    <s v=" "/>
  </r>
  <r>
    <x v="5"/>
    <x v="5"/>
    <n v="40"/>
    <x v="0"/>
    <s v="Basic"/>
    <d v="2024-01-26T00:00:00"/>
    <d v="2024-04-10T00:00:00"/>
    <n v="800"/>
    <n v="14"/>
    <x v="3"/>
    <s v="Shray Ramakrishnan"/>
    <n v="3"/>
    <s v="Yes"/>
    <n v="2400"/>
    <s v=" "/>
  </r>
  <r>
    <x v="6"/>
    <x v="6"/>
    <n v="41"/>
    <x v="1"/>
    <s v="Basic"/>
    <d v="2024-10-23T00:00:00"/>
    <d v="2025-01-20T00:00:00"/>
    <n v="800"/>
    <n v="25"/>
    <x v="1"/>
    <m/>
    <n v="3"/>
    <s v="No"/>
    <n v="2400"/>
    <s v=" "/>
  </r>
  <r>
    <x v="7"/>
    <x v="7"/>
    <n v="43"/>
    <x v="0"/>
    <s v="Premium"/>
    <d v="2024-06-07T00:00:00"/>
    <d v="2024-09-28T00:00:00"/>
    <n v="1800"/>
    <n v="28"/>
    <x v="4"/>
    <m/>
    <n v="4"/>
    <s v="No"/>
    <n v="7200"/>
    <s v=" "/>
  </r>
  <r>
    <x v="8"/>
    <x v="8"/>
    <n v="42"/>
    <x v="0"/>
    <s v="Basic"/>
    <d v="2024-10-04T00:00:00"/>
    <d v="2024-10-17T00:00:00"/>
    <n v="800"/>
    <n v="3"/>
    <x v="4"/>
    <s v="Nitara Comar"/>
    <n v="1"/>
    <s v="Yes"/>
    <n v="800"/>
    <s v=" "/>
  </r>
  <r>
    <x v="9"/>
    <x v="9"/>
    <n v="37"/>
    <x v="0"/>
    <s v="Standard"/>
    <d v="2023-10-03T00:00:00"/>
    <d v="2023-12-20T00:00:00"/>
    <n v="1200"/>
    <n v="29"/>
    <x v="3"/>
    <s v="Ranbir Karan"/>
    <n v="3"/>
    <s v="Yes"/>
    <n v="3600"/>
    <s v=" "/>
  </r>
  <r>
    <x v="10"/>
    <x v="10"/>
    <n v="48"/>
    <x v="1"/>
    <s v="Standard"/>
    <d v="2024-01-06T00:00:00"/>
    <d v="2024-06-16T00:00:00"/>
    <n v="1200"/>
    <n v="13"/>
    <x v="0"/>
    <s v="Rati Sanghvi"/>
    <n v="6"/>
    <s v="Yes"/>
    <n v="7200"/>
    <s v=" "/>
  </r>
  <r>
    <x v="11"/>
    <x v="11"/>
    <n v="36"/>
    <x v="0"/>
    <s v="Standard"/>
    <d v="2023-08-16T00:00:00"/>
    <d v="2024-10-03T00:00:00"/>
    <n v="1200"/>
    <n v="19"/>
    <x v="4"/>
    <s v="Ishaan Kashyap"/>
    <n v="14"/>
    <s v="Yes"/>
    <n v="16800"/>
    <s v=" "/>
  </r>
  <r>
    <x v="12"/>
    <x v="12"/>
    <n v="48"/>
    <x v="1"/>
    <s v="Premium"/>
    <d v="2024-09-21T00:00:00"/>
    <d v="2024-12-15T00:00:00"/>
    <n v="1800"/>
    <n v="22"/>
    <x v="4"/>
    <m/>
    <n v="3"/>
    <s v="No"/>
    <n v="5400"/>
    <s v=" "/>
  </r>
  <r>
    <x v="13"/>
    <x v="13"/>
    <n v="39"/>
    <x v="0"/>
    <s v="Standard"/>
    <d v="2023-05-19T00:00:00"/>
    <d v="2023-11-12T00:00:00"/>
    <n v="1200"/>
    <n v="28"/>
    <x v="3"/>
    <m/>
    <n v="6"/>
    <s v="No"/>
    <n v="7200"/>
    <s v=" "/>
  </r>
  <r>
    <x v="14"/>
    <x v="14"/>
    <n v="44"/>
    <x v="1"/>
    <s v="Basic"/>
    <d v="2024-02-11T00:00:00"/>
    <d v="2024-09-05T00:00:00"/>
    <n v="800"/>
    <n v="8"/>
    <x v="2"/>
    <m/>
    <n v="7"/>
    <s v="No"/>
    <n v="5600"/>
    <s v=" "/>
  </r>
  <r>
    <x v="15"/>
    <x v="15"/>
    <n v="39"/>
    <x v="0"/>
    <s v="Family"/>
    <d v="2025-02-14T00:00:00"/>
    <d v="2025-03-16T00:00:00"/>
    <n v="2500"/>
    <n v="14"/>
    <x v="4"/>
    <m/>
    <n v="2"/>
    <s v="No"/>
    <n v="5000"/>
    <s v=" "/>
  </r>
  <r>
    <x v="16"/>
    <x v="16"/>
    <n v="35"/>
    <x v="0"/>
    <s v="Standard"/>
    <d v="2024-02-07T00:00:00"/>
    <d v="2025-01-28T00:00:00"/>
    <n v="1200"/>
    <n v="25"/>
    <x v="2"/>
    <m/>
    <n v="12"/>
    <s v="No"/>
    <n v="14400"/>
    <s v=" "/>
  </r>
  <r>
    <x v="17"/>
    <x v="17"/>
    <n v="56"/>
    <x v="1"/>
    <s v="Family"/>
    <d v="2023-10-14T00:00:00"/>
    <d v="2024-12-23T00:00:00"/>
    <n v="2500"/>
    <n v="13"/>
    <x v="5"/>
    <m/>
    <n v="15"/>
    <s v="No"/>
    <n v="37500"/>
    <s v=" "/>
  </r>
  <r>
    <x v="18"/>
    <x v="18"/>
    <n v="27"/>
    <x v="1"/>
    <s v="Basic"/>
    <d v="2024-03-03T00:00:00"/>
    <d v="2025-01-07T00:00:00"/>
    <n v="800"/>
    <n v="26"/>
    <x v="3"/>
    <m/>
    <n v="11"/>
    <s v="No"/>
    <n v="8800"/>
    <s v=" "/>
  </r>
  <r>
    <x v="19"/>
    <x v="19"/>
    <n v="28"/>
    <x v="0"/>
    <s v="Family"/>
    <d v="2024-05-05T00:00:00"/>
    <d v="2024-11-12T00:00:00"/>
    <n v="2500"/>
    <n v="21"/>
    <x v="3"/>
    <s v="Tanya Bajwa"/>
    <n v="7"/>
    <s v="Yes"/>
    <n v="17500"/>
    <s v=" "/>
  </r>
  <r>
    <x v="20"/>
    <x v="20"/>
    <n v="57"/>
    <x v="1"/>
    <s v="Premium"/>
    <d v="2023-08-08T00:00:00"/>
    <d v="2025-01-17T00:00:00"/>
    <n v="1800"/>
    <n v="19"/>
    <x v="3"/>
    <m/>
    <n v="18"/>
    <s v="No"/>
    <n v="32400"/>
    <s v=" "/>
  </r>
  <r>
    <x v="21"/>
    <x v="21"/>
    <n v="26"/>
    <x v="1"/>
    <s v="Premium"/>
    <d v="2024-01-29T00:00:00"/>
    <d v="2024-11-20T00:00:00"/>
    <n v="1800"/>
    <n v="5"/>
    <x v="0"/>
    <m/>
    <n v="10"/>
    <s v="No"/>
    <n v="18000"/>
    <s v="Flag"/>
  </r>
  <r>
    <x v="22"/>
    <x v="22"/>
    <n v="48"/>
    <x v="0"/>
    <s v="Premium"/>
    <d v="2024-06-08T00:00:00"/>
    <d v="2024-06-12T00:00:00"/>
    <n v="1800"/>
    <n v="18"/>
    <x v="5"/>
    <m/>
    <n v="1"/>
    <s v="No"/>
    <n v="1800"/>
    <s v=" "/>
  </r>
  <r>
    <x v="23"/>
    <x v="23"/>
    <n v="25"/>
    <x v="1"/>
    <s v="Standard"/>
    <d v="2024-05-27T00:00:00"/>
    <d v="2025-03-14T00:00:00"/>
    <n v="1200"/>
    <n v="6"/>
    <x v="0"/>
    <m/>
    <n v="10"/>
    <s v="No"/>
    <n v="12000"/>
    <s v="Flag"/>
  </r>
  <r>
    <x v="24"/>
    <x v="24"/>
    <n v="53"/>
    <x v="0"/>
    <s v="Premium"/>
    <d v="2023-12-26T00:00:00"/>
    <d v="2024-03-21T00:00:00"/>
    <n v="1800"/>
    <n v="17"/>
    <x v="3"/>
    <s v="Adira Brar"/>
    <n v="3"/>
    <s v="Yes"/>
    <n v="5400"/>
    <s v=" "/>
  </r>
  <r>
    <x v="25"/>
    <x v="25"/>
    <n v="42"/>
    <x v="1"/>
    <s v="Standard"/>
    <d v="2025-02-14T00:00:00"/>
    <d v="2025-03-11T00:00:00"/>
    <n v="1200"/>
    <n v="3"/>
    <x v="5"/>
    <m/>
    <n v="1"/>
    <s v="No"/>
    <n v="1200"/>
    <s v=" "/>
  </r>
  <r>
    <x v="26"/>
    <x v="26"/>
    <n v="24"/>
    <x v="0"/>
    <s v="Family"/>
    <d v="2025-02-10T00:00:00"/>
    <d v="2025-03-10T00:00:00"/>
    <n v="2500"/>
    <n v="28"/>
    <x v="3"/>
    <m/>
    <n v="1"/>
    <s v="No"/>
    <n v="2500"/>
    <s v=" "/>
  </r>
  <r>
    <x v="27"/>
    <x v="27"/>
    <n v="53"/>
    <x v="0"/>
    <s v="Standard"/>
    <d v="2024-11-18T00:00:00"/>
    <d v="2024-12-19T00:00:00"/>
    <n v="1200"/>
    <n v="23"/>
    <x v="1"/>
    <m/>
    <n v="2"/>
    <s v="No"/>
    <n v="2400"/>
    <s v=" "/>
  </r>
  <r>
    <x v="28"/>
    <x v="28"/>
    <n v="29"/>
    <x v="1"/>
    <s v="Family"/>
    <d v="2024-04-19T00:00:00"/>
    <d v="2024-04-26T00:00:00"/>
    <n v="2500"/>
    <n v="8"/>
    <x v="2"/>
    <m/>
    <n v="1"/>
    <s v="No"/>
    <n v="2500"/>
    <s v=" "/>
  </r>
  <r>
    <x v="29"/>
    <x v="29"/>
    <n v="31"/>
    <x v="1"/>
    <s v="Family"/>
    <d v="2025-01-10T00:00:00"/>
    <d v="2025-03-29T00:00:00"/>
    <n v="2500"/>
    <n v="23"/>
    <x v="4"/>
    <s v="Nakul Balakrishnan"/>
    <n v="3"/>
    <s v="Yes"/>
    <n v="7500"/>
    <s v=" "/>
  </r>
  <r>
    <x v="30"/>
    <x v="30"/>
    <n v="52"/>
    <x v="1"/>
    <s v="Basic"/>
    <d v="2023-06-11T00:00:00"/>
    <d v="2024-12-30T00:00:00"/>
    <n v="800"/>
    <n v="9"/>
    <x v="5"/>
    <s v="Darshit Sidhu"/>
    <n v="19"/>
    <s v="Yes"/>
    <n v="15200"/>
    <s v=" "/>
  </r>
  <r>
    <x v="31"/>
    <x v="31"/>
    <n v="20"/>
    <x v="0"/>
    <s v="Standard"/>
    <d v="2024-04-09T00:00:00"/>
    <d v="2024-11-08T00:00:00"/>
    <n v="1200"/>
    <n v="2"/>
    <x v="3"/>
    <m/>
    <n v="7"/>
    <s v="No"/>
    <n v="8400"/>
    <s v="Flag"/>
  </r>
  <r>
    <x v="32"/>
    <x v="32"/>
    <n v="22"/>
    <x v="0"/>
    <s v="Basic"/>
    <d v="2025-02-11T00:00:00"/>
    <d v="2025-03-24T00:00:00"/>
    <n v="800"/>
    <n v="30"/>
    <x v="3"/>
    <m/>
    <n v="2"/>
    <s v="No"/>
    <n v="1600"/>
    <s v=" "/>
  </r>
  <r>
    <x v="33"/>
    <x v="33"/>
    <n v="23"/>
    <x v="0"/>
    <s v="Premium"/>
    <d v="2024-10-23T00:00:00"/>
    <d v="2025-03-05T00:00:00"/>
    <n v="1800"/>
    <n v="23"/>
    <x v="1"/>
    <s v="Riya Dugal"/>
    <n v="5"/>
    <s v="Yes"/>
    <n v="9000"/>
    <s v=" "/>
  </r>
  <r>
    <x v="34"/>
    <x v="34"/>
    <n v="27"/>
    <x v="1"/>
    <s v="Standard"/>
    <d v="2024-01-21T00:00:00"/>
    <d v="2024-12-26T00:00:00"/>
    <n v="1200"/>
    <n v="27"/>
    <x v="1"/>
    <m/>
    <n v="12"/>
    <s v="No"/>
    <n v="14400"/>
    <s v=" "/>
  </r>
</pivotCacheRecords>
</file>

<file path=xl/pivotCache/pivotCacheRecords4.xml><?xml version="1.0" encoding="utf-8"?>
<pivotCacheRecords xmlns="http://schemas.openxmlformats.org/spreadsheetml/2006/main" xmlns:r="http://schemas.openxmlformats.org/officeDocument/2006/relationships" count="35">
  <r>
    <x v="0"/>
    <x v="0"/>
    <n v="59"/>
    <s v="Male"/>
    <x v="0"/>
    <d v="2023-11-05T00:00:00"/>
    <d v="2024-05-13T00:00:00"/>
    <n v="800"/>
    <n v="25"/>
    <x v="0"/>
    <s v="Hiran Shan"/>
    <n v="7"/>
    <x v="0"/>
    <n v="5600"/>
    <s v=" "/>
    <x v="0"/>
  </r>
  <r>
    <x v="1"/>
    <x v="1"/>
    <n v="27"/>
    <s v="Male"/>
    <x v="0"/>
    <d v="2025-02-26T00:00:00"/>
    <d v="2025-03-24T00:00:00"/>
    <n v="800"/>
    <n v="20"/>
    <x v="1"/>
    <s v="Kiara Kakar"/>
    <n v="1"/>
    <x v="0"/>
    <n v="800"/>
    <s v=" "/>
    <x v="1"/>
  </r>
  <r>
    <x v="2"/>
    <x v="2"/>
    <n v="24"/>
    <s v="Male"/>
    <x v="1"/>
    <d v="2023-09-22T00:00:00"/>
    <d v="2024-03-20T00:00:00"/>
    <n v="1200"/>
    <n v="18"/>
    <x v="2"/>
    <s v="Jhanvi Chaudhary"/>
    <n v="6"/>
    <x v="0"/>
    <n v="7200"/>
    <s v=" "/>
    <x v="1"/>
  </r>
  <r>
    <x v="3"/>
    <x v="3"/>
    <n v="31"/>
    <s v="Female"/>
    <x v="1"/>
    <d v="2024-07-06T00:00:00"/>
    <d v="2024-10-22T00:00:00"/>
    <n v="1200"/>
    <n v="16"/>
    <x v="2"/>
    <s v="Tara Swaminathan"/>
    <n v="4"/>
    <x v="0"/>
    <n v="4800"/>
    <s v=" "/>
    <x v="2"/>
  </r>
  <r>
    <x v="4"/>
    <x v="4"/>
    <n v="19"/>
    <s v="Male"/>
    <x v="2"/>
    <d v="2023-12-26T00:00:00"/>
    <d v="2024-07-28T00:00:00"/>
    <n v="2500"/>
    <n v="12"/>
    <x v="0"/>
    <s v="Madhav Singh"/>
    <n v="8"/>
    <x v="0"/>
    <n v="20000"/>
    <s v=" "/>
    <x v="1"/>
  </r>
  <r>
    <x v="5"/>
    <x v="5"/>
    <n v="40"/>
    <s v="Male"/>
    <x v="0"/>
    <d v="2024-01-26T00:00:00"/>
    <d v="2024-04-10T00:00:00"/>
    <n v="800"/>
    <n v="14"/>
    <x v="3"/>
    <s v="Shray Ramakrishnan"/>
    <n v="3"/>
    <x v="0"/>
    <n v="2400"/>
    <s v=" "/>
    <x v="2"/>
  </r>
  <r>
    <x v="6"/>
    <x v="6"/>
    <n v="41"/>
    <s v="Female"/>
    <x v="0"/>
    <d v="2024-10-23T00:00:00"/>
    <d v="2025-01-20T00:00:00"/>
    <n v="800"/>
    <n v="25"/>
    <x v="1"/>
    <m/>
    <n v="3"/>
    <x v="1"/>
    <n v="2400"/>
    <s v=" "/>
    <x v="2"/>
  </r>
  <r>
    <x v="7"/>
    <x v="7"/>
    <n v="43"/>
    <s v="Male"/>
    <x v="3"/>
    <d v="2024-06-07T00:00:00"/>
    <d v="2024-09-28T00:00:00"/>
    <n v="1800"/>
    <n v="28"/>
    <x v="4"/>
    <m/>
    <n v="4"/>
    <x v="1"/>
    <n v="7200"/>
    <s v=" "/>
    <x v="2"/>
  </r>
  <r>
    <x v="8"/>
    <x v="8"/>
    <n v="42"/>
    <s v="Male"/>
    <x v="0"/>
    <d v="2024-10-04T00:00:00"/>
    <d v="2024-10-17T00:00:00"/>
    <n v="800"/>
    <n v="3"/>
    <x v="4"/>
    <s v="Nitara Comar"/>
    <n v="1"/>
    <x v="0"/>
    <n v="800"/>
    <s v=" "/>
    <x v="2"/>
  </r>
  <r>
    <x v="9"/>
    <x v="9"/>
    <n v="37"/>
    <s v="Male"/>
    <x v="1"/>
    <d v="2023-10-03T00:00:00"/>
    <d v="2023-12-20T00:00:00"/>
    <n v="1200"/>
    <n v="29"/>
    <x v="3"/>
    <s v="Ranbir Karan"/>
    <n v="3"/>
    <x v="0"/>
    <n v="3600"/>
    <s v=" "/>
    <x v="2"/>
  </r>
  <r>
    <x v="10"/>
    <x v="10"/>
    <n v="48"/>
    <s v="Female"/>
    <x v="1"/>
    <d v="2024-01-06T00:00:00"/>
    <d v="2024-06-16T00:00:00"/>
    <n v="1200"/>
    <n v="13"/>
    <x v="0"/>
    <s v="Rati Sanghvi"/>
    <n v="6"/>
    <x v="0"/>
    <n v="7200"/>
    <s v=" "/>
    <x v="0"/>
  </r>
  <r>
    <x v="11"/>
    <x v="11"/>
    <n v="36"/>
    <s v="Male"/>
    <x v="1"/>
    <d v="2023-08-16T00:00:00"/>
    <d v="2024-10-03T00:00:00"/>
    <n v="1200"/>
    <n v="19"/>
    <x v="4"/>
    <s v="Ishaan Kashyap"/>
    <n v="14"/>
    <x v="0"/>
    <n v="16800"/>
    <s v=" "/>
    <x v="2"/>
  </r>
  <r>
    <x v="12"/>
    <x v="12"/>
    <n v="48"/>
    <s v="Female"/>
    <x v="3"/>
    <d v="2024-09-21T00:00:00"/>
    <d v="2024-12-15T00:00:00"/>
    <n v="1800"/>
    <n v="22"/>
    <x v="4"/>
    <m/>
    <n v="3"/>
    <x v="1"/>
    <n v="5400"/>
    <s v=" "/>
    <x v="0"/>
  </r>
  <r>
    <x v="13"/>
    <x v="13"/>
    <n v="39"/>
    <s v="Male"/>
    <x v="1"/>
    <d v="2023-05-19T00:00:00"/>
    <d v="2023-11-12T00:00:00"/>
    <n v="1200"/>
    <n v="28"/>
    <x v="3"/>
    <m/>
    <n v="6"/>
    <x v="1"/>
    <n v="7200"/>
    <s v=" "/>
    <x v="2"/>
  </r>
  <r>
    <x v="14"/>
    <x v="14"/>
    <n v="44"/>
    <s v="Female"/>
    <x v="0"/>
    <d v="2024-02-11T00:00:00"/>
    <d v="2024-09-05T00:00:00"/>
    <n v="800"/>
    <n v="8"/>
    <x v="2"/>
    <m/>
    <n v="7"/>
    <x v="1"/>
    <n v="5600"/>
    <s v=" "/>
    <x v="2"/>
  </r>
  <r>
    <x v="15"/>
    <x v="15"/>
    <n v="39"/>
    <s v="Male"/>
    <x v="2"/>
    <d v="2025-02-14T00:00:00"/>
    <d v="2025-03-16T00:00:00"/>
    <n v="2500"/>
    <n v="14"/>
    <x v="4"/>
    <m/>
    <n v="2"/>
    <x v="1"/>
    <n v="5000"/>
    <s v=" "/>
    <x v="2"/>
  </r>
  <r>
    <x v="16"/>
    <x v="16"/>
    <n v="35"/>
    <s v="Male"/>
    <x v="1"/>
    <d v="2024-02-07T00:00:00"/>
    <d v="2025-01-28T00:00:00"/>
    <n v="1200"/>
    <n v="25"/>
    <x v="2"/>
    <m/>
    <n v="12"/>
    <x v="1"/>
    <n v="14400"/>
    <s v=" "/>
    <x v="2"/>
  </r>
  <r>
    <x v="17"/>
    <x v="17"/>
    <n v="56"/>
    <s v="Female"/>
    <x v="2"/>
    <d v="2023-10-14T00:00:00"/>
    <d v="2024-12-23T00:00:00"/>
    <n v="2500"/>
    <n v="13"/>
    <x v="5"/>
    <m/>
    <n v="15"/>
    <x v="1"/>
    <n v="37500"/>
    <s v=" "/>
    <x v="0"/>
  </r>
  <r>
    <x v="18"/>
    <x v="18"/>
    <n v="27"/>
    <s v="Female"/>
    <x v="0"/>
    <d v="2024-03-03T00:00:00"/>
    <d v="2025-01-07T00:00:00"/>
    <n v="800"/>
    <n v="26"/>
    <x v="3"/>
    <m/>
    <n v="11"/>
    <x v="1"/>
    <n v="8800"/>
    <s v=" "/>
    <x v="1"/>
  </r>
  <r>
    <x v="19"/>
    <x v="19"/>
    <n v="28"/>
    <s v="Male"/>
    <x v="2"/>
    <d v="2024-05-05T00:00:00"/>
    <d v="2024-11-12T00:00:00"/>
    <n v="2500"/>
    <n v="21"/>
    <x v="3"/>
    <s v="Tanya Bajwa"/>
    <n v="7"/>
    <x v="0"/>
    <n v="17500"/>
    <s v=" "/>
    <x v="1"/>
  </r>
  <r>
    <x v="20"/>
    <x v="20"/>
    <n v="57"/>
    <s v="Female"/>
    <x v="3"/>
    <d v="2023-08-08T00:00:00"/>
    <d v="2025-01-17T00:00:00"/>
    <n v="1800"/>
    <n v="19"/>
    <x v="3"/>
    <m/>
    <n v="18"/>
    <x v="1"/>
    <n v="32400"/>
    <s v=" "/>
    <x v="0"/>
  </r>
  <r>
    <x v="21"/>
    <x v="21"/>
    <n v="26"/>
    <s v="Female"/>
    <x v="3"/>
    <d v="2024-01-29T00:00:00"/>
    <d v="2024-11-20T00:00:00"/>
    <n v="1800"/>
    <n v="5"/>
    <x v="0"/>
    <m/>
    <n v="10"/>
    <x v="1"/>
    <n v="18000"/>
    <s v="Flag"/>
    <x v="1"/>
  </r>
  <r>
    <x v="22"/>
    <x v="22"/>
    <n v="48"/>
    <s v="Male"/>
    <x v="3"/>
    <d v="2024-06-08T00:00:00"/>
    <d v="2024-06-12T00:00:00"/>
    <n v="1800"/>
    <n v="18"/>
    <x v="5"/>
    <m/>
    <n v="1"/>
    <x v="1"/>
    <n v="1800"/>
    <s v=" "/>
    <x v="0"/>
  </r>
  <r>
    <x v="23"/>
    <x v="23"/>
    <n v="25"/>
    <s v="Female"/>
    <x v="1"/>
    <d v="2024-05-27T00:00:00"/>
    <d v="2025-03-14T00:00:00"/>
    <n v="1200"/>
    <n v="6"/>
    <x v="0"/>
    <m/>
    <n v="10"/>
    <x v="1"/>
    <n v="12000"/>
    <s v="Flag"/>
    <x v="1"/>
  </r>
  <r>
    <x v="24"/>
    <x v="24"/>
    <n v="53"/>
    <s v="Male"/>
    <x v="3"/>
    <d v="2023-12-26T00:00:00"/>
    <d v="2024-03-21T00:00:00"/>
    <n v="1800"/>
    <n v="17"/>
    <x v="3"/>
    <s v="Adira Brar"/>
    <n v="3"/>
    <x v="0"/>
    <n v="5400"/>
    <s v=" "/>
    <x v="0"/>
  </r>
  <r>
    <x v="25"/>
    <x v="25"/>
    <n v="42"/>
    <s v="Female"/>
    <x v="1"/>
    <d v="2025-02-14T00:00:00"/>
    <d v="2025-03-11T00:00:00"/>
    <n v="1200"/>
    <n v="3"/>
    <x v="5"/>
    <m/>
    <n v="1"/>
    <x v="1"/>
    <n v="1200"/>
    <s v=" "/>
    <x v="2"/>
  </r>
  <r>
    <x v="26"/>
    <x v="26"/>
    <n v="24"/>
    <s v="Male"/>
    <x v="2"/>
    <d v="2025-02-10T00:00:00"/>
    <d v="2025-03-10T00:00:00"/>
    <n v="2500"/>
    <n v="28"/>
    <x v="3"/>
    <m/>
    <n v="1"/>
    <x v="1"/>
    <n v="2500"/>
    <s v=" "/>
    <x v="1"/>
  </r>
  <r>
    <x v="27"/>
    <x v="27"/>
    <n v="53"/>
    <s v="Male"/>
    <x v="1"/>
    <d v="2024-11-18T00:00:00"/>
    <d v="2024-12-19T00:00:00"/>
    <n v="1200"/>
    <n v="23"/>
    <x v="1"/>
    <m/>
    <n v="2"/>
    <x v="1"/>
    <n v="2400"/>
    <s v=" "/>
    <x v="0"/>
  </r>
  <r>
    <x v="28"/>
    <x v="28"/>
    <n v="29"/>
    <s v="Female"/>
    <x v="2"/>
    <d v="2024-04-19T00:00:00"/>
    <d v="2024-04-26T00:00:00"/>
    <n v="2500"/>
    <n v="8"/>
    <x v="2"/>
    <m/>
    <n v="1"/>
    <x v="1"/>
    <n v="2500"/>
    <s v=" "/>
    <x v="1"/>
  </r>
  <r>
    <x v="29"/>
    <x v="29"/>
    <n v="31"/>
    <s v="Female"/>
    <x v="2"/>
    <d v="2025-01-10T00:00:00"/>
    <d v="2025-03-29T00:00:00"/>
    <n v="2500"/>
    <n v="23"/>
    <x v="4"/>
    <s v="Nakul Balakrishnan"/>
    <n v="3"/>
    <x v="0"/>
    <n v="7500"/>
    <s v=" "/>
    <x v="2"/>
  </r>
  <r>
    <x v="30"/>
    <x v="30"/>
    <n v="52"/>
    <s v="Female"/>
    <x v="0"/>
    <d v="2023-06-11T00:00:00"/>
    <d v="2024-12-30T00:00:00"/>
    <n v="800"/>
    <n v="9"/>
    <x v="5"/>
    <s v="Darshit Sidhu"/>
    <n v="19"/>
    <x v="0"/>
    <n v="15200"/>
    <s v=" "/>
    <x v="0"/>
  </r>
  <r>
    <x v="31"/>
    <x v="31"/>
    <n v="20"/>
    <s v="Male"/>
    <x v="1"/>
    <d v="2024-04-09T00:00:00"/>
    <d v="2024-11-08T00:00:00"/>
    <n v="1200"/>
    <n v="2"/>
    <x v="3"/>
    <m/>
    <n v="7"/>
    <x v="1"/>
    <n v="8400"/>
    <s v="Flag"/>
    <x v="1"/>
  </r>
  <r>
    <x v="32"/>
    <x v="32"/>
    <n v="22"/>
    <s v="Male"/>
    <x v="0"/>
    <d v="2025-02-11T00:00:00"/>
    <d v="2025-03-24T00:00:00"/>
    <n v="800"/>
    <n v="30"/>
    <x v="3"/>
    <m/>
    <n v="2"/>
    <x v="1"/>
    <n v="1600"/>
    <s v=" "/>
    <x v="1"/>
  </r>
  <r>
    <x v="33"/>
    <x v="33"/>
    <n v="23"/>
    <s v="Male"/>
    <x v="3"/>
    <d v="2024-10-23T00:00:00"/>
    <d v="2025-03-05T00:00:00"/>
    <n v="1800"/>
    <n v="23"/>
    <x v="1"/>
    <s v="Riya Dugal"/>
    <n v="5"/>
    <x v="0"/>
    <n v="9000"/>
    <s v=" "/>
    <x v="1"/>
  </r>
  <r>
    <x v="34"/>
    <x v="34"/>
    <n v="27"/>
    <s v="Female"/>
    <x v="1"/>
    <d v="2024-01-21T00:00:00"/>
    <d v="2024-12-26T00:00:00"/>
    <n v="1200"/>
    <n v="27"/>
    <x v="1"/>
    <m/>
    <n v="12"/>
    <x v="1"/>
    <n v="14400"/>
    <s v=" "/>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ity wise membershipe type">
  <location ref="H2:I31" firstHeaderRow="1" firstDataRow="1" firstDataCol="1"/>
  <pivotFields count="14">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numFmtId="2" showAll="0"/>
    <pivotField showAll="0"/>
    <pivotField dataField="1" showAll="0"/>
  </pivotFields>
  <rowFields count="2">
    <field x="9"/>
    <field x="4"/>
  </rowFields>
  <rowItems count="29">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2"/>
    </i>
    <i r="1">
      <x v="3"/>
    </i>
    <i t="grand">
      <x/>
    </i>
  </rowItems>
  <colItems count="1">
    <i/>
  </colItems>
  <dataFields count="1">
    <dataField name="Sum of Total_Revenue" fld="13" baseField="0" baseItem="0"/>
  </dataField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olHeaderCaption="Age Distribution Type">
  <location ref="B22:F28" firstHeaderRow="1" firstDataRow="2" firstDataCol="1"/>
  <pivotFields count="16">
    <pivotField showAll="0"/>
    <pivotField showAll="0"/>
    <pivotField showAll="0"/>
    <pivotField showAll="0"/>
    <pivotField axis="axisRow" dataField="1" showAll="0">
      <items count="5">
        <item x="0"/>
        <item x="2"/>
        <item x="3"/>
        <item x="1"/>
        <item t="default"/>
      </items>
    </pivotField>
    <pivotField numFmtId="164" showAll="0"/>
    <pivotField numFmtId="164" showAll="0"/>
    <pivotField showAll="0"/>
    <pivotField showAll="0"/>
    <pivotField showAll="0"/>
    <pivotField showAll="0"/>
    <pivotField numFmtId="2" showAll="0"/>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5"/>
  </colFields>
  <colItems count="4">
    <i>
      <x/>
    </i>
    <i>
      <x v="1"/>
    </i>
    <i>
      <x v="2"/>
    </i>
    <i t="grand">
      <x/>
    </i>
  </colItems>
  <dataFields count="1">
    <dataField name="Count of Membership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rowHeaderCaption="City" colHeaderCaption="GENDER COUNT">
  <location ref="B10:D18" firstHeaderRow="1" firstDataRow="2" firstDataCol="1"/>
  <pivotFields count="15">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axis="axisCol" dataField="1"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numFmtId="2" showAll="0"/>
    <pivotField showAll="0"/>
    <pivotField showAll="0"/>
    <pivotField showAll="0"/>
  </pivotFields>
  <rowFields count="1">
    <field x="9"/>
  </rowFields>
  <rowItems count="7">
    <i>
      <x/>
    </i>
    <i>
      <x v="1"/>
    </i>
    <i>
      <x v="2"/>
    </i>
    <i>
      <x v="3"/>
    </i>
    <i>
      <x v="4"/>
    </i>
    <i>
      <x v="5"/>
    </i>
    <i t="grand">
      <x/>
    </i>
  </rowItems>
  <colFields count="1">
    <field x="3"/>
  </colFields>
  <colItems count="2">
    <i>
      <x/>
    </i>
    <i>
      <x v="1"/>
    </i>
  </colItems>
  <dataFields count="1">
    <dataField name="CITY WISE" fld="3" subtotal="count" baseField="0" baseItem="0"/>
  </dataField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f vs. non-ref" cacheId="2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rowHeaderCaption="Referred">
  <location ref="B3:C5" firstHeaderRow="1" firstDataRow="1" firstDataCol="1"/>
  <pivotFields count="13">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showAll="0">
      <items count="3">
        <item x="1"/>
        <item x="0"/>
        <item t="default"/>
      </items>
    </pivotField>
    <pivotField showAll="0"/>
    <pivotField numFmtId="164" showAll="0"/>
    <pivotField numFmtId="164" showAll="0"/>
    <pivotField dataField="1" showAll="0"/>
    <pivotField showAll="0"/>
    <pivotField showAll="0"/>
    <pivotField showAll="0"/>
    <pivotField showAll="0">
      <items count="35">
        <item x="8"/>
        <item x="24"/>
        <item x="1"/>
        <item x="22"/>
        <item x="27"/>
        <item x="25"/>
        <item x="26"/>
        <item x="31"/>
        <item x="15"/>
        <item x="18"/>
        <item x="16"/>
        <item x="33"/>
        <item x="5"/>
        <item x="9"/>
        <item x="28"/>
        <item x="12"/>
        <item x="6"/>
        <item x="3"/>
        <item x="7"/>
        <item x="32"/>
        <item x="10"/>
        <item x="13"/>
        <item x="2"/>
        <item x="14"/>
        <item x="30"/>
        <item x="19"/>
        <item x="0"/>
        <item x="4"/>
        <item x="23"/>
        <item x="21"/>
        <item x="11"/>
        <item x="17"/>
        <item x="20"/>
        <item x="29"/>
        <item t="default"/>
      </items>
    </pivotField>
    <pivotField axis="axisRow" showAll="0">
      <items count="3">
        <item x="1"/>
        <item x="0"/>
        <item t="default"/>
      </items>
    </pivotField>
  </pivotFields>
  <rowFields count="1">
    <field x="12"/>
  </rowFields>
  <rowItems count="2">
    <i>
      <x/>
    </i>
    <i>
      <x v="1"/>
    </i>
  </rowItems>
  <colItems count="1">
    <i/>
  </colItems>
  <dataFields count="1">
    <dataField name="Average of Monthly_Fee" fld="7" subtotal="average" baseField="12" baseItem="1" numFmtId="2"/>
  </dataFields>
  <formats count="3">
    <format dxfId="26">
      <pivotArea type="all" dataOnly="0" outline="0" fieldPosition="0"/>
    </format>
    <format dxfId="25">
      <pivotArea type="all" dataOnly="0" outline="0" fieldPosition="0"/>
    </format>
    <format dxfId="24">
      <pivotArea outline="0" fieldPosition="0">
        <references count="1">
          <reference field="4294967294" count="1">
            <x v="0"/>
          </reference>
        </references>
      </pivotArea>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B2:C50" firstHeaderRow="1" firstDataRow="1" firstDataCol="1"/>
  <pivotFields count="16">
    <pivotField showAll="0" defaultSubtotal="0"/>
    <pivotField showAll="0" defaultSubtotal="0"/>
    <pivotField showAll="0" defaultSubtotal="0"/>
    <pivotField showAll="0" defaultSubtotal="0"/>
    <pivotField axis="axisRow" showAll="0" sortType="ascending" defaultSubtotal="0">
      <items count="4">
        <item x="0"/>
        <item x="2"/>
        <item x="3"/>
        <item x="1"/>
      </items>
      <autoSortScope>
        <pivotArea dataOnly="0" outline="0" fieldPosition="0">
          <references count="1">
            <reference field="4294967294" count="1" selected="0">
              <x v="0"/>
            </reference>
          </references>
        </pivotArea>
      </autoSortScope>
    </pivotField>
    <pivotField numFmtId="164" showAll="0" defaultSubtotal="0"/>
    <pivotField numFmtId="164" showAll="0" defaultSubtotal="0"/>
    <pivotField showAll="0" defaultSubtotal="0"/>
    <pivotField showAll="0" defaultSubtotal="0"/>
    <pivotField axis="axisRow" showAll="0" defaultSubtotal="0">
      <items count="6">
        <item x="0"/>
        <item x="5"/>
        <item x="2"/>
        <item x="4"/>
        <item x="3"/>
        <item x="1"/>
      </items>
    </pivotField>
    <pivotField showAll="0" defaultSubtotal="0"/>
    <pivotField numFmtId="2" showAll="0" defaultSubtotal="0"/>
    <pivotField axis="axisRow" showAll="0" defaultSubtotal="0">
      <items count="2">
        <item x="1"/>
        <item x="0"/>
      </items>
    </pivotField>
    <pivotField dataField="1" showAll="0" defaultSubtotal="0"/>
    <pivotField showAll="0" defaultSubtotal="0"/>
    <pivotField showAll="0" defaultSubtotal="0"/>
  </pivotFields>
  <rowFields count="3">
    <field x="9"/>
    <field x="12"/>
    <field x="4"/>
  </rowFields>
  <rowItems count="48">
    <i>
      <x/>
    </i>
    <i r="1">
      <x/>
    </i>
    <i r="2">
      <x v="3"/>
    </i>
    <i r="2">
      <x v="2"/>
    </i>
    <i r="1">
      <x v="1"/>
    </i>
    <i r="2">
      <x/>
    </i>
    <i r="2">
      <x v="3"/>
    </i>
    <i r="2">
      <x v="1"/>
    </i>
    <i>
      <x v="1"/>
    </i>
    <i r="1">
      <x/>
    </i>
    <i r="2">
      <x v="3"/>
    </i>
    <i r="2">
      <x v="2"/>
    </i>
    <i r="2">
      <x v="1"/>
    </i>
    <i r="1">
      <x v="1"/>
    </i>
    <i r="2">
      <x/>
    </i>
    <i>
      <x v="2"/>
    </i>
    <i r="1">
      <x/>
    </i>
    <i r="2">
      <x v="1"/>
    </i>
    <i r="2">
      <x/>
    </i>
    <i r="2">
      <x v="3"/>
    </i>
    <i r="1">
      <x v="1"/>
    </i>
    <i r="2">
      <x v="3"/>
    </i>
    <i>
      <x v="3"/>
    </i>
    <i r="1">
      <x/>
    </i>
    <i r="2">
      <x v="1"/>
    </i>
    <i r="2">
      <x v="2"/>
    </i>
    <i r="1">
      <x v="1"/>
    </i>
    <i r="2">
      <x/>
    </i>
    <i r="2">
      <x v="1"/>
    </i>
    <i r="2">
      <x v="3"/>
    </i>
    <i>
      <x v="4"/>
    </i>
    <i r="1">
      <x/>
    </i>
    <i r="2">
      <x v="1"/>
    </i>
    <i r="2">
      <x/>
    </i>
    <i r="2">
      <x v="3"/>
    </i>
    <i r="2">
      <x v="2"/>
    </i>
    <i r="1">
      <x v="1"/>
    </i>
    <i r="2">
      <x/>
    </i>
    <i r="2">
      <x v="3"/>
    </i>
    <i r="2">
      <x v="2"/>
    </i>
    <i r="2">
      <x v="1"/>
    </i>
    <i>
      <x v="5"/>
    </i>
    <i r="1">
      <x/>
    </i>
    <i r="2">
      <x/>
    </i>
    <i r="2">
      <x v="3"/>
    </i>
    <i r="1">
      <x v="1"/>
    </i>
    <i r="2">
      <x/>
    </i>
    <i r="2">
      <x v="2"/>
    </i>
  </rowItems>
  <colItems count="1">
    <i/>
  </colItems>
  <dataFields count="1">
    <dataField name="Sum of Total_Revenue" fld="13" baseField="0" baseItem="0"/>
  </dataFields>
  <formats count="2">
    <format dxfId="20">
      <pivotArea field="9" type="button" dataOnly="0" labelOnly="1" outline="0" axis="axisRow" fieldPosition="0"/>
    </format>
    <format dxfId="19">
      <pivotArea dataOnly="0" labelOnly="1" outline="0" axis="axisValues" fieldPosition="0"/>
    </format>
  </formats>
  <pivotTableStyleInfo name="PivotStyleDark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3"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F2:G41" firstHeaderRow="1" firstDataRow="1" firstDataCol="1"/>
  <pivotFields count="16">
    <pivotField showAll="0"/>
    <pivotField axis="axisRow"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showAll="0"/>
    <pivotField axis="axisRow" showAll="0">
      <items count="5">
        <item x="0"/>
        <item x="2"/>
        <item x="3"/>
        <item x="1"/>
        <item t="default"/>
      </items>
    </pivotField>
    <pivotField numFmtId="164" showAll="0"/>
    <pivotField numFmtId="164" showAll="0"/>
    <pivotField showAll="0"/>
    <pivotField showAll="0"/>
    <pivotField showAll="0"/>
    <pivotField showAll="0"/>
    <pivotField numFmtId="2" showAll="0"/>
    <pivotField showAll="0"/>
    <pivotField dataField="1" showAll="0"/>
    <pivotField showAll="0"/>
    <pivotField showAll="0"/>
  </pivotFields>
  <rowFields count="2">
    <field x="4"/>
    <field x="1"/>
  </rowFields>
  <rowItems count="39">
    <i>
      <x/>
    </i>
    <i r="1">
      <x v="1"/>
    </i>
    <i r="1">
      <x v="5"/>
    </i>
    <i r="1">
      <x v="12"/>
    </i>
    <i r="1">
      <x v="13"/>
    </i>
    <i r="1">
      <x v="22"/>
    </i>
    <i r="1">
      <x v="25"/>
    </i>
    <i r="1">
      <x v="28"/>
    </i>
    <i r="1">
      <x v="33"/>
    </i>
    <i r="1">
      <x v="34"/>
    </i>
    <i>
      <x v="1"/>
    </i>
    <i r="1">
      <x v="4"/>
    </i>
    <i r="1">
      <x v="15"/>
    </i>
    <i r="1">
      <x v="16"/>
    </i>
    <i r="1">
      <x v="17"/>
    </i>
    <i r="1">
      <x v="24"/>
    </i>
    <i r="1">
      <x v="27"/>
    </i>
    <i r="1">
      <x v="29"/>
    </i>
    <i>
      <x v="2"/>
    </i>
    <i r="1">
      <x v="6"/>
    </i>
    <i r="1">
      <x v="8"/>
    </i>
    <i r="1">
      <x v="10"/>
    </i>
    <i r="1">
      <x v="14"/>
    </i>
    <i r="1">
      <x v="26"/>
    </i>
    <i r="1">
      <x v="30"/>
    </i>
    <i r="1">
      <x v="32"/>
    </i>
    <i>
      <x v="3"/>
    </i>
    <i r="1">
      <x/>
    </i>
    <i r="1">
      <x v="2"/>
    </i>
    <i r="1">
      <x v="3"/>
    </i>
    <i r="1">
      <x v="7"/>
    </i>
    <i r="1">
      <x v="9"/>
    </i>
    <i r="1">
      <x v="11"/>
    </i>
    <i r="1">
      <x v="18"/>
    </i>
    <i r="1">
      <x v="19"/>
    </i>
    <i r="1">
      <x v="20"/>
    </i>
    <i r="1">
      <x v="21"/>
    </i>
    <i r="1">
      <x v="23"/>
    </i>
    <i r="1">
      <x v="31"/>
    </i>
  </rowItems>
  <colItems count="1">
    <i/>
  </colItems>
  <dataFields count="1">
    <dataField name="Average of Total_Revenue" fld="13" subtotal="average" baseField="0" baseItem="0" numFmtId="2"/>
  </dataFields>
  <formats count="2">
    <format dxfId="22">
      <pivotArea collapsedLevelsAreSubtotals="1" fieldPosition="0">
        <references count="1">
          <reference field="4" count="1">
            <x v="0"/>
          </reference>
        </references>
      </pivotArea>
    </format>
    <format dxfId="21">
      <pivotArea outline="0" fieldPosition="0">
        <references count="1">
          <reference field="4294967294" count="1">
            <x v="0"/>
          </reference>
        </references>
      </pivotArea>
    </format>
  </formats>
  <pivotTableStyleInfo name="PivotStyleMedium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23"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6">
  <location ref="G3:H31" firstHeaderRow="1" firstDataRow="1" firstDataCol="1" rowPageCount="1" colPageCount="1"/>
  <pivotFields count="16">
    <pivotField showAll="0"/>
    <pivotField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numFmtId="2" showAll="0"/>
    <pivotField axis="axisPage" multipleItemSelectionAllowed="1" showAll="0">
      <items count="3">
        <item x="1"/>
        <item x="0"/>
        <item t="default"/>
      </items>
    </pivotField>
    <pivotField dataField="1" showAll="0"/>
    <pivotField showAll="0"/>
    <pivotField showAll="0"/>
  </pivotFields>
  <rowFields count="2">
    <field x="9"/>
    <field x="4"/>
  </rowFields>
  <rowItems count="28">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2"/>
    </i>
    <i r="1">
      <x v="3"/>
    </i>
  </rowItems>
  <colItems count="1">
    <i/>
  </colItems>
  <pageFields count="1">
    <pageField fld="12" hier="-1"/>
  </pageFields>
  <dataFields count="1">
    <dataField name="Sum of Total_Revenue" fld="13" baseField="0" baseItem="0" numFmtId="2"/>
  </dataFields>
  <formats count="3">
    <format dxfId="14">
      <pivotArea outline="0" fieldPosition="0">
        <references count="1">
          <reference field="4294967294" count="1">
            <x v="0"/>
          </reference>
        </references>
      </pivotArea>
    </format>
    <format dxfId="13">
      <pivotArea type="all" dataOnly="0" outline="0" fieldPosition="0"/>
    </format>
    <format dxfId="12">
      <pivotArea type="all" dataOnly="0" outline="0" fieldPosition="0"/>
    </format>
  </formats>
  <chartFormats count="1">
    <chartFormat chart="5" format="42" series="1">
      <pivotArea type="data" outline="0" fieldPosition="0">
        <references count="1">
          <reference field="4294967294" count="1" selected="0">
            <x v="0"/>
          </reference>
        </references>
      </pivotArea>
    </chartFormat>
  </chartFormats>
  <pivotTableStyleInfo name="PivotStyleMedium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B1:C6" firstHeaderRow="1" firstDataRow="1" firstDataCol="1"/>
  <pivotFields count="16">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showAll="0"/>
    <pivotField axis="axisRow" showAll="0" sortType="descending">
      <items count="5">
        <item x="1"/>
        <item x="3"/>
        <item x="2"/>
        <item x="0"/>
        <item t="default"/>
      </items>
    </pivotField>
    <pivotField numFmtId="164" showAll="0"/>
    <pivotField numFmtId="164" showAll="0"/>
    <pivotField showAll="0"/>
    <pivotField showAll="0"/>
    <pivotField showAll="0"/>
    <pivotField showAll="0"/>
    <pivotField numFmtId="2" showAll="0"/>
    <pivotField showAll="0"/>
    <pivotField dataField="1" showAll="0"/>
    <pivotField showAll="0"/>
    <pivotField showAll="0"/>
  </pivotFields>
  <rowFields count="1">
    <field x="4"/>
  </rowFields>
  <rowItems count="5">
    <i>
      <x/>
    </i>
    <i>
      <x v="1"/>
    </i>
    <i>
      <x v="2"/>
    </i>
    <i>
      <x v="3"/>
    </i>
    <i t="grand">
      <x/>
    </i>
  </rowItems>
  <colItems count="1">
    <i/>
  </colItems>
  <dataFields count="1">
    <dataField name="Average of Total_Revenue" fld="13" subtotal="average" baseField="0" baseItem="0" numFmtId="2"/>
  </dataFields>
  <formats count="4">
    <format dxfId="18">
      <pivotArea collapsedLevelsAreSubtotals="1" fieldPosition="0">
        <references count="1">
          <reference field="4" count="1">
            <x v="2"/>
          </reference>
        </references>
      </pivotArea>
    </format>
    <format dxfId="17">
      <pivotArea outline="0" fieldPosition="0">
        <references count="1">
          <reference field="4294967294" count="1">
            <x v="0"/>
          </reference>
        </references>
      </pivotArea>
    </format>
    <format dxfId="16">
      <pivotArea type="all" dataOnly="0" outline="0" fieldPosition="0"/>
    </format>
    <format dxfId="15">
      <pivotArea type="all" dataOnly="0" outline="0" fieldPosition="0"/>
    </format>
  </formats>
  <chartFormats count="1">
    <chartFormat chart="6" format="7"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3" name="PivotTable10"/>
  </pivotTables>
  <data>
    <tabular pivotCacheId="1">
      <items count="6">
        <i x="0" s="1"/>
        <i x="5"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yle="SlicerStyleDark3" rowHeight="241300"/>
</slicers>
</file>

<file path=xl/tables/table1.xml><?xml version="1.0" encoding="utf-8"?>
<table xmlns="http://schemas.openxmlformats.org/spreadsheetml/2006/main" id="1" name="Table1" displayName="Table1" ref="A1:P36" totalsRowShown="0" headerRowDxfId="0">
  <autoFilter ref="A1:P36"/>
  <tableColumns count="16">
    <tableColumn id="1" name="Member_ID" dataDxfId="11"/>
    <tableColumn id="2" name="Full_Name" dataDxfId="10"/>
    <tableColumn id="3" name="Age" dataDxfId="9"/>
    <tableColumn id="4" name="Gender" dataDxfId="8"/>
    <tableColumn id="5" name="Membership_Type" dataDxfId="7"/>
    <tableColumn id="6" name="Start_Date" dataDxfId="6"/>
    <tableColumn id="7" name="End_Date" dataDxfId="5"/>
    <tableColumn id="8" name="Monthly_Fee" dataDxfId="4"/>
    <tableColumn id="9" name="Attendance" dataDxfId="3"/>
    <tableColumn id="10" name="City" dataDxfId="2"/>
    <tableColumn id="11" name="Referred_By"/>
    <tableColumn id="12" name="Membership_Duration" dataDxfId="1">
      <calculatedColumnFormula>DATEDIF(F2, IF(G2="", TODAY(), G2), "m") + IF(DATEDIF(F2, IF(G2="", TODAY(), G2), "md")&gt;0,1,0)</calculatedColumnFormula>
    </tableColumn>
    <tableColumn id="13" name="Referred">
      <calculatedColumnFormula>IF(K2&lt;&gt;"","Yes","No")</calculatedColumnFormula>
    </tableColumn>
    <tableColumn id="14" name="Total_Revenue">
      <calculatedColumnFormula>H2*L2</calculatedColumnFormula>
    </tableColumn>
    <tableColumn id="15" name="Flag">
      <calculatedColumnFormula>IF(AND(I2&lt;8,L2&gt;=6,OR(G2=" ", G2&lt;TODAY())), "Flag"," ")</calculatedColumnFormula>
    </tableColumn>
    <tableColumn id="16" name="Age_Distribution">
      <calculatedColumnFormula>IF(AND(C2&gt;=18,C2&lt;=30),"Youth",
   IF(AND(C2&gt;=31,C2&lt;=45),"Adult",
      IF(C2&gt;=46,"Senior","None")))</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workbookViewId="0">
      <selection activeCell="A12" sqref="A12"/>
    </sheetView>
  </sheetViews>
  <sheetFormatPr defaultColWidth="14.42578125" defaultRowHeight="15" customHeight="1" x14ac:dyDescent="0.25"/>
  <cols>
    <col min="1" max="1" width="13.7109375" customWidth="1"/>
    <col min="2" max="2" width="16.140625" bestFit="1" customWidth="1"/>
    <col min="3" max="3" width="7.42578125" customWidth="1"/>
    <col min="4" max="4" width="9.85546875" customWidth="1"/>
    <col min="5" max="5" width="19.85546875" customWidth="1"/>
    <col min="6" max="6" width="12.42578125" customWidth="1"/>
    <col min="7" max="7" width="11.5703125" customWidth="1"/>
    <col min="8" max="8" width="15" customWidth="1"/>
    <col min="9" max="9" width="13.42578125" customWidth="1"/>
    <col min="10" max="10" width="10.5703125" bestFit="1" customWidth="1"/>
    <col min="11" max="11" width="19" bestFit="1" customWidth="1"/>
    <col min="12" max="12" width="23.28515625" customWidth="1"/>
    <col min="13" max="13" width="11" customWidth="1"/>
    <col min="14" max="14" width="16.42578125" customWidth="1"/>
    <col min="15" max="15" width="11.42578125" customWidth="1"/>
    <col min="16" max="16" width="18.140625" customWidth="1"/>
    <col min="17" max="26" width="8.7109375" customWidth="1"/>
  </cols>
  <sheetData>
    <row r="1" spans="1:16" x14ac:dyDescent="0.25">
      <c r="A1" s="1" t="s">
        <v>108</v>
      </c>
      <c r="B1" s="1" t="s">
        <v>0</v>
      </c>
      <c r="C1" s="1" t="s">
        <v>1</v>
      </c>
      <c r="D1" s="1" t="s">
        <v>2</v>
      </c>
      <c r="E1" s="1" t="s">
        <v>3</v>
      </c>
      <c r="F1" s="1" t="s">
        <v>4</v>
      </c>
      <c r="G1" s="1" t="s">
        <v>5</v>
      </c>
      <c r="H1" s="1" t="s">
        <v>6</v>
      </c>
      <c r="I1" s="1" t="s">
        <v>7</v>
      </c>
      <c r="J1" s="1" t="s">
        <v>8</v>
      </c>
      <c r="K1" s="1" t="s">
        <v>9</v>
      </c>
      <c r="L1" s="27" t="s">
        <v>107</v>
      </c>
      <c r="M1" s="28" t="s">
        <v>109</v>
      </c>
      <c r="N1" s="28" t="s">
        <v>116</v>
      </c>
      <c r="O1" s="28" t="s">
        <v>120</v>
      </c>
      <c r="P1" s="28" t="s">
        <v>127</v>
      </c>
    </row>
    <row r="2" spans="1:16" x14ac:dyDescent="0.25">
      <c r="A2" s="2" t="s">
        <v>10</v>
      </c>
      <c r="B2" s="2" t="s">
        <v>11</v>
      </c>
      <c r="C2" s="2">
        <v>59</v>
      </c>
      <c r="D2" s="2" t="s">
        <v>12</v>
      </c>
      <c r="E2" s="2" t="s">
        <v>13</v>
      </c>
      <c r="F2" s="3">
        <v>45235</v>
      </c>
      <c r="G2" s="3">
        <v>45425</v>
      </c>
      <c r="H2" s="2">
        <v>800</v>
      </c>
      <c r="I2" s="2">
        <v>25</v>
      </c>
      <c r="J2" s="2" t="s">
        <v>14</v>
      </c>
      <c r="K2" s="2" t="s">
        <v>15</v>
      </c>
      <c r="L2" s="5">
        <f ca="1">DATEDIF(F2, IF(G2="", TODAY(), G2), "m") + IF(DATEDIF(F2, IF(G2="", TODAY(), G2), "md")&gt;0,1,0)</f>
        <v>7</v>
      </c>
      <c r="M2" t="str">
        <f>IF(K2&lt;&gt;"","Yes","No")</f>
        <v>Yes</v>
      </c>
      <c r="N2">
        <f ca="1">H2*L2</f>
        <v>5600</v>
      </c>
      <c r="O2" t="str">
        <f ca="1">IF(AND(I2&lt;8,L2&gt;=6,OR(G2=" ", G2&lt;TODAY())), "Flag"," ")</f>
        <v xml:space="preserve"> </v>
      </c>
      <c r="P2" t="str">
        <f>IF(AND(C2&gt;=18,C2&lt;=30),"Youth",
   IF(AND(C2&gt;=31,C2&lt;=45),"Adult",
      IF(C2&gt;=46,"Senior","None")))</f>
        <v>Senior</v>
      </c>
    </row>
    <row r="3" spans="1:16" x14ac:dyDescent="0.25">
      <c r="A3" s="2" t="s">
        <v>16</v>
      </c>
      <c r="B3" s="2" t="s">
        <v>17</v>
      </c>
      <c r="C3" s="2">
        <v>27</v>
      </c>
      <c r="D3" s="2" t="s">
        <v>12</v>
      </c>
      <c r="E3" s="2" t="s">
        <v>13</v>
      </c>
      <c r="F3" s="3">
        <v>45714</v>
      </c>
      <c r="G3" s="3">
        <v>45740</v>
      </c>
      <c r="H3" s="2">
        <v>800</v>
      </c>
      <c r="I3" s="2">
        <v>20</v>
      </c>
      <c r="J3" s="2" t="s">
        <v>18</v>
      </c>
      <c r="K3" s="2" t="s">
        <v>19</v>
      </c>
      <c r="L3" s="5">
        <f t="shared" ref="L3:L36" ca="1" si="0">DATEDIF(F3, IF(G3="", TODAY(), G3), "m") + IF(DATEDIF(F3, IF(G3="", TODAY(), G3), "md")&gt;0,1,0)</f>
        <v>1</v>
      </c>
      <c r="M3" t="str">
        <f t="shared" ref="M3:M36" si="1">IF(K3&lt;&gt;"","Yes","No")</f>
        <v>Yes</v>
      </c>
      <c r="N3">
        <f t="shared" ref="N3:N36" ca="1" si="2">H3*L3</f>
        <v>800</v>
      </c>
      <c r="O3" t="str">
        <f t="shared" ref="O3:O36" ca="1" si="3">IF(AND(I3&lt;8,L3&gt;=6,OR(G3=" ", G3&lt;TODAY())), "Flag"," ")</f>
        <v xml:space="preserve"> </v>
      </c>
      <c r="P3" t="str">
        <f t="shared" ref="P3:P36" si="4">IF(AND(C3&gt;=18,C3&lt;=30),"Youth",
   IF(AND(C3&gt;=31,C3&lt;=45),"Adult",
      IF(C3&gt;=46,"Senior","None")))</f>
        <v>Youth</v>
      </c>
    </row>
    <row r="4" spans="1:16" x14ac:dyDescent="0.25">
      <c r="A4" s="2" t="s">
        <v>20</v>
      </c>
      <c r="B4" s="2" t="s">
        <v>21</v>
      </c>
      <c r="C4" s="2">
        <v>24</v>
      </c>
      <c r="D4" s="2" t="s">
        <v>12</v>
      </c>
      <c r="E4" s="2" t="s">
        <v>22</v>
      </c>
      <c r="F4" s="3">
        <v>45191</v>
      </c>
      <c r="G4" s="3">
        <v>45371</v>
      </c>
      <c r="H4" s="2">
        <v>1200</v>
      </c>
      <c r="I4" s="2">
        <v>18</v>
      </c>
      <c r="J4" s="2" t="s">
        <v>23</v>
      </c>
      <c r="K4" s="2" t="s">
        <v>24</v>
      </c>
      <c r="L4" s="5">
        <f t="shared" ca="1" si="0"/>
        <v>6</v>
      </c>
      <c r="M4" t="str">
        <f t="shared" si="1"/>
        <v>Yes</v>
      </c>
      <c r="N4">
        <f t="shared" ca="1" si="2"/>
        <v>7200</v>
      </c>
      <c r="O4" t="str">
        <f t="shared" ca="1" si="3"/>
        <v xml:space="preserve"> </v>
      </c>
      <c r="P4" t="str">
        <f t="shared" si="4"/>
        <v>Youth</v>
      </c>
    </row>
    <row r="5" spans="1:16" x14ac:dyDescent="0.25">
      <c r="A5" s="2" t="s">
        <v>25</v>
      </c>
      <c r="B5" s="2" t="s">
        <v>26</v>
      </c>
      <c r="C5" s="2">
        <v>31</v>
      </c>
      <c r="D5" s="2" t="s">
        <v>27</v>
      </c>
      <c r="E5" s="2" t="s">
        <v>22</v>
      </c>
      <c r="F5" s="3">
        <v>45479</v>
      </c>
      <c r="G5" s="3">
        <v>45587</v>
      </c>
      <c r="H5" s="2">
        <v>1200</v>
      </c>
      <c r="I5" s="2">
        <v>16</v>
      </c>
      <c r="J5" s="2" t="s">
        <v>23</v>
      </c>
      <c r="K5" s="2" t="s">
        <v>28</v>
      </c>
      <c r="L5" s="5">
        <f t="shared" ca="1" si="0"/>
        <v>4</v>
      </c>
      <c r="M5" t="str">
        <f t="shared" si="1"/>
        <v>Yes</v>
      </c>
      <c r="N5">
        <f t="shared" ca="1" si="2"/>
        <v>4800</v>
      </c>
      <c r="O5" t="str">
        <f t="shared" ca="1" si="3"/>
        <v xml:space="preserve"> </v>
      </c>
      <c r="P5" t="str">
        <f t="shared" si="4"/>
        <v>Adult</v>
      </c>
    </row>
    <row r="6" spans="1:16" x14ac:dyDescent="0.25">
      <c r="A6" s="2" t="s">
        <v>29</v>
      </c>
      <c r="B6" s="2" t="s">
        <v>30</v>
      </c>
      <c r="C6" s="2">
        <v>19</v>
      </c>
      <c r="D6" s="2" t="s">
        <v>12</v>
      </c>
      <c r="E6" s="2" t="s">
        <v>31</v>
      </c>
      <c r="F6" s="3">
        <v>45286</v>
      </c>
      <c r="G6" s="3">
        <v>45501</v>
      </c>
      <c r="H6" s="2">
        <v>2500</v>
      </c>
      <c r="I6" s="2">
        <v>12</v>
      </c>
      <c r="J6" s="2" t="s">
        <v>14</v>
      </c>
      <c r="K6" s="2" t="s">
        <v>32</v>
      </c>
      <c r="L6" s="5">
        <f t="shared" ca="1" si="0"/>
        <v>8</v>
      </c>
      <c r="M6" t="str">
        <f t="shared" si="1"/>
        <v>Yes</v>
      </c>
      <c r="N6">
        <f t="shared" ca="1" si="2"/>
        <v>20000</v>
      </c>
      <c r="O6" t="str">
        <f t="shared" ca="1" si="3"/>
        <v xml:space="preserve"> </v>
      </c>
      <c r="P6" t="str">
        <f t="shared" si="4"/>
        <v>Youth</v>
      </c>
    </row>
    <row r="7" spans="1:16" x14ac:dyDescent="0.25">
      <c r="A7" s="2" t="s">
        <v>33</v>
      </c>
      <c r="B7" s="2" t="s">
        <v>34</v>
      </c>
      <c r="C7" s="2">
        <v>40</v>
      </c>
      <c r="D7" s="2" t="s">
        <v>12</v>
      </c>
      <c r="E7" s="2" t="s">
        <v>13</v>
      </c>
      <c r="F7" s="3">
        <v>45317</v>
      </c>
      <c r="G7" s="3">
        <v>45392</v>
      </c>
      <c r="H7" s="2">
        <v>800</v>
      </c>
      <c r="I7" s="2">
        <v>14</v>
      </c>
      <c r="J7" s="2" t="s">
        <v>35</v>
      </c>
      <c r="K7" s="2" t="s">
        <v>36</v>
      </c>
      <c r="L7" s="5">
        <f t="shared" ca="1" si="0"/>
        <v>3</v>
      </c>
      <c r="M7" t="str">
        <f t="shared" si="1"/>
        <v>Yes</v>
      </c>
      <c r="N7">
        <f t="shared" ca="1" si="2"/>
        <v>2400</v>
      </c>
      <c r="O7" t="str">
        <f t="shared" ca="1" si="3"/>
        <v xml:space="preserve"> </v>
      </c>
      <c r="P7" t="str">
        <f t="shared" si="4"/>
        <v>Adult</v>
      </c>
    </row>
    <row r="8" spans="1:16" x14ac:dyDescent="0.25">
      <c r="A8" s="2" t="s">
        <v>37</v>
      </c>
      <c r="B8" s="2" t="s">
        <v>38</v>
      </c>
      <c r="C8" s="2">
        <v>41</v>
      </c>
      <c r="D8" s="2" t="s">
        <v>27</v>
      </c>
      <c r="E8" s="2" t="s">
        <v>13</v>
      </c>
      <c r="F8" s="3">
        <v>45588</v>
      </c>
      <c r="G8" s="3">
        <v>45677</v>
      </c>
      <c r="H8" s="2">
        <v>800</v>
      </c>
      <c r="I8" s="2">
        <v>25</v>
      </c>
      <c r="J8" s="2" t="s">
        <v>18</v>
      </c>
      <c r="L8" s="5">
        <f t="shared" ca="1" si="0"/>
        <v>3</v>
      </c>
      <c r="M8" t="str">
        <f t="shared" si="1"/>
        <v>No</v>
      </c>
      <c r="N8">
        <f t="shared" ca="1" si="2"/>
        <v>2400</v>
      </c>
      <c r="O8" t="str">
        <f t="shared" ca="1" si="3"/>
        <v xml:space="preserve"> </v>
      </c>
      <c r="P8" t="str">
        <f t="shared" si="4"/>
        <v>Adult</v>
      </c>
    </row>
    <row r="9" spans="1:16" x14ac:dyDescent="0.25">
      <c r="A9" s="2" t="s">
        <v>39</v>
      </c>
      <c r="B9" s="2" t="s">
        <v>40</v>
      </c>
      <c r="C9" s="2">
        <v>43</v>
      </c>
      <c r="D9" s="2" t="s">
        <v>12</v>
      </c>
      <c r="E9" s="2" t="s">
        <v>41</v>
      </c>
      <c r="F9" s="3">
        <v>45450</v>
      </c>
      <c r="G9" s="3">
        <v>45563</v>
      </c>
      <c r="H9" s="2">
        <v>1800</v>
      </c>
      <c r="I9" s="2">
        <v>28</v>
      </c>
      <c r="J9" s="2" t="s">
        <v>42</v>
      </c>
      <c r="L9" s="5">
        <f t="shared" ca="1" si="0"/>
        <v>4</v>
      </c>
      <c r="M9" t="str">
        <f t="shared" si="1"/>
        <v>No</v>
      </c>
      <c r="N9">
        <f t="shared" ca="1" si="2"/>
        <v>7200</v>
      </c>
      <c r="O9" t="str">
        <f t="shared" ca="1" si="3"/>
        <v xml:space="preserve"> </v>
      </c>
      <c r="P9" t="str">
        <f t="shared" si="4"/>
        <v>Adult</v>
      </c>
    </row>
    <row r="10" spans="1:16" x14ac:dyDescent="0.25">
      <c r="A10" s="2" t="s">
        <v>43</v>
      </c>
      <c r="B10" s="2" t="s">
        <v>44</v>
      </c>
      <c r="C10" s="2">
        <v>42</v>
      </c>
      <c r="D10" s="2" t="s">
        <v>12</v>
      </c>
      <c r="E10" s="2" t="s">
        <v>13</v>
      </c>
      <c r="F10" s="3">
        <v>45569</v>
      </c>
      <c r="G10" s="3">
        <v>45582</v>
      </c>
      <c r="H10" s="2">
        <v>800</v>
      </c>
      <c r="I10" s="2">
        <v>3</v>
      </c>
      <c r="J10" s="2" t="s">
        <v>42</v>
      </c>
      <c r="K10" s="2" t="s">
        <v>45</v>
      </c>
      <c r="L10" s="5">
        <f t="shared" ca="1" si="0"/>
        <v>1</v>
      </c>
      <c r="M10" t="str">
        <f t="shared" si="1"/>
        <v>Yes</v>
      </c>
      <c r="N10">
        <f t="shared" ca="1" si="2"/>
        <v>800</v>
      </c>
      <c r="O10" t="str">
        <f t="shared" ca="1" si="3"/>
        <v xml:space="preserve"> </v>
      </c>
      <c r="P10" t="str">
        <f t="shared" si="4"/>
        <v>Adult</v>
      </c>
    </row>
    <row r="11" spans="1:16" x14ac:dyDescent="0.25">
      <c r="A11" s="2" t="s">
        <v>46</v>
      </c>
      <c r="B11" s="2" t="s">
        <v>47</v>
      </c>
      <c r="C11" s="2">
        <v>37</v>
      </c>
      <c r="D11" s="2" t="s">
        <v>12</v>
      </c>
      <c r="E11" s="2" t="s">
        <v>22</v>
      </c>
      <c r="F11" s="3">
        <v>45202</v>
      </c>
      <c r="G11" s="3">
        <v>45280</v>
      </c>
      <c r="H11" s="2">
        <v>1200</v>
      </c>
      <c r="I11" s="2">
        <v>29</v>
      </c>
      <c r="J11" s="2" t="s">
        <v>35</v>
      </c>
      <c r="K11" s="2" t="s">
        <v>48</v>
      </c>
      <c r="L11" s="5">
        <f t="shared" ca="1" si="0"/>
        <v>3</v>
      </c>
      <c r="M11" t="str">
        <f t="shared" si="1"/>
        <v>Yes</v>
      </c>
      <c r="N11">
        <f t="shared" ca="1" si="2"/>
        <v>3600</v>
      </c>
      <c r="O11" t="str">
        <f t="shared" ca="1" si="3"/>
        <v xml:space="preserve"> </v>
      </c>
      <c r="P11" t="str">
        <f t="shared" si="4"/>
        <v>Adult</v>
      </c>
    </row>
    <row r="12" spans="1:16" x14ac:dyDescent="0.25">
      <c r="A12" s="2" t="s">
        <v>49</v>
      </c>
      <c r="B12" s="2" t="s">
        <v>50</v>
      </c>
      <c r="C12" s="2">
        <v>48</v>
      </c>
      <c r="D12" s="2" t="s">
        <v>27</v>
      </c>
      <c r="E12" s="2" t="s">
        <v>22</v>
      </c>
      <c r="F12" s="3">
        <v>45297</v>
      </c>
      <c r="G12" s="3">
        <v>45459</v>
      </c>
      <c r="H12" s="2">
        <v>1200</v>
      </c>
      <c r="I12" s="2">
        <v>13</v>
      </c>
      <c r="J12" s="2" t="s">
        <v>14</v>
      </c>
      <c r="K12" s="2" t="s">
        <v>51</v>
      </c>
      <c r="L12" s="5">
        <f t="shared" ca="1" si="0"/>
        <v>6</v>
      </c>
      <c r="M12" t="str">
        <f t="shared" si="1"/>
        <v>Yes</v>
      </c>
      <c r="N12">
        <f t="shared" ca="1" si="2"/>
        <v>7200</v>
      </c>
      <c r="O12" t="str">
        <f t="shared" ca="1" si="3"/>
        <v xml:space="preserve"> </v>
      </c>
      <c r="P12" t="str">
        <f t="shared" si="4"/>
        <v>Senior</v>
      </c>
    </row>
    <row r="13" spans="1:16" x14ac:dyDescent="0.25">
      <c r="A13" s="2" t="s">
        <v>52</v>
      </c>
      <c r="B13" s="2" t="s">
        <v>53</v>
      </c>
      <c r="C13" s="2">
        <v>36</v>
      </c>
      <c r="D13" s="2" t="s">
        <v>12</v>
      </c>
      <c r="E13" s="2" t="s">
        <v>22</v>
      </c>
      <c r="F13" s="3">
        <v>45154</v>
      </c>
      <c r="G13" s="3">
        <v>45568</v>
      </c>
      <c r="H13" s="2">
        <v>1200</v>
      </c>
      <c r="I13" s="2">
        <v>19</v>
      </c>
      <c r="J13" s="2" t="s">
        <v>42</v>
      </c>
      <c r="K13" s="2" t="s">
        <v>54</v>
      </c>
      <c r="L13" s="5">
        <f t="shared" ca="1" si="0"/>
        <v>14</v>
      </c>
      <c r="M13" t="str">
        <f t="shared" si="1"/>
        <v>Yes</v>
      </c>
      <c r="N13">
        <f t="shared" ca="1" si="2"/>
        <v>16800</v>
      </c>
      <c r="O13" t="str">
        <f t="shared" ca="1" si="3"/>
        <v xml:space="preserve"> </v>
      </c>
      <c r="P13" t="str">
        <f t="shared" si="4"/>
        <v>Adult</v>
      </c>
    </row>
    <row r="14" spans="1:16" x14ac:dyDescent="0.25">
      <c r="A14" s="2" t="s">
        <v>55</v>
      </c>
      <c r="B14" s="2" t="s">
        <v>56</v>
      </c>
      <c r="C14" s="2">
        <v>48</v>
      </c>
      <c r="D14" s="2" t="s">
        <v>27</v>
      </c>
      <c r="E14" s="2" t="s">
        <v>41</v>
      </c>
      <c r="F14" s="3">
        <v>45556</v>
      </c>
      <c r="G14" s="3">
        <v>45641</v>
      </c>
      <c r="H14" s="2">
        <v>1800</v>
      </c>
      <c r="I14" s="2">
        <v>22</v>
      </c>
      <c r="J14" s="2" t="s">
        <v>42</v>
      </c>
      <c r="L14" s="5">
        <f t="shared" ca="1" si="0"/>
        <v>3</v>
      </c>
      <c r="M14" t="str">
        <f t="shared" si="1"/>
        <v>No</v>
      </c>
      <c r="N14">
        <f t="shared" ca="1" si="2"/>
        <v>5400</v>
      </c>
      <c r="O14" t="str">
        <f t="shared" ca="1" si="3"/>
        <v xml:space="preserve"> </v>
      </c>
      <c r="P14" t="str">
        <f t="shared" si="4"/>
        <v>Senior</v>
      </c>
    </row>
    <row r="15" spans="1:16" x14ac:dyDescent="0.25">
      <c r="A15" s="2" t="s">
        <v>57</v>
      </c>
      <c r="B15" s="2" t="s">
        <v>58</v>
      </c>
      <c r="C15" s="2">
        <v>39</v>
      </c>
      <c r="D15" s="2" t="s">
        <v>12</v>
      </c>
      <c r="E15" s="2" t="s">
        <v>22</v>
      </c>
      <c r="F15" s="3">
        <v>45065</v>
      </c>
      <c r="G15" s="3">
        <v>45242</v>
      </c>
      <c r="H15" s="2">
        <v>1200</v>
      </c>
      <c r="I15" s="2">
        <v>28</v>
      </c>
      <c r="J15" s="2" t="s">
        <v>35</v>
      </c>
      <c r="L15" s="5">
        <f t="shared" ca="1" si="0"/>
        <v>6</v>
      </c>
      <c r="M15" t="str">
        <f t="shared" si="1"/>
        <v>No</v>
      </c>
      <c r="N15">
        <f t="shared" ca="1" si="2"/>
        <v>7200</v>
      </c>
      <c r="O15" t="str">
        <f t="shared" ca="1" si="3"/>
        <v xml:space="preserve"> </v>
      </c>
      <c r="P15" t="str">
        <f t="shared" si="4"/>
        <v>Adult</v>
      </c>
    </row>
    <row r="16" spans="1:16" x14ac:dyDescent="0.25">
      <c r="A16" s="2" t="s">
        <v>59</v>
      </c>
      <c r="B16" s="2" t="s">
        <v>60</v>
      </c>
      <c r="C16" s="2">
        <v>44</v>
      </c>
      <c r="D16" s="2" t="s">
        <v>27</v>
      </c>
      <c r="E16" s="2" t="s">
        <v>13</v>
      </c>
      <c r="F16" s="3">
        <v>45333</v>
      </c>
      <c r="G16" s="3">
        <v>45540</v>
      </c>
      <c r="H16" s="2">
        <v>800</v>
      </c>
      <c r="I16" s="2">
        <v>8</v>
      </c>
      <c r="J16" s="2" t="s">
        <v>23</v>
      </c>
      <c r="L16" s="5">
        <f t="shared" ca="1" si="0"/>
        <v>7</v>
      </c>
      <c r="M16" t="str">
        <f t="shared" si="1"/>
        <v>No</v>
      </c>
      <c r="N16">
        <f t="shared" ca="1" si="2"/>
        <v>5600</v>
      </c>
      <c r="O16" t="str">
        <f t="shared" ca="1" si="3"/>
        <v xml:space="preserve"> </v>
      </c>
      <c r="P16" t="str">
        <f t="shared" si="4"/>
        <v>Adult</v>
      </c>
    </row>
    <row r="17" spans="1:16" x14ac:dyDescent="0.25">
      <c r="A17" s="2" t="s">
        <v>61</v>
      </c>
      <c r="B17" s="2" t="s">
        <v>62</v>
      </c>
      <c r="C17" s="2">
        <v>39</v>
      </c>
      <c r="D17" s="2" t="s">
        <v>12</v>
      </c>
      <c r="E17" s="2" t="s">
        <v>31</v>
      </c>
      <c r="F17" s="3">
        <v>45702</v>
      </c>
      <c r="G17" s="3">
        <v>45732</v>
      </c>
      <c r="H17" s="2">
        <v>2500</v>
      </c>
      <c r="I17" s="2">
        <v>14</v>
      </c>
      <c r="J17" s="2" t="s">
        <v>42</v>
      </c>
      <c r="L17" s="5">
        <f t="shared" ca="1" si="0"/>
        <v>2</v>
      </c>
      <c r="M17" t="str">
        <f t="shared" si="1"/>
        <v>No</v>
      </c>
      <c r="N17">
        <f t="shared" ca="1" si="2"/>
        <v>5000</v>
      </c>
      <c r="O17" t="str">
        <f t="shared" ca="1" si="3"/>
        <v xml:space="preserve"> </v>
      </c>
      <c r="P17" t="str">
        <f t="shared" si="4"/>
        <v>Adult</v>
      </c>
    </row>
    <row r="18" spans="1:16" x14ac:dyDescent="0.25">
      <c r="A18" s="2" t="s">
        <v>63</v>
      </c>
      <c r="B18" s="2" t="s">
        <v>64</v>
      </c>
      <c r="C18" s="2">
        <v>35</v>
      </c>
      <c r="D18" s="2" t="s">
        <v>12</v>
      </c>
      <c r="E18" s="2" t="s">
        <v>22</v>
      </c>
      <c r="F18" s="3">
        <v>45329</v>
      </c>
      <c r="G18" s="3">
        <v>45685</v>
      </c>
      <c r="H18" s="2">
        <v>1200</v>
      </c>
      <c r="I18" s="2">
        <v>25</v>
      </c>
      <c r="J18" s="2" t="s">
        <v>23</v>
      </c>
      <c r="L18" s="5">
        <f t="shared" ca="1" si="0"/>
        <v>12</v>
      </c>
      <c r="M18" t="str">
        <f t="shared" si="1"/>
        <v>No</v>
      </c>
      <c r="N18">
        <f t="shared" ca="1" si="2"/>
        <v>14400</v>
      </c>
      <c r="O18" t="str">
        <f t="shared" ca="1" si="3"/>
        <v xml:space="preserve"> </v>
      </c>
      <c r="P18" t="str">
        <f t="shared" si="4"/>
        <v>Adult</v>
      </c>
    </row>
    <row r="19" spans="1:16" x14ac:dyDescent="0.25">
      <c r="A19" s="2" t="s">
        <v>65</v>
      </c>
      <c r="B19" s="2" t="s">
        <v>66</v>
      </c>
      <c r="C19" s="2">
        <v>56</v>
      </c>
      <c r="D19" s="2" t="s">
        <v>27</v>
      </c>
      <c r="E19" s="2" t="s">
        <v>31</v>
      </c>
      <c r="F19" s="3">
        <v>45213</v>
      </c>
      <c r="G19" s="3">
        <v>45649</v>
      </c>
      <c r="H19" s="2">
        <v>2500</v>
      </c>
      <c r="I19" s="2">
        <v>13</v>
      </c>
      <c r="J19" s="2" t="s">
        <v>67</v>
      </c>
      <c r="L19" s="5">
        <f t="shared" ca="1" si="0"/>
        <v>15</v>
      </c>
      <c r="M19" t="str">
        <f t="shared" si="1"/>
        <v>No</v>
      </c>
      <c r="N19">
        <f t="shared" ca="1" si="2"/>
        <v>37500</v>
      </c>
      <c r="O19" t="str">
        <f t="shared" ca="1" si="3"/>
        <v xml:space="preserve"> </v>
      </c>
      <c r="P19" t="str">
        <f t="shared" si="4"/>
        <v>Senior</v>
      </c>
    </row>
    <row r="20" spans="1:16" x14ac:dyDescent="0.25">
      <c r="A20" s="2" t="s">
        <v>68</v>
      </c>
      <c r="B20" s="2" t="s">
        <v>69</v>
      </c>
      <c r="C20" s="2">
        <v>27</v>
      </c>
      <c r="D20" s="2" t="s">
        <v>27</v>
      </c>
      <c r="E20" s="2" t="s">
        <v>13</v>
      </c>
      <c r="F20" s="3">
        <v>45354</v>
      </c>
      <c r="G20" s="3">
        <v>45664</v>
      </c>
      <c r="H20" s="2">
        <v>800</v>
      </c>
      <c r="I20" s="2">
        <v>26</v>
      </c>
      <c r="J20" s="2" t="s">
        <v>35</v>
      </c>
      <c r="L20" s="5">
        <f t="shared" ca="1" si="0"/>
        <v>11</v>
      </c>
      <c r="M20" t="str">
        <f t="shared" si="1"/>
        <v>No</v>
      </c>
      <c r="N20">
        <f t="shared" ca="1" si="2"/>
        <v>8800</v>
      </c>
      <c r="O20" t="str">
        <f t="shared" ca="1" si="3"/>
        <v xml:space="preserve"> </v>
      </c>
      <c r="P20" t="str">
        <f t="shared" si="4"/>
        <v>Youth</v>
      </c>
    </row>
    <row r="21" spans="1:16" ht="15.75" customHeight="1" x14ac:dyDescent="0.25">
      <c r="A21" s="2" t="s">
        <v>70</v>
      </c>
      <c r="B21" s="2" t="s">
        <v>71</v>
      </c>
      <c r="C21" s="2">
        <v>28</v>
      </c>
      <c r="D21" s="2" t="s">
        <v>12</v>
      </c>
      <c r="E21" s="2" t="s">
        <v>31</v>
      </c>
      <c r="F21" s="3">
        <v>45417</v>
      </c>
      <c r="G21" s="3">
        <v>45608</v>
      </c>
      <c r="H21" s="2">
        <v>2500</v>
      </c>
      <c r="I21" s="2">
        <v>21</v>
      </c>
      <c r="J21" s="2" t="s">
        <v>35</v>
      </c>
      <c r="K21" s="2" t="s">
        <v>72</v>
      </c>
      <c r="L21" s="5">
        <f t="shared" ca="1" si="0"/>
        <v>7</v>
      </c>
      <c r="M21" t="str">
        <f t="shared" si="1"/>
        <v>Yes</v>
      </c>
      <c r="N21">
        <f t="shared" ca="1" si="2"/>
        <v>17500</v>
      </c>
      <c r="O21" t="str">
        <f t="shared" ca="1" si="3"/>
        <v xml:space="preserve"> </v>
      </c>
      <c r="P21" t="str">
        <f t="shared" si="4"/>
        <v>Youth</v>
      </c>
    </row>
    <row r="22" spans="1:16" ht="15.75" customHeight="1" x14ac:dyDescent="0.25">
      <c r="A22" s="2" t="s">
        <v>73</v>
      </c>
      <c r="B22" s="2" t="s">
        <v>74</v>
      </c>
      <c r="C22" s="2">
        <v>57</v>
      </c>
      <c r="D22" s="2" t="s">
        <v>27</v>
      </c>
      <c r="E22" s="2" t="s">
        <v>41</v>
      </c>
      <c r="F22" s="3">
        <v>45146</v>
      </c>
      <c r="G22" s="3">
        <v>45674</v>
      </c>
      <c r="H22" s="2">
        <v>1800</v>
      </c>
      <c r="I22" s="2">
        <v>19</v>
      </c>
      <c r="J22" s="2" t="s">
        <v>35</v>
      </c>
      <c r="L22" s="5">
        <f t="shared" ca="1" si="0"/>
        <v>18</v>
      </c>
      <c r="M22" t="str">
        <f t="shared" si="1"/>
        <v>No</v>
      </c>
      <c r="N22">
        <f t="shared" ca="1" si="2"/>
        <v>32400</v>
      </c>
      <c r="O22" t="str">
        <f t="shared" ca="1" si="3"/>
        <v xml:space="preserve"> </v>
      </c>
      <c r="P22" t="str">
        <f t="shared" si="4"/>
        <v>Senior</v>
      </c>
    </row>
    <row r="23" spans="1:16" ht="15.75" customHeight="1" x14ac:dyDescent="0.25">
      <c r="A23" s="2" t="s">
        <v>75</v>
      </c>
      <c r="B23" s="2" t="s">
        <v>76</v>
      </c>
      <c r="C23" s="2">
        <v>26</v>
      </c>
      <c r="D23" s="2" t="s">
        <v>27</v>
      </c>
      <c r="E23" s="2" t="s">
        <v>41</v>
      </c>
      <c r="F23" s="3">
        <v>45320</v>
      </c>
      <c r="G23" s="3">
        <v>45616</v>
      </c>
      <c r="H23" s="2">
        <v>1800</v>
      </c>
      <c r="I23" s="2">
        <v>5</v>
      </c>
      <c r="J23" s="2" t="s">
        <v>14</v>
      </c>
      <c r="L23" s="5">
        <f t="shared" ca="1" si="0"/>
        <v>10</v>
      </c>
      <c r="M23" t="str">
        <f t="shared" si="1"/>
        <v>No</v>
      </c>
      <c r="N23">
        <f t="shared" ca="1" si="2"/>
        <v>18000</v>
      </c>
      <c r="O23" t="str">
        <f t="shared" ca="1" si="3"/>
        <v>Flag</v>
      </c>
      <c r="P23" t="str">
        <f t="shared" si="4"/>
        <v>Youth</v>
      </c>
    </row>
    <row r="24" spans="1:16" ht="15.75" customHeight="1" x14ac:dyDescent="0.25">
      <c r="A24" s="2" t="s">
        <v>77</v>
      </c>
      <c r="B24" s="2" t="s">
        <v>78</v>
      </c>
      <c r="C24" s="2">
        <v>48</v>
      </c>
      <c r="D24" s="2" t="s">
        <v>12</v>
      </c>
      <c r="E24" s="2" t="s">
        <v>41</v>
      </c>
      <c r="F24" s="3">
        <v>45451</v>
      </c>
      <c r="G24" s="3">
        <v>45455</v>
      </c>
      <c r="H24" s="2">
        <v>1800</v>
      </c>
      <c r="I24" s="2">
        <v>18</v>
      </c>
      <c r="J24" s="2" t="s">
        <v>67</v>
      </c>
      <c r="L24" s="5">
        <f t="shared" ca="1" si="0"/>
        <v>1</v>
      </c>
      <c r="M24" t="str">
        <f t="shared" si="1"/>
        <v>No</v>
      </c>
      <c r="N24">
        <f t="shared" ca="1" si="2"/>
        <v>1800</v>
      </c>
      <c r="O24" t="str">
        <f t="shared" ca="1" si="3"/>
        <v xml:space="preserve"> </v>
      </c>
      <c r="P24" t="str">
        <f t="shared" si="4"/>
        <v>Senior</v>
      </c>
    </row>
    <row r="25" spans="1:16" ht="15.75" customHeight="1" x14ac:dyDescent="0.25">
      <c r="A25" s="2" t="s">
        <v>79</v>
      </c>
      <c r="B25" s="2" t="s">
        <v>80</v>
      </c>
      <c r="C25" s="2">
        <v>25</v>
      </c>
      <c r="D25" s="2" t="s">
        <v>27</v>
      </c>
      <c r="E25" s="2" t="s">
        <v>22</v>
      </c>
      <c r="F25" s="3">
        <v>45439</v>
      </c>
      <c r="G25" s="3">
        <v>45730</v>
      </c>
      <c r="H25" s="2">
        <v>1200</v>
      </c>
      <c r="I25" s="2">
        <v>6</v>
      </c>
      <c r="J25" s="2" t="s">
        <v>14</v>
      </c>
      <c r="L25" s="5">
        <f t="shared" ca="1" si="0"/>
        <v>10</v>
      </c>
      <c r="M25" t="str">
        <f t="shared" si="1"/>
        <v>No</v>
      </c>
      <c r="N25">
        <f t="shared" ca="1" si="2"/>
        <v>12000</v>
      </c>
      <c r="O25" t="str">
        <f t="shared" ca="1" si="3"/>
        <v>Flag</v>
      </c>
      <c r="P25" t="str">
        <f t="shared" si="4"/>
        <v>Youth</v>
      </c>
    </row>
    <row r="26" spans="1:16" ht="15.75" customHeight="1" x14ac:dyDescent="0.25">
      <c r="A26" s="2" t="s">
        <v>81</v>
      </c>
      <c r="B26" s="2" t="s">
        <v>82</v>
      </c>
      <c r="C26" s="2">
        <v>53</v>
      </c>
      <c r="D26" s="2" t="s">
        <v>12</v>
      </c>
      <c r="E26" s="2" t="s">
        <v>41</v>
      </c>
      <c r="F26" s="3">
        <v>45286</v>
      </c>
      <c r="G26" s="3">
        <v>45372</v>
      </c>
      <c r="H26" s="2">
        <v>1800</v>
      </c>
      <c r="I26" s="2">
        <v>17</v>
      </c>
      <c r="J26" s="2" t="s">
        <v>35</v>
      </c>
      <c r="K26" s="2" t="s">
        <v>83</v>
      </c>
      <c r="L26" s="5">
        <f t="shared" ca="1" si="0"/>
        <v>3</v>
      </c>
      <c r="M26" t="str">
        <f t="shared" si="1"/>
        <v>Yes</v>
      </c>
      <c r="N26">
        <f t="shared" ca="1" si="2"/>
        <v>5400</v>
      </c>
      <c r="O26" t="str">
        <f t="shared" ca="1" si="3"/>
        <v xml:space="preserve"> </v>
      </c>
      <c r="P26" t="str">
        <f t="shared" si="4"/>
        <v>Senior</v>
      </c>
    </row>
    <row r="27" spans="1:16" ht="15.75" customHeight="1" x14ac:dyDescent="0.25">
      <c r="A27" s="2" t="s">
        <v>84</v>
      </c>
      <c r="B27" s="2" t="s">
        <v>85</v>
      </c>
      <c r="C27" s="2">
        <v>42</v>
      </c>
      <c r="D27" s="2" t="s">
        <v>27</v>
      </c>
      <c r="E27" s="2" t="s">
        <v>22</v>
      </c>
      <c r="F27" s="3">
        <v>45702</v>
      </c>
      <c r="G27" s="3">
        <v>45727</v>
      </c>
      <c r="H27" s="2">
        <v>1200</v>
      </c>
      <c r="I27" s="2">
        <v>3</v>
      </c>
      <c r="J27" s="2" t="s">
        <v>67</v>
      </c>
      <c r="L27" s="5">
        <f t="shared" ca="1" si="0"/>
        <v>1</v>
      </c>
      <c r="M27" t="str">
        <f t="shared" si="1"/>
        <v>No</v>
      </c>
      <c r="N27">
        <f t="shared" ca="1" si="2"/>
        <v>1200</v>
      </c>
      <c r="O27" t="str">
        <f t="shared" ca="1" si="3"/>
        <v xml:space="preserve"> </v>
      </c>
      <c r="P27" t="str">
        <f t="shared" si="4"/>
        <v>Adult</v>
      </c>
    </row>
    <row r="28" spans="1:16" ht="15.75" customHeight="1" x14ac:dyDescent="0.25">
      <c r="A28" s="2" t="s">
        <v>86</v>
      </c>
      <c r="B28" s="2" t="s">
        <v>87</v>
      </c>
      <c r="C28" s="2">
        <v>24</v>
      </c>
      <c r="D28" s="2" t="s">
        <v>12</v>
      </c>
      <c r="E28" s="2" t="s">
        <v>31</v>
      </c>
      <c r="F28" s="3">
        <v>45698</v>
      </c>
      <c r="G28" s="3">
        <v>45726</v>
      </c>
      <c r="H28" s="2">
        <v>2500</v>
      </c>
      <c r="I28" s="2">
        <v>28</v>
      </c>
      <c r="J28" s="2" t="s">
        <v>35</v>
      </c>
      <c r="L28" s="5">
        <f t="shared" ca="1" si="0"/>
        <v>1</v>
      </c>
      <c r="M28" t="str">
        <f t="shared" si="1"/>
        <v>No</v>
      </c>
      <c r="N28">
        <f t="shared" ca="1" si="2"/>
        <v>2500</v>
      </c>
      <c r="O28" t="str">
        <f t="shared" ca="1" si="3"/>
        <v xml:space="preserve"> </v>
      </c>
      <c r="P28" t="str">
        <f t="shared" si="4"/>
        <v>Youth</v>
      </c>
    </row>
    <row r="29" spans="1:16" ht="15.75" customHeight="1" x14ac:dyDescent="0.25">
      <c r="A29" s="2" t="s">
        <v>88</v>
      </c>
      <c r="B29" s="2" t="s">
        <v>89</v>
      </c>
      <c r="C29" s="2">
        <v>53</v>
      </c>
      <c r="D29" s="2" t="s">
        <v>12</v>
      </c>
      <c r="E29" s="2" t="s">
        <v>22</v>
      </c>
      <c r="F29" s="3">
        <v>45614</v>
      </c>
      <c r="G29" s="3">
        <v>45645</v>
      </c>
      <c r="H29" s="2">
        <v>1200</v>
      </c>
      <c r="I29" s="2">
        <v>23</v>
      </c>
      <c r="J29" s="2" t="s">
        <v>18</v>
      </c>
      <c r="L29" s="5">
        <f t="shared" ca="1" si="0"/>
        <v>2</v>
      </c>
      <c r="M29" t="str">
        <f t="shared" si="1"/>
        <v>No</v>
      </c>
      <c r="N29">
        <f t="shared" ca="1" si="2"/>
        <v>2400</v>
      </c>
      <c r="O29" t="str">
        <f t="shared" ca="1" si="3"/>
        <v xml:space="preserve"> </v>
      </c>
      <c r="P29" t="str">
        <f t="shared" si="4"/>
        <v>Senior</v>
      </c>
    </row>
    <row r="30" spans="1:16" ht="15.75" customHeight="1" x14ac:dyDescent="0.25">
      <c r="A30" s="2" t="s">
        <v>90</v>
      </c>
      <c r="B30" s="2" t="s">
        <v>91</v>
      </c>
      <c r="C30" s="2">
        <v>29</v>
      </c>
      <c r="D30" s="2" t="s">
        <v>27</v>
      </c>
      <c r="E30" s="2" t="s">
        <v>31</v>
      </c>
      <c r="F30" s="3">
        <v>45401</v>
      </c>
      <c r="G30" s="3">
        <v>45408</v>
      </c>
      <c r="H30" s="2">
        <v>2500</v>
      </c>
      <c r="I30" s="2">
        <v>8</v>
      </c>
      <c r="J30" s="2" t="s">
        <v>23</v>
      </c>
      <c r="L30" s="5">
        <f t="shared" ca="1" si="0"/>
        <v>1</v>
      </c>
      <c r="M30" t="str">
        <f t="shared" si="1"/>
        <v>No</v>
      </c>
      <c r="N30">
        <f t="shared" ca="1" si="2"/>
        <v>2500</v>
      </c>
      <c r="O30" t="str">
        <f t="shared" ca="1" si="3"/>
        <v xml:space="preserve"> </v>
      </c>
      <c r="P30" t="str">
        <f t="shared" si="4"/>
        <v>Youth</v>
      </c>
    </row>
    <row r="31" spans="1:16" ht="15.75" customHeight="1" x14ac:dyDescent="0.25">
      <c r="A31" s="2" t="s">
        <v>92</v>
      </c>
      <c r="B31" s="2" t="s">
        <v>93</v>
      </c>
      <c r="C31" s="2">
        <v>31</v>
      </c>
      <c r="D31" s="2" t="s">
        <v>27</v>
      </c>
      <c r="E31" s="2" t="s">
        <v>31</v>
      </c>
      <c r="F31" s="3">
        <v>45667</v>
      </c>
      <c r="G31" s="3">
        <v>45745</v>
      </c>
      <c r="H31" s="2">
        <v>2500</v>
      </c>
      <c r="I31" s="2">
        <v>23</v>
      </c>
      <c r="J31" s="2" t="s">
        <v>42</v>
      </c>
      <c r="K31" s="2" t="s">
        <v>94</v>
      </c>
      <c r="L31" s="5">
        <f t="shared" ca="1" si="0"/>
        <v>3</v>
      </c>
      <c r="M31" t="str">
        <f t="shared" si="1"/>
        <v>Yes</v>
      </c>
      <c r="N31">
        <f t="shared" ca="1" si="2"/>
        <v>7500</v>
      </c>
      <c r="O31" t="str">
        <f t="shared" ca="1" si="3"/>
        <v xml:space="preserve"> </v>
      </c>
      <c r="P31" t="str">
        <f t="shared" si="4"/>
        <v>Adult</v>
      </c>
    </row>
    <row r="32" spans="1:16" ht="15.75" customHeight="1" x14ac:dyDescent="0.25">
      <c r="A32" s="2" t="s">
        <v>95</v>
      </c>
      <c r="B32" s="2" t="s">
        <v>96</v>
      </c>
      <c r="C32" s="2">
        <v>52</v>
      </c>
      <c r="D32" s="2" t="s">
        <v>27</v>
      </c>
      <c r="E32" s="2" t="s">
        <v>13</v>
      </c>
      <c r="F32" s="3">
        <v>45088</v>
      </c>
      <c r="G32" s="3">
        <v>45656</v>
      </c>
      <c r="H32" s="2">
        <v>800</v>
      </c>
      <c r="I32" s="2">
        <v>9</v>
      </c>
      <c r="J32" s="2" t="s">
        <v>67</v>
      </c>
      <c r="K32" s="2" t="s">
        <v>97</v>
      </c>
      <c r="L32" s="5">
        <f t="shared" ca="1" si="0"/>
        <v>19</v>
      </c>
      <c r="M32" t="str">
        <f t="shared" si="1"/>
        <v>Yes</v>
      </c>
      <c r="N32">
        <f t="shared" ca="1" si="2"/>
        <v>15200</v>
      </c>
      <c r="O32" t="str">
        <f t="shared" ca="1" si="3"/>
        <v xml:space="preserve"> </v>
      </c>
      <c r="P32" t="str">
        <f t="shared" si="4"/>
        <v>Senior</v>
      </c>
    </row>
    <row r="33" spans="1:16" ht="15.75" customHeight="1" x14ac:dyDescent="0.25">
      <c r="A33" s="2" t="s">
        <v>98</v>
      </c>
      <c r="B33" s="2" t="s">
        <v>99</v>
      </c>
      <c r="C33" s="2">
        <v>20</v>
      </c>
      <c r="D33" s="2" t="s">
        <v>12</v>
      </c>
      <c r="E33" s="2" t="s">
        <v>22</v>
      </c>
      <c r="F33" s="3">
        <v>45391</v>
      </c>
      <c r="G33" s="3">
        <v>45604</v>
      </c>
      <c r="H33" s="2">
        <v>1200</v>
      </c>
      <c r="I33" s="2">
        <v>2</v>
      </c>
      <c r="J33" s="2" t="s">
        <v>35</v>
      </c>
      <c r="L33" s="5">
        <f t="shared" ca="1" si="0"/>
        <v>7</v>
      </c>
      <c r="M33" t="str">
        <f t="shared" si="1"/>
        <v>No</v>
      </c>
      <c r="N33">
        <f t="shared" ca="1" si="2"/>
        <v>8400</v>
      </c>
      <c r="O33" t="str">
        <f t="shared" ca="1" si="3"/>
        <v>Flag</v>
      </c>
      <c r="P33" t="str">
        <f t="shared" si="4"/>
        <v>Youth</v>
      </c>
    </row>
    <row r="34" spans="1:16" ht="15.75" customHeight="1" x14ac:dyDescent="0.25">
      <c r="A34" s="2" t="s">
        <v>100</v>
      </c>
      <c r="B34" s="2" t="s">
        <v>101</v>
      </c>
      <c r="C34" s="2">
        <v>22</v>
      </c>
      <c r="D34" s="2" t="s">
        <v>12</v>
      </c>
      <c r="E34" s="2" t="s">
        <v>13</v>
      </c>
      <c r="F34" s="3">
        <v>45699</v>
      </c>
      <c r="G34" s="3">
        <v>45740</v>
      </c>
      <c r="H34" s="2">
        <v>800</v>
      </c>
      <c r="I34" s="2">
        <v>30</v>
      </c>
      <c r="J34" s="2" t="s">
        <v>35</v>
      </c>
      <c r="L34" s="5">
        <f t="shared" ca="1" si="0"/>
        <v>2</v>
      </c>
      <c r="M34" t="str">
        <f t="shared" si="1"/>
        <v>No</v>
      </c>
      <c r="N34">
        <f t="shared" ca="1" si="2"/>
        <v>1600</v>
      </c>
      <c r="O34" t="str">
        <f t="shared" ca="1" si="3"/>
        <v xml:space="preserve"> </v>
      </c>
      <c r="P34" t="str">
        <f t="shared" si="4"/>
        <v>Youth</v>
      </c>
    </row>
    <row r="35" spans="1:16" ht="15.75" customHeight="1" x14ac:dyDescent="0.25">
      <c r="A35" s="2" t="s">
        <v>102</v>
      </c>
      <c r="B35" s="2" t="s">
        <v>103</v>
      </c>
      <c r="C35" s="2">
        <v>23</v>
      </c>
      <c r="D35" s="2" t="s">
        <v>12</v>
      </c>
      <c r="E35" s="2" t="s">
        <v>41</v>
      </c>
      <c r="F35" s="3">
        <v>45588</v>
      </c>
      <c r="G35" s="3">
        <v>45721</v>
      </c>
      <c r="H35" s="2">
        <v>1800</v>
      </c>
      <c r="I35" s="2">
        <v>23</v>
      </c>
      <c r="J35" s="2" t="s">
        <v>18</v>
      </c>
      <c r="K35" s="2" t="s">
        <v>104</v>
      </c>
      <c r="L35" s="5">
        <f t="shared" ca="1" si="0"/>
        <v>5</v>
      </c>
      <c r="M35" t="str">
        <f t="shared" si="1"/>
        <v>Yes</v>
      </c>
      <c r="N35">
        <f t="shared" ca="1" si="2"/>
        <v>9000</v>
      </c>
      <c r="O35" t="str">
        <f t="shared" ca="1" si="3"/>
        <v xml:space="preserve"> </v>
      </c>
      <c r="P35" t="str">
        <f t="shared" si="4"/>
        <v>Youth</v>
      </c>
    </row>
    <row r="36" spans="1:16" ht="15.75" customHeight="1" x14ac:dyDescent="0.25">
      <c r="A36" s="2" t="s">
        <v>105</v>
      </c>
      <c r="B36" s="2" t="s">
        <v>106</v>
      </c>
      <c r="C36" s="2">
        <v>27</v>
      </c>
      <c r="D36" s="2" t="s">
        <v>27</v>
      </c>
      <c r="E36" s="2" t="s">
        <v>22</v>
      </c>
      <c r="F36" s="3">
        <v>45312</v>
      </c>
      <c r="G36" s="3">
        <v>45652</v>
      </c>
      <c r="H36" s="2">
        <v>1200</v>
      </c>
      <c r="I36" s="2">
        <v>27</v>
      </c>
      <c r="J36" s="2" t="s">
        <v>18</v>
      </c>
      <c r="L36" s="5">
        <f t="shared" ca="1" si="0"/>
        <v>12</v>
      </c>
      <c r="M36" t="str">
        <f t="shared" si="1"/>
        <v>No</v>
      </c>
      <c r="N36">
        <f t="shared" ca="1" si="2"/>
        <v>14400</v>
      </c>
      <c r="O36" t="str">
        <f t="shared" ca="1" si="3"/>
        <v xml:space="preserve"> </v>
      </c>
      <c r="P36" t="str">
        <f t="shared" si="4"/>
        <v>Youth</v>
      </c>
    </row>
    <row r="37" spans="1:16" ht="15.75" customHeight="1" x14ac:dyDescent="0.25"/>
    <row r="38" spans="1:16" ht="15.75" customHeight="1" x14ac:dyDescent="0.25"/>
    <row r="39" spans="1:16" ht="15.75" customHeight="1" x14ac:dyDescent="0.25"/>
    <row r="40" spans="1:16" ht="15.75" customHeight="1" x14ac:dyDescent="0.25"/>
    <row r="41" spans="1:16" ht="15.75" customHeight="1" x14ac:dyDescent="0.25"/>
    <row r="42" spans="1:16" ht="15.75" customHeight="1" x14ac:dyDescent="0.25"/>
    <row r="43" spans="1:16" ht="15.75" customHeight="1" x14ac:dyDescent="0.25"/>
    <row r="44" spans="1:16" ht="15.75" customHeight="1" x14ac:dyDescent="0.25"/>
    <row r="45" spans="1:16" ht="15.75" customHeight="1" x14ac:dyDescent="0.25"/>
    <row r="46" spans="1:16" ht="15.75" customHeight="1" x14ac:dyDescent="0.25"/>
    <row r="47" spans="1:16" ht="15.75" customHeight="1" x14ac:dyDescent="0.25"/>
    <row r="48" spans="1: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I36 L2:L36">
    <cfRule type="expression" dxfId="27" priority="1">
      <formula>AND($I2&lt;8, $L2&gt;=6)</formula>
    </cfRule>
  </conditionalFormatting>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F17" sqref="F17"/>
    </sheetView>
  </sheetViews>
  <sheetFormatPr defaultRowHeight="15" x14ac:dyDescent="0.25"/>
  <cols>
    <col min="2" max="2" width="26.28515625" bestFit="1" customWidth="1"/>
    <col min="3" max="3" width="25.5703125" bestFit="1" customWidth="1"/>
    <col min="4" max="4" width="14.42578125" customWidth="1"/>
    <col min="5" max="5" width="14.28515625" customWidth="1"/>
    <col min="6" max="6" width="11.28515625" bestFit="1" customWidth="1"/>
    <col min="7" max="7" width="5.7109375" bestFit="1" customWidth="1"/>
    <col min="8" max="8" width="31.85546875" bestFit="1" customWidth="1"/>
    <col min="9" max="9" width="21.140625" bestFit="1" customWidth="1"/>
  </cols>
  <sheetData>
    <row r="1" spans="1:9" ht="18.75" x14ac:dyDescent="0.3">
      <c r="A1" s="6" t="s">
        <v>121</v>
      </c>
      <c r="B1" s="25" t="s">
        <v>115</v>
      </c>
      <c r="C1" s="26"/>
      <c r="D1" s="6"/>
      <c r="E1" s="6"/>
      <c r="G1" s="6" t="s">
        <v>122</v>
      </c>
      <c r="H1" s="16" t="s">
        <v>119</v>
      </c>
    </row>
    <row r="2" spans="1:9" x14ac:dyDescent="0.25">
      <c r="H2" s="7" t="s">
        <v>118</v>
      </c>
      <c r="I2" t="s">
        <v>117</v>
      </c>
    </row>
    <row r="3" spans="1:9" ht="15.75" x14ac:dyDescent="0.25">
      <c r="B3" s="12" t="s">
        <v>109</v>
      </c>
      <c r="C3" s="13" t="s">
        <v>114</v>
      </c>
      <c r="H3" s="8" t="s">
        <v>14</v>
      </c>
      <c r="I3" s="9">
        <v>62800</v>
      </c>
    </row>
    <row r="4" spans="1:9" ht="15.75" x14ac:dyDescent="0.25">
      <c r="B4" s="14" t="s">
        <v>111</v>
      </c>
      <c r="C4" s="15">
        <v>1530</v>
      </c>
      <c r="H4" s="10" t="s">
        <v>13</v>
      </c>
      <c r="I4" s="9">
        <v>5600</v>
      </c>
    </row>
    <row r="5" spans="1:9" ht="15.75" x14ac:dyDescent="0.25">
      <c r="B5" s="14" t="s">
        <v>112</v>
      </c>
      <c r="C5" s="15">
        <v>1406.6666666666667</v>
      </c>
      <c r="H5" s="10" t="s">
        <v>31</v>
      </c>
      <c r="I5" s="9">
        <v>20000</v>
      </c>
    </row>
    <row r="6" spans="1:9" x14ac:dyDescent="0.25">
      <c r="H6" s="10" t="s">
        <v>41</v>
      </c>
      <c r="I6" s="9">
        <v>18000</v>
      </c>
    </row>
    <row r="7" spans="1:9" x14ac:dyDescent="0.25">
      <c r="H7" s="10" t="s">
        <v>22</v>
      </c>
      <c r="I7" s="9">
        <v>19200</v>
      </c>
    </row>
    <row r="8" spans="1:9" x14ac:dyDescent="0.25">
      <c r="H8" s="8" t="s">
        <v>67</v>
      </c>
      <c r="I8" s="9">
        <v>55700</v>
      </c>
    </row>
    <row r="9" spans="1:9" x14ac:dyDescent="0.25">
      <c r="H9" s="10" t="s">
        <v>13</v>
      </c>
      <c r="I9" s="9">
        <v>15200</v>
      </c>
    </row>
    <row r="10" spans="1:9" x14ac:dyDescent="0.25">
      <c r="A10" s="6" t="s">
        <v>134</v>
      </c>
      <c r="B10" s="7" t="s">
        <v>124</v>
      </c>
      <c r="C10" s="7" t="s">
        <v>125</v>
      </c>
      <c r="H10" s="10" t="s">
        <v>31</v>
      </c>
      <c r="I10" s="9">
        <v>37500</v>
      </c>
    </row>
    <row r="11" spans="1:9" x14ac:dyDescent="0.25">
      <c r="B11" s="7" t="s">
        <v>8</v>
      </c>
      <c r="C11" t="s">
        <v>27</v>
      </c>
      <c r="D11" t="s">
        <v>12</v>
      </c>
      <c r="H11" s="10" t="s">
        <v>41</v>
      </c>
      <c r="I11" s="9">
        <v>1800</v>
      </c>
    </row>
    <row r="12" spans="1:9" x14ac:dyDescent="0.25">
      <c r="B12" s="8" t="s">
        <v>14</v>
      </c>
      <c r="C12" s="9">
        <v>3</v>
      </c>
      <c r="D12" s="9">
        <v>2</v>
      </c>
      <c r="H12" s="10" t="s">
        <v>22</v>
      </c>
      <c r="I12" s="9">
        <v>1200</v>
      </c>
    </row>
    <row r="13" spans="1:9" x14ac:dyDescent="0.25">
      <c r="B13" s="8" t="s">
        <v>67</v>
      </c>
      <c r="C13" s="9">
        <v>3</v>
      </c>
      <c r="D13" s="9">
        <v>1</v>
      </c>
      <c r="H13" s="8" t="s">
        <v>23</v>
      </c>
      <c r="I13" s="9">
        <v>34500</v>
      </c>
    </row>
    <row r="14" spans="1:9" x14ac:dyDescent="0.25">
      <c r="B14" s="8" t="s">
        <v>23</v>
      </c>
      <c r="C14" s="9">
        <v>3</v>
      </c>
      <c r="D14" s="9">
        <v>2</v>
      </c>
      <c r="H14" s="10" t="s">
        <v>13</v>
      </c>
      <c r="I14" s="9">
        <v>5600</v>
      </c>
    </row>
    <row r="15" spans="1:9" x14ac:dyDescent="0.25">
      <c r="B15" s="8" t="s">
        <v>42</v>
      </c>
      <c r="C15" s="9">
        <v>2</v>
      </c>
      <c r="D15" s="9">
        <v>4</v>
      </c>
      <c r="H15" s="10" t="s">
        <v>31</v>
      </c>
      <c r="I15" s="9">
        <v>2500</v>
      </c>
    </row>
    <row r="16" spans="1:9" x14ac:dyDescent="0.25">
      <c r="B16" s="8" t="s">
        <v>35</v>
      </c>
      <c r="C16" s="9">
        <v>2</v>
      </c>
      <c r="D16" s="9">
        <v>8</v>
      </c>
      <c r="H16" s="10" t="s">
        <v>22</v>
      </c>
      <c r="I16" s="9">
        <v>26400</v>
      </c>
    </row>
    <row r="17" spans="1:9" x14ac:dyDescent="0.25">
      <c r="B17" s="8" t="s">
        <v>18</v>
      </c>
      <c r="C17" s="9">
        <v>2</v>
      </c>
      <c r="D17" s="9">
        <v>3</v>
      </c>
      <c r="H17" s="8" t="s">
        <v>42</v>
      </c>
      <c r="I17" s="9">
        <v>42700</v>
      </c>
    </row>
    <row r="18" spans="1:9" x14ac:dyDescent="0.25">
      <c r="B18" s="8" t="s">
        <v>113</v>
      </c>
      <c r="C18" s="9">
        <v>15</v>
      </c>
      <c r="D18" s="9">
        <v>20</v>
      </c>
      <c r="H18" s="10" t="s">
        <v>13</v>
      </c>
      <c r="I18" s="9">
        <v>800</v>
      </c>
    </row>
    <row r="19" spans="1:9" x14ac:dyDescent="0.25">
      <c r="H19" s="10" t="s">
        <v>31</v>
      </c>
      <c r="I19" s="9">
        <v>12500</v>
      </c>
    </row>
    <row r="20" spans="1:9" x14ac:dyDescent="0.25">
      <c r="H20" s="10" t="s">
        <v>41</v>
      </c>
      <c r="I20" s="9">
        <v>12600</v>
      </c>
    </row>
    <row r="21" spans="1:9" x14ac:dyDescent="0.25">
      <c r="H21" s="10" t="s">
        <v>22</v>
      </c>
      <c r="I21" s="9">
        <v>16800</v>
      </c>
    </row>
    <row r="22" spans="1:9" x14ac:dyDescent="0.25">
      <c r="A22" s="6" t="s">
        <v>135</v>
      </c>
      <c r="B22" s="7" t="s">
        <v>131</v>
      </c>
      <c r="C22" s="7" t="s">
        <v>132</v>
      </c>
      <c r="H22" s="8" t="s">
        <v>35</v>
      </c>
      <c r="I22" s="9">
        <v>89800</v>
      </c>
    </row>
    <row r="23" spans="1:9" x14ac:dyDescent="0.25">
      <c r="B23" s="7" t="s">
        <v>110</v>
      </c>
      <c r="C23" t="s">
        <v>128</v>
      </c>
      <c r="D23" t="s">
        <v>129</v>
      </c>
      <c r="E23" t="s">
        <v>130</v>
      </c>
      <c r="F23" t="s">
        <v>113</v>
      </c>
      <c r="H23" s="10" t="s">
        <v>13</v>
      </c>
      <c r="I23" s="9">
        <v>12800</v>
      </c>
    </row>
    <row r="24" spans="1:9" x14ac:dyDescent="0.25">
      <c r="B24" s="8" t="s">
        <v>13</v>
      </c>
      <c r="C24" s="9">
        <v>4</v>
      </c>
      <c r="D24" s="9">
        <v>2</v>
      </c>
      <c r="E24" s="9">
        <v>3</v>
      </c>
      <c r="F24" s="9">
        <v>9</v>
      </c>
      <c r="H24" s="10" t="s">
        <v>31</v>
      </c>
      <c r="I24" s="9">
        <v>20000</v>
      </c>
    </row>
    <row r="25" spans="1:9" x14ac:dyDescent="0.25">
      <c r="B25" s="8" t="s">
        <v>31</v>
      </c>
      <c r="C25" s="9">
        <v>2</v>
      </c>
      <c r="D25" s="9">
        <v>1</v>
      </c>
      <c r="E25" s="9">
        <v>4</v>
      </c>
      <c r="F25" s="9">
        <v>7</v>
      </c>
      <c r="H25" s="10" t="s">
        <v>41</v>
      </c>
      <c r="I25" s="9">
        <v>37800</v>
      </c>
    </row>
    <row r="26" spans="1:9" x14ac:dyDescent="0.25">
      <c r="B26" s="8" t="s">
        <v>41</v>
      </c>
      <c r="C26" s="9">
        <v>1</v>
      </c>
      <c r="D26" s="9">
        <v>4</v>
      </c>
      <c r="E26" s="9">
        <v>2</v>
      </c>
      <c r="F26" s="9">
        <v>7</v>
      </c>
      <c r="H26" s="10" t="s">
        <v>22</v>
      </c>
      <c r="I26" s="9">
        <v>19200</v>
      </c>
    </row>
    <row r="27" spans="1:9" x14ac:dyDescent="0.25">
      <c r="B27" s="8" t="s">
        <v>22</v>
      </c>
      <c r="C27" s="9">
        <v>6</v>
      </c>
      <c r="D27" s="9">
        <v>2</v>
      </c>
      <c r="E27" s="9">
        <v>4</v>
      </c>
      <c r="F27" s="9">
        <v>12</v>
      </c>
      <c r="H27" s="8" t="s">
        <v>18</v>
      </c>
      <c r="I27" s="9">
        <v>29000</v>
      </c>
    </row>
    <row r="28" spans="1:9" x14ac:dyDescent="0.25">
      <c r="B28" s="8" t="s">
        <v>113</v>
      </c>
      <c r="C28" s="9">
        <v>13</v>
      </c>
      <c r="D28" s="9">
        <v>9</v>
      </c>
      <c r="E28" s="9">
        <v>13</v>
      </c>
      <c r="F28" s="9">
        <v>35</v>
      </c>
      <c r="H28" s="10" t="s">
        <v>13</v>
      </c>
      <c r="I28" s="9">
        <v>3200</v>
      </c>
    </row>
    <row r="29" spans="1:9" x14ac:dyDescent="0.25">
      <c r="H29" s="10" t="s">
        <v>41</v>
      </c>
      <c r="I29" s="9">
        <v>9000</v>
      </c>
    </row>
    <row r="30" spans="1:9" x14ac:dyDescent="0.25">
      <c r="H30" s="10" t="s">
        <v>22</v>
      </c>
      <c r="I30" s="9">
        <v>16800</v>
      </c>
    </row>
    <row r="31" spans="1:9" x14ac:dyDescent="0.25">
      <c r="H31" s="8" t="s">
        <v>113</v>
      </c>
      <c r="I31" s="9">
        <v>314500</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0"/>
  <sheetViews>
    <sheetView workbookViewId="0">
      <selection activeCell="J6" sqref="J6"/>
    </sheetView>
  </sheetViews>
  <sheetFormatPr defaultRowHeight="15" x14ac:dyDescent="0.25"/>
  <cols>
    <col min="2" max="2" width="14.7109375" bestFit="1" customWidth="1"/>
    <col min="3" max="3" width="21.140625" bestFit="1" customWidth="1"/>
    <col min="6" max="6" width="20" bestFit="1" customWidth="1"/>
    <col min="7" max="7" width="24.7109375" bestFit="1" customWidth="1"/>
    <col min="10" max="10" width="43.85546875" customWidth="1"/>
    <col min="12" max="12" width="20" bestFit="1" customWidth="1"/>
    <col min="13" max="13" width="24.7109375" customWidth="1"/>
  </cols>
  <sheetData>
    <row r="2" spans="1:10" ht="75" x14ac:dyDescent="0.25">
      <c r="A2" s="6" t="s">
        <v>126</v>
      </c>
      <c r="B2" s="17" t="s">
        <v>110</v>
      </c>
      <c r="C2" s="4" t="s">
        <v>117</v>
      </c>
      <c r="E2" s="6" t="s">
        <v>133</v>
      </c>
      <c r="F2" s="7" t="s">
        <v>110</v>
      </c>
      <c r="G2" t="s">
        <v>136</v>
      </c>
      <c r="I2" s="19" t="s">
        <v>137</v>
      </c>
      <c r="J2" s="18" t="s">
        <v>138</v>
      </c>
    </row>
    <row r="3" spans="1:10" x14ac:dyDescent="0.25">
      <c r="B3" s="8" t="s">
        <v>14</v>
      </c>
      <c r="C3" s="9"/>
      <c r="F3" s="8" t="s">
        <v>13</v>
      </c>
      <c r="G3" s="5">
        <v>4800</v>
      </c>
    </row>
    <row r="4" spans="1:10" x14ac:dyDescent="0.25">
      <c r="B4" s="10" t="s">
        <v>111</v>
      </c>
      <c r="C4" s="9"/>
      <c r="F4" s="10" t="s">
        <v>11</v>
      </c>
      <c r="G4" s="5">
        <v>5600</v>
      </c>
    </row>
    <row r="5" spans="1:10" x14ac:dyDescent="0.25">
      <c r="B5" s="11" t="s">
        <v>22</v>
      </c>
      <c r="C5" s="9">
        <v>12000</v>
      </c>
      <c r="F5" s="10" t="s">
        <v>34</v>
      </c>
      <c r="G5" s="5">
        <v>2400</v>
      </c>
    </row>
    <row r="6" spans="1:10" x14ac:dyDescent="0.25">
      <c r="B6" s="11" t="s">
        <v>41</v>
      </c>
      <c r="C6" s="9">
        <v>18000</v>
      </c>
      <c r="F6" s="10" t="s">
        <v>96</v>
      </c>
      <c r="G6" s="5">
        <v>15200</v>
      </c>
    </row>
    <row r="7" spans="1:10" x14ac:dyDescent="0.25">
      <c r="B7" s="10" t="s">
        <v>112</v>
      </c>
      <c r="C7" s="9"/>
      <c r="F7" s="10" t="s">
        <v>44</v>
      </c>
      <c r="G7" s="5">
        <v>800</v>
      </c>
    </row>
    <row r="8" spans="1:10" x14ac:dyDescent="0.25">
      <c r="B8" s="11" t="s">
        <v>13</v>
      </c>
      <c r="C8" s="9">
        <v>5600</v>
      </c>
      <c r="F8" s="10" t="s">
        <v>17</v>
      </c>
      <c r="G8" s="5">
        <v>800</v>
      </c>
    </row>
    <row r="9" spans="1:10" x14ac:dyDescent="0.25">
      <c r="B9" s="11" t="s">
        <v>22</v>
      </c>
      <c r="C9" s="9">
        <v>7200</v>
      </c>
      <c r="F9" s="10" t="s">
        <v>101</v>
      </c>
      <c r="G9" s="5">
        <v>1600</v>
      </c>
    </row>
    <row r="10" spans="1:10" x14ac:dyDescent="0.25">
      <c r="B10" s="11" t="s">
        <v>31</v>
      </c>
      <c r="C10" s="9">
        <v>20000</v>
      </c>
      <c r="F10" s="10" t="s">
        <v>69</v>
      </c>
      <c r="G10" s="5">
        <v>8800</v>
      </c>
    </row>
    <row r="11" spans="1:10" x14ac:dyDescent="0.25">
      <c r="B11" s="8" t="s">
        <v>67</v>
      </c>
      <c r="C11" s="9"/>
      <c r="F11" s="10" t="s">
        <v>38</v>
      </c>
      <c r="G11" s="5">
        <v>2400</v>
      </c>
    </row>
    <row r="12" spans="1:10" x14ac:dyDescent="0.25">
      <c r="B12" s="10" t="s">
        <v>111</v>
      </c>
      <c r="C12" s="9"/>
      <c r="F12" s="10" t="s">
        <v>60</v>
      </c>
      <c r="G12" s="5">
        <v>5600</v>
      </c>
    </row>
    <row r="13" spans="1:10" x14ac:dyDescent="0.25">
      <c r="B13" s="11" t="s">
        <v>22</v>
      </c>
      <c r="C13" s="9">
        <v>1200</v>
      </c>
      <c r="F13" s="8" t="s">
        <v>31</v>
      </c>
      <c r="G13" s="5">
        <v>13214.285714285714</v>
      </c>
    </row>
    <row r="14" spans="1:10" x14ac:dyDescent="0.25">
      <c r="B14" s="11" t="s">
        <v>41</v>
      </c>
      <c r="C14" s="9">
        <v>1800</v>
      </c>
      <c r="F14" s="10" t="s">
        <v>87</v>
      </c>
      <c r="G14" s="5">
        <v>2500</v>
      </c>
    </row>
    <row r="15" spans="1:10" x14ac:dyDescent="0.25">
      <c r="B15" s="11" t="s">
        <v>31</v>
      </c>
      <c r="C15" s="9">
        <v>37500</v>
      </c>
      <c r="F15" s="10" t="s">
        <v>91</v>
      </c>
      <c r="G15" s="5">
        <v>2500</v>
      </c>
    </row>
    <row r="16" spans="1:10" x14ac:dyDescent="0.25">
      <c r="B16" s="10" t="s">
        <v>112</v>
      </c>
      <c r="C16" s="9"/>
      <c r="F16" s="10" t="s">
        <v>62</v>
      </c>
      <c r="G16" s="5">
        <v>5000</v>
      </c>
    </row>
    <row r="17" spans="2:7" x14ac:dyDescent="0.25">
      <c r="B17" s="11" t="s">
        <v>13</v>
      </c>
      <c r="C17" s="9">
        <v>15200</v>
      </c>
      <c r="F17" s="10" t="s">
        <v>71</v>
      </c>
      <c r="G17" s="5">
        <v>17500</v>
      </c>
    </row>
    <row r="18" spans="2:7" x14ac:dyDescent="0.25">
      <c r="B18" s="8" t="s">
        <v>23</v>
      </c>
      <c r="C18" s="9"/>
      <c r="F18" s="10" t="s">
        <v>66</v>
      </c>
      <c r="G18" s="5">
        <v>37500</v>
      </c>
    </row>
    <row r="19" spans="2:7" x14ac:dyDescent="0.25">
      <c r="B19" s="10" t="s">
        <v>111</v>
      </c>
      <c r="C19" s="9"/>
      <c r="F19" s="10" t="s">
        <v>30</v>
      </c>
      <c r="G19" s="5">
        <v>20000</v>
      </c>
    </row>
    <row r="20" spans="2:7" x14ac:dyDescent="0.25">
      <c r="B20" s="11" t="s">
        <v>31</v>
      </c>
      <c r="C20" s="9">
        <v>2500</v>
      </c>
      <c r="F20" s="10" t="s">
        <v>93</v>
      </c>
      <c r="G20" s="5">
        <v>7500</v>
      </c>
    </row>
    <row r="21" spans="2:7" x14ac:dyDescent="0.25">
      <c r="B21" s="11" t="s">
        <v>13</v>
      </c>
      <c r="C21" s="9">
        <v>5600</v>
      </c>
      <c r="F21" s="8" t="s">
        <v>41</v>
      </c>
      <c r="G21" s="5">
        <v>11314.285714285714</v>
      </c>
    </row>
    <row r="22" spans="2:7" x14ac:dyDescent="0.25">
      <c r="B22" s="11" t="s">
        <v>22</v>
      </c>
      <c r="C22" s="9">
        <v>14400</v>
      </c>
      <c r="F22" s="10" t="s">
        <v>78</v>
      </c>
      <c r="G22" s="5">
        <v>1800</v>
      </c>
    </row>
    <row r="23" spans="2:7" x14ac:dyDescent="0.25">
      <c r="B23" s="10" t="s">
        <v>112</v>
      </c>
      <c r="C23" s="9"/>
      <c r="F23" s="10" t="s">
        <v>103</v>
      </c>
      <c r="G23" s="5">
        <v>9000</v>
      </c>
    </row>
    <row r="24" spans="2:7" x14ac:dyDescent="0.25">
      <c r="B24" s="11" t="s">
        <v>22</v>
      </c>
      <c r="C24" s="9">
        <v>12000</v>
      </c>
      <c r="F24" s="10" t="s">
        <v>74</v>
      </c>
      <c r="G24" s="5">
        <v>32400</v>
      </c>
    </row>
    <row r="25" spans="2:7" x14ac:dyDescent="0.25">
      <c r="B25" s="8" t="s">
        <v>42</v>
      </c>
      <c r="C25" s="9"/>
      <c r="F25" s="10" t="s">
        <v>76</v>
      </c>
      <c r="G25" s="5">
        <v>18000</v>
      </c>
    </row>
    <row r="26" spans="2:7" x14ac:dyDescent="0.25">
      <c r="B26" s="10" t="s">
        <v>111</v>
      </c>
      <c r="C26" s="9"/>
      <c r="F26" s="10" t="s">
        <v>56</v>
      </c>
      <c r="G26" s="5">
        <v>5400</v>
      </c>
    </row>
    <row r="27" spans="2:7" x14ac:dyDescent="0.25">
      <c r="B27" s="11" t="s">
        <v>31</v>
      </c>
      <c r="C27" s="9">
        <v>5000</v>
      </c>
      <c r="F27" s="10" t="s">
        <v>82</v>
      </c>
      <c r="G27" s="5">
        <v>5400</v>
      </c>
    </row>
    <row r="28" spans="2:7" x14ac:dyDescent="0.25">
      <c r="B28" s="11" t="s">
        <v>41</v>
      </c>
      <c r="C28" s="9">
        <v>12600</v>
      </c>
      <c r="F28" s="10" t="s">
        <v>40</v>
      </c>
      <c r="G28" s="5">
        <v>7200</v>
      </c>
    </row>
    <row r="29" spans="2:7" x14ac:dyDescent="0.25">
      <c r="B29" s="10" t="s">
        <v>112</v>
      </c>
      <c r="C29" s="9"/>
      <c r="F29" s="8" t="s">
        <v>22</v>
      </c>
      <c r="G29" s="5">
        <v>8300</v>
      </c>
    </row>
    <row r="30" spans="2:7" x14ac:dyDescent="0.25">
      <c r="B30" s="11" t="s">
        <v>13</v>
      </c>
      <c r="C30" s="9">
        <v>800</v>
      </c>
      <c r="F30" s="10" t="s">
        <v>85</v>
      </c>
      <c r="G30" s="5">
        <v>1200</v>
      </c>
    </row>
    <row r="31" spans="2:7" x14ac:dyDescent="0.25">
      <c r="B31" s="11" t="s">
        <v>31</v>
      </c>
      <c r="C31" s="9">
        <v>7500</v>
      </c>
      <c r="F31" s="10" t="s">
        <v>21</v>
      </c>
      <c r="G31" s="5">
        <v>7200</v>
      </c>
    </row>
    <row r="32" spans="2:7" x14ac:dyDescent="0.25">
      <c r="B32" s="11" t="s">
        <v>22</v>
      </c>
      <c r="C32" s="9">
        <v>16800</v>
      </c>
      <c r="F32" s="10" t="s">
        <v>47</v>
      </c>
      <c r="G32" s="5">
        <v>3600</v>
      </c>
    </row>
    <row r="33" spans="2:7" x14ac:dyDescent="0.25">
      <c r="B33" s="8" t="s">
        <v>35</v>
      </c>
      <c r="C33" s="9"/>
      <c r="F33" s="10" t="s">
        <v>99</v>
      </c>
      <c r="G33" s="5">
        <v>8400</v>
      </c>
    </row>
    <row r="34" spans="2:7" x14ac:dyDescent="0.25">
      <c r="B34" s="10" t="s">
        <v>111</v>
      </c>
      <c r="C34" s="9"/>
      <c r="F34" s="10" t="s">
        <v>89</v>
      </c>
      <c r="G34" s="5">
        <v>2400</v>
      </c>
    </row>
    <row r="35" spans="2:7" x14ac:dyDescent="0.25">
      <c r="B35" s="11" t="s">
        <v>31</v>
      </c>
      <c r="C35" s="9">
        <v>2500</v>
      </c>
      <c r="F35" s="10" t="s">
        <v>50</v>
      </c>
      <c r="G35" s="5">
        <v>7200</v>
      </c>
    </row>
    <row r="36" spans="2:7" x14ac:dyDescent="0.25">
      <c r="B36" s="11" t="s">
        <v>13</v>
      </c>
      <c r="C36" s="9">
        <v>10400</v>
      </c>
      <c r="F36" s="10" t="s">
        <v>26</v>
      </c>
      <c r="G36" s="5">
        <v>4800</v>
      </c>
    </row>
    <row r="37" spans="2:7" x14ac:dyDescent="0.25">
      <c r="B37" s="11" t="s">
        <v>22</v>
      </c>
      <c r="C37" s="9">
        <v>15600</v>
      </c>
      <c r="F37" s="10" t="s">
        <v>53</v>
      </c>
      <c r="G37" s="5">
        <v>16800</v>
      </c>
    </row>
    <row r="38" spans="2:7" x14ac:dyDescent="0.25">
      <c r="B38" s="11" t="s">
        <v>41</v>
      </c>
      <c r="C38" s="9">
        <v>32400</v>
      </c>
      <c r="F38" s="10" t="s">
        <v>64</v>
      </c>
      <c r="G38" s="5">
        <v>14400</v>
      </c>
    </row>
    <row r="39" spans="2:7" x14ac:dyDescent="0.25">
      <c r="B39" s="10" t="s">
        <v>112</v>
      </c>
      <c r="C39" s="9"/>
      <c r="F39" s="10" t="s">
        <v>106</v>
      </c>
      <c r="G39" s="5">
        <v>14400</v>
      </c>
    </row>
    <row r="40" spans="2:7" x14ac:dyDescent="0.25">
      <c r="B40" s="11" t="s">
        <v>13</v>
      </c>
      <c r="C40" s="9">
        <v>2400</v>
      </c>
      <c r="F40" s="10" t="s">
        <v>80</v>
      </c>
      <c r="G40" s="5">
        <v>12000</v>
      </c>
    </row>
    <row r="41" spans="2:7" x14ac:dyDescent="0.25">
      <c r="B41" s="11" t="s">
        <v>22</v>
      </c>
      <c r="C41" s="9">
        <v>3600</v>
      </c>
      <c r="F41" s="10" t="s">
        <v>58</v>
      </c>
      <c r="G41" s="5">
        <v>7200</v>
      </c>
    </row>
    <row r="42" spans="2:7" x14ac:dyDescent="0.25">
      <c r="B42" s="11" t="s">
        <v>41</v>
      </c>
      <c r="C42" s="9">
        <v>5400</v>
      </c>
    </row>
    <row r="43" spans="2:7" x14ac:dyDescent="0.25">
      <c r="B43" s="11" t="s">
        <v>31</v>
      </c>
      <c r="C43" s="9">
        <v>17500</v>
      </c>
    </row>
    <row r="44" spans="2:7" x14ac:dyDescent="0.25">
      <c r="B44" s="8" t="s">
        <v>18</v>
      </c>
      <c r="C44" s="9"/>
    </row>
    <row r="45" spans="2:7" x14ac:dyDescent="0.25">
      <c r="B45" s="10" t="s">
        <v>111</v>
      </c>
      <c r="C45" s="9"/>
    </row>
    <row r="46" spans="2:7" x14ac:dyDescent="0.25">
      <c r="B46" s="11" t="s">
        <v>13</v>
      </c>
      <c r="C46" s="9">
        <v>2400</v>
      </c>
    </row>
    <row r="47" spans="2:7" x14ac:dyDescent="0.25">
      <c r="B47" s="11" t="s">
        <v>22</v>
      </c>
      <c r="C47" s="9">
        <v>16800</v>
      </c>
    </row>
    <row r="48" spans="2:7" x14ac:dyDescent="0.25">
      <c r="B48" s="10" t="s">
        <v>112</v>
      </c>
      <c r="C48" s="9"/>
    </row>
    <row r="49" spans="2:3" x14ac:dyDescent="0.25">
      <c r="B49" s="11" t="s">
        <v>13</v>
      </c>
      <c r="C49" s="9">
        <v>800</v>
      </c>
    </row>
    <row r="50" spans="2:3" x14ac:dyDescent="0.25">
      <c r="B50" s="11" t="s">
        <v>41</v>
      </c>
      <c r="C50" s="9">
        <v>9000</v>
      </c>
    </row>
  </sheetData>
  <conditionalFormatting sqref="M41:M53 G2:G41 M55:M1048576">
    <cfRule type="colorScale" priority="2">
      <colorScale>
        <cfvo type="min"/>
        <cfvo type="max"/>
        <color rgb="FFFCFCFF"/>
        <color rgb="FFF8696B"/>
      </colorScale>
    </cfRule>
  </conditionalFormatting>
  <conditionalFormatting sqref="C2:C50">
    <cfRule type="top10" dxfId="23" priority="1" rank="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election activeCell="K11" sqref="K11"/>
    </sheetView>
  </sheetViews>
  <sheetFormatPr defaultRowHeight="15" x14ac:dyDescent="0.25"/>
  <cols>
    <col min="2" max="2" width="13.140625" customWidth="1"/>
    <col min="3" max="3" width="24.7109375" bestFit="1" customWidth="1"/>
    <col min="4" max="4" width="17" customWidth="1"/>
    <col min="5" max="5" width="9.140625" customWidth="1"/>
    <col min="6" max="6" width="8.85546875" customWidth="1"/>
    <col min="7" max="7" width="15.85546875" bestFit="1" customWidth="1"/>
    <col min="8" max="8" width="26.42578125" bestFit="1" customWidth="1"/>
    <col min="9" max="9" width="11.28515625" bestFit="1" customWidth="1"/>
    <col min="10" max="10" width="9.85546875" bestFit="1" customWidth="1"/>
    <col min="11" max="12" width="10.28515625" bestFit="1" customWidth="1"/>
    <col min="13" max="13" width="12" bestFit="1" customWidth="1"/>
    <col min="14" max="14" width="12.85546875" bestFit="1" customWidth="1"/>
    <col min="15" max="15" width="14.7109375" bestFit="1" customWidth="1"/>
    <col min="16" max="16" width="15" bestFit="1" customWidth="1"/>
    <col min="17" max="17" width="12.42578125" bestFit="1" customWidth="1"/>
    <col min="18" max="18" width="11.42578125" bestFit="1" customWidth="1"/>
    <col min="19" max="19" width="10.42578125" bestFit="1" customWidth="1"/>
    <col min="20" max="20" width="11.7109375" bestFit="1" customWidth="1"/>
    <col min="21" max="21" width="11" bestFit="1" customWidth="1"/>
    <col min="22" max="22" width="13.85546875" bestFit="1" customWidth="1"/>
    <col min="23" max="23" width="12.140625" bestFit="1" customWidth="1"/>
    <col min="24" max="24" width="12.5703125" bestFit="1" customWidth="1"/>
    <col min="25" max="25" width="12.140625" bestFit="1" customWidth="1"/>
    <col min="26" max="26" width="9.42578125" bestFit="1" customWidth="1"/>
    <col min="27" max="27" width="14" bestFit="1" customWidth="1"/>
    <col min="28" max="28" width="14.140625" bestFit="1" customWidth="1"/>
    <col min="29" max="29" width="10.7109375" bestFit="1" customWidth="1"/>
    <col min="30" max="30" width="14.42578125" bestFit="1" customWidth="1"/>
    <col min="31" max="31" width="15" bestFit="1" customWidth="1"/>
    <col min="32" max="32" width="11.5703125" bestFit="1" customWidth="1"/>
    <col min="33" max="33" width="14.28515625" bestFit="1" customWidth="1"/>
    <col min="34" max="34" width="12.28515625" bestFit="1" customWidth="1"/>
    <col min="35" max="35" width="14.140625" bestFit="1" customWidth="1"/>
    <col min="36" max="36" width="11.7109375" bestFit="1" customWidth="1"/>
    <col min="37" max="37" width="11.28515625" bestFit="1" customWidth="1"/>
    <col min="38" max="38" width="12" bestFit="1" customWidth="1"/>
    <col min="39" max="39" width="9.5703125" bestFit="1" customWidth="1"/>
    <col min="40" max="40" width="8.85546875" customWidth="1"/>
    <col min="41" max="41" width="13.85546875" bestFit="1" customWidth="1"/>
  </cols>
  <sheetData>
    <row r="1" spans="1:8" ht="19.5" x14ac:dyDescent="0.4">
      <c r="A1" s="6" t="s">
        <v>137</v>
      </c>
      <c r="B1" s="12" t="s">
        <v>110</v>
      </c>
      <c r="C1" s="13" t="s">
        <v>136</v>
      </c>
      <c r="G1" s="20" t="s">
        <v>109</v>
      </c>
      <c r="H1" s="21" t="s">
        <v>123</v>
      </c>
    </row>
    <row r="2" spans="1:8" ht="19.5" x14ac:dyDescent="0.4">
      <c r="B2" s="14" t="s">
        <v>22</v>
      </c>
      <c r="C2" s="15">
        <v>8300</v>
      </c>
      <c r="G2" s="21"/>
      <c r="H2" s="21"/>
    </row>
    <row r="3" spans="1:8" ht="19.5" x14ac:dyDescent="0.4">
      <c r="B3" s="14" t="s">
        <v>41</v>
      </c>
      <c r="C3" s="15">
        <v>11314.285714285714</v>
      </c>
      <c r="G3" s="20" t="s">
        <v>110</v>
      </c>
      <c r="H3" s="21" t="s">
        <v>117</v>
      </c>
    </row>
    <row r="4" spans="1:8" ht="19.5" x14ac:dyDescent="0.4">
      <c r="B4" s="14" t="s">
        <v>31</v>
      </c>
      <c r="C4" s="15">
        <v>13214.285714285714</v>
      </c>
      <c r="G4" s="22" t="s">
        <v>14</v>
      </c>
      <c r="H4" s="23">
        <v>62800</v>
      </c>
    </row>
    <row r="5" spans="1:8" ht="19.5" x14ac:dyDescent="0.4">
      <c r="B5" s="14" t="s">
        <v>13</v>
      </c>
      <c r="C5" s="15">
        <v>4800</v>
      </c>
      <c r="G5" s="24" t="s">
        <v>13</v>
      </c>
      <c r="H5" s="23">
        <v>5600</v>
      </c>
    </row>
    <row r="6" spans="1:8" ht="19.5" x14ac:dyDescent="0.4">
      <c r="B6" s="14" t="s">
        <v>113</v>
      </c>
      <c r="C6" s="15">
        <v>8985.7142857142862</v>
      </c>
      <c r="G6" s="24" t="s">
        <v>31</v>
      </c>
      <c r="H6" s="23">
        <v>20000</v>
      </c>
    </row>
    <row r="7" spans="1:8" ht="19.5" x14ac:dyDescent="0.4">
      <c r="G7" s="24" t="s">
        <v>41</v>
      </c>
      <c r="H7" s="23">
        <v>18000</v>
      </c>
    </row>
    <row r="8" spans="1:8" ht="19.5" x14ac:dyDescent="0.4">
      <c r="G8" s="24" t="s">
        <v>22</v>
      </c>
      <c r="H8" s="23">
        <v>19200</v>
      </c>
    </row>
    <row r="9" spans="1:8" ht="19.5" x14ac:dyDescent="0.4">
      <c r="G9" s="22" t="s">
        <v>67</v>
      </c>
      <c r="H9" s="23">
        <v>55700</v>
      </c>
    </row>
    <row r="10" spans="1:8" ht="19.5" x14ac:dyDescent="0.4">
      <c r="G10" s="24" t="s">
        <v>13</v>
      </c>
      <c r="H10" s="23">
        <v>15200</v>
      </c>
    </row>
    <row r="11" spans="1:8" ht="19.5" x14ac:dyDescent="0.4">
      <c r="G11" s="24" t="s">
        <v>31</v>
      </c>
      <c r="H11" s="23">
        <v>37500</v>
      </c>
    </row>
    <row r="12" spans="1:8" ht="19.5" x14ac:dyDescent="0.4">
      <c r="G12" s="24" t="s">
        <v>41</v>
      </c>
      <c r="H12" s="23">
        <v>1800</v>
      </c>
    </row>
    <row r="13" spans="1:8" ht="19.5" x14ac:dyDescent="0.4">
      <c r="G13" s="24" t="s">
        <v>22</v>
      </c>
      <c r="H13" s="23">
        <v>1200</v>
      </c>
    </row>
    <row r="14" spans="1:8" ht="19.5" x14ac:dyDescent="0.4">
      <c r="G14" s="22" t="s">
        <v>23</v>
      </c>
      <c r="H14" s="23">
        <v>34500</v>
      </c>
    </row>
    <row r="15" spans="1:8" ht="19.5" x14ac:dyDescent="0.4">
      <c r="G15" s="24" t="s">
        <v>13</v>
      </c>
      <c r="H15" s="23">
        <v>5600</v>
      </c>
    </row>
    <row r="16" spans="1:8" ht="19.5" x14ac:dyDescent="0.4">
      <c r="G16" s="24" t="s">
        <v>31</v>
      </c>
      <c r="H16" s="23">
        <v>2500</v>
      </c>
    </row>
    <row r="17" spans="7:8" ht="19.5" x14ac:dyDescent="0.4">
      <c r="G17" s="24" t="s">
        <v>22</v>
      </c>
      <c r="H17" s="23">
        <v>26400</v>
      </c>
    </row>
    <row r="18" spans="7:8" ht="19.5" x14ac:dyDescent="0.4">
      <c r="G18" s="22" t="s">
        <v>42</v>
      </c>
      <c r="H18" s="23">
        <v>42700</v>
      </c>
    </row>
    <row r="19" spans="7:8" ht="19.5" x14ac:dyDescent="0.4">
      <c r="G19" s="24" t="s">
        <v>13</v>
      </c>
      <c r="H19" s="23">
        <v>800</v>
      </c>
    </row>
    <row r="20" spans="7:8" ht="19.5" x14ac:dyDescent="0.4">
      <c r="G20" s="24" t="s">
        <v>31</v>
      </c>
      <c r="H20" s="23">
        <v>12500</v>
      </c>
    </row>
    <row r="21" spans="7:8" ht="19.5" x14ac:dyDescent="0.4">
      <c r="G21" s="24" t="s">
        <v>41</v>
      </c>
      <c r="H21" s="23">
        <v>12600</v>
      </c>
    </row>
    <row r="22" spans="7:8" ht="19.5" x14ac:dyDescent="0.4">
      <c r="G22" s="24" t="s">
        <v>22</v>
      </c>
      <c r="H22" s="23">
        <v>16800</v>
      </c>
    </row>
    <row r="23" spans="7:8" ht="19.5" x14ac:dyDescent="0.4">
      <c r="G23" s="22" t="s">
        <v>35</v>
      </c>
      <c r="H23" s="23">
        <v>89800</v>
      </c>
    </row>
    <row r="24" spans="7:8" ht="19.5" x14ac:dyDescent="0.4">
      <c r="G24" s="24" t="s">
        <v>13</v>
      </c>
      <c r="H24" s="23">
        <v>12800</v>
      </c>
    </row>
    <row r="25" spans="7:8" ht="19.5" x14ac:dyDescent="0.4">
      <c r="G25" s="24" t="s">
        <v>31</v>
      </c>
      <c r="H25" s="23">
        <v>20000</v>
      </c>
    </row>
    <row r="26" spans="7:8" ht="19.5" x14ac:dyDescent="0.4">
      <c r="G26" s="24" t="s">
        <v>41</v>
      </c>
      <c r="H26" s="23">
        <v>37800</v>
      </c>
    </row>
    <row r="27" spans="7:8" ht="19.5" x14ac:dyDescent="0.4">
      <c r="G27" s="24" t="s">
        <v>22</v>
      </c>
      <c r="H27" s="23">
        <v>19200</v>
      </c>
    </row>
    <row r="28" spans="7:8" ht="19.5" x14ac:dyDescent="0.4">
      <c r="G28" s="22" t="s">
        <v>18</v>
      </c>
      <c r="H28" s="23">
        <v>29000</v>
      </c>
    </row>
    <row r="29" spans="7:8" ht="19.5" x14ac:dyDescent="0.4">
      <c r="G29" s="24" t="s">
        <v>13</v>
      </c>
      <c r="H29" s="23">
        <v>3200</v>
      </c>
    </row>
    <row r="30" spans="7:8" ht="19.5" x14ac:dyDescent="0.4">
      <c r="G30" s="24" t="s">
        <v>41</v>
      </c>
      <c r="H30" s="23">
        <v>9000</v>
      </c>
    </row>
    <row r="31" spans="7:8" ht="19.5" x14ac:dyDescent="0.4">
      <c r="G31" s="24" t="s">
        <v>22</v>
      </c>
      <c r="H31" s="23">
        <v>16800</v>
      </c>
    </row>
    <row r="57" ht="195" customHeight="1" x14ac:dyDescent="0.25"/>
  </sheetData>
  <conditionalFormatting sqref="H3">
    <cfRule type="colorScale" priority="1">
      <colorScale>
        <cfvo type="min"/>
        <cfvo type="max"/>
        <color rgb="FFFCFCFF"/>
        <color rgb="FFF8696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 1,4</vt:lpstr>
      <vt:lpstr>Ans 2, 3,6 pivot table</vt:lpstr>
      <vt:lpstr>5.1, 5.2 pivot table</vt:lpstr>
      <vt:lpstr>5.3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2025-04-06T20:54:03Z</dcterms:created>
  <dcterms:modified xsi:type="dcterms:W3CDTF">2025-09-02T19:25:10Z</dcterms:modified>
</cp:coreProperties>
</file>