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bhi/Desktop/itsabhinaya.github.io/new_scroll/data/"/>
    </mc:Choice>
  </mc:AlternateContent>
  <bookViews>
    <workbookView xWindow="2140" yWindow="460" windowWidth="18000" windowHeight="14820" tabRatio="500" activeTab="2"/>
  </bookViews>
  <sheets>
    <sheet name="ALL" sheetId="10" r:id="rId1"/>
    <sheet name="Overall" sheetId="1" r:id="rId2"/>
    <sheet name="J_overall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2" l="1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I2" i="2"/>
  <c r="J2" i="2"/>
  <c r="K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2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55" i="10"/>
  <c r="G55" i="10"/>
  <c r="A55" i="10"/>
  <c r="S55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3" i="10"/>
  <c r="B2" i="2"/>
  <c r="A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  <c r="A2" i="1"/>
  <c r="A53" i="2"/>
  <c r="B53" i="2"/>
  <c r="D53" i="2"/>
  <c r="E53" i="2"/>
  <c r="C53" i="2"/>
  <c r="H5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I53" i="1"/>
  <c r="J53" i="1"/>
  <c r="F53" i="2"/>
  <c r="K53" i="1"/>
  <c r="G53" i="2"/>
  <c r="A54" i="2"/>
  <c r="B54" i="2"/>
  <c r="D54" i="2"/>
  <c r="E54" i="2"/>
  <c r="C54" i="2"/>
  <c r="I54" i="1"/>
  <c r="J54" i="1"/>
  <c r="F54" i="2"/>
  <c r="K54" i="1"/>
  <c r="G54" i="2"/>
  <c r="A30" i="2"/>
  <c r="B30" i="2"/>
  <c r="D30" i="2"/>
  <c r="E30" i="2"/>
  <c r="C30" i="2"/>
  <c r="I30" i="1"/>
  <c r="J30" i="1"/>
  <c r="F30" i="2"/>
  <c r="K30" i="1"/>
  <c r="G30" i="2"/>
  <c r="A31" i="2"/>
  <c r="B31" i="2"/>
  <c r="D31" i="2"/>
  <c r="E31" i="2"/>
  <c r="C31" i="2"/>
  <c r="I31" i="1"/>
  <c r="J31" i="1"/>
  <c r="F31" i="2"/>
  <c r="K31" i="1"/>
  <c r="G31" i="2"/>
  <c r="A32" i="2"/>
  <c r="B32" i="2"/>
  <c r="D32" i="2"/>
  <c r="E32" i="2"/>
  <c r="C32" i="2"/>
  <c r="I32" i="1"/>
  <c r="J32" i="1"/>
  <c r="F32" i="2"/>
  <c r="K32" i="1"/>
  <c r="G32" i="2"/>
  <c r="A33" i="2"/>
  <c r="B33" i="2"/>
  <c r="D33" i="2"/>
  <c r="E33" i="2"/>
  <c r="C33" i="2"/>
  <c r="I33" i="1"/>
  <c r="J33" i="1"/>
  <c r="F33" i="2"/>
  <c r="K33" i="1"/>
  <c r="G33" i="2"/>
  <c r="A34" i="2"/>
  <c r="B34" i="2"/>
  <c r="D34" i="2"/>
  <c r="E34" i="2"/>
  <c r="C34" i="2"/>
  <c r="I34" i="1"/>
  <c r="J34" i="1"/>
  <c r="F34" i="2"/>
  <c r="K34" i="1"/>
  <c r="G34" i="2"/>
  <c r="A35" i="2"/>
  <c r="B35" i="2"/>
  <c r="D35" i="2"/>
  <c r="E35" i="2"/>
  <c r="C35" i="2"/>
  <c r="I35" i="1"/>
  <c r="J35" i="1"/>
  <c r="F35" i="2"/>
  <c r="K35" i="1"/>
  <c r="G35" i="2"/>
  <c r="A36" i="2"/>
  <c r="B36" i="2"/>
  <c r="D36" i="2"/>
  <c r="E36" i="2"/>
  <c r="C36" i="2"/>
  <c r="I36" i="1"/>
  <c r="J36" i="1"/>
  <c r="F36" i="2"/>
  <c r="K36" i="1"/>
  <c r="G36" i="2"/>
  <c r="A37" i="2"/>
  <c r="B37" i="2"/>
  <c r="D37" i="2"/>
  <c r="E37" i="2"/>
  <c r="C37" i="2"/>
  <c r="I37" i="1"/>
  <c r="J37" i="1"/>
  <c r="F37" i="2"/>
  <c r="K37" i="1"/>
  <c r="G37" i="2"/>
  <c r="A38" i="2"/>
  <c r="B38" i="2"/>
  <c r="D38" i="2"/>
  <c r="E38" i="2"/>
  <c r="C38" i="2"/>
  <c r="I38" i="1"/>
  <c r="J38" i="1"/>
  <c r="F38" i="2"/>
  <c r="K38" i="1"/>
  <c r="G38" i="2"/>
  <c r="A39" i="2"/>
  <c r="B39" i="2"/>
  <c r="D39" i="2"/>
  <c r="E39" i="2"/>
  <c r="C39" i="2"/>
  <c r="I39" i="1"/>
  <c r="J39" i="1"/>
  <c r="F39" i="2"/>
  <c r="K39" i="1"/>
  <c r="G39" i="2"/>
  <c r="A40" i="2"/>
  <c r="B40" i="2"/>
  <c r="D40" i="2"/>
  <c r="E40" i="2"/>
  <c r="C40" i="2"/>
  <c r="I40" i="1"/>
  <c r="J40" i="1"/>
  <c r="F40" i="2"/>
  <c r="K40" i="1"/>
  <c r="G40" i="2"/>
  <c r="A41" i="2"/>
  <c r="B41" i="2"/>
  <c r="D41" i="2"/>
  <c r="E41" i="2"/>
  <c r="C41" i="2"/>
  <c r="I41" i="1"/>
  <c r="J41" i="1"/>
  <c r="F41" i="2"/>
  <c r="K41" i="1"/>
  <c r="G41" i="2"/>
  <c r="A42" i="2"/>
  <c r="B42" i="2"/>
  <c r="D42" i="2"/>
  <c r="E42" i="2"/>
  <c r="C42" i="2"/>
  <c r="I42" i="1"/>
  <c r="J42" i="1"/>
  <c r="F42" i="2"/>
  <c r="K42" i="1"/>
  <c r="G42" i="2"/>
  <c r="A43" i="2"/>
  <c r="B43" i="2"/>
  <c r="D43" i="2"/>
  <c r="E43" i="2"/>
  <c r="C43" i="2"/>
  <c r="I43" i="1"/>
  <c r="J43" i="1"/>
  <c r="F43" i="2"/>
  <c r="K43" i="1"/>
  <c r="G43" i="2"/>
  <c r="A44" i="2"/>
  <c r="B44" i="2"/>
  <c r="D44" i="2"/>
  <c r="E44" i="2"/>
  <c r="C44" i="2"/>
  <c r="I44" i="1"/>
  <c r="J44" i="1"/>
  <c r="F44" i="2"/>
  <c r="K44" i="1"/>
  <c r="G44" i="2"/>
  <c r="A45" i="2"/>
  <c r="B45" i="2"/>
  <c r="D45" i="2"/>
  <c r="E45" i="2"/>
  <c r="C45" i="2"/>
  <c r="I45" i="1"/>
  <c r="J45" i="1"/>
  <c r="F45" i="2"/>
  <c r="K45" i="1"/>
  <c r="G45" i="2"/>
  <c r="A46" i="2"/>
  <c r="B46" i="2"/>
  <c r="D46" i="2"/>
  <c r="E46" i="2"/>
  <c r="C46" i="2"/>
  <c r="I46" i="1"/>
  <c r="J46" i="1"/>
  <c r="F46" i="2"/>
  <c r="K46" i="1"/>
  <c r="G46" i="2"/>
  <c r="A47" i="2"/>
  <c r="B47" i="2"/>
  <c r="D47" i="2"/>
  <c r="E47" i="2"/>
  <c r="C47" i="2"/>
  <c r="I47" i="1"/>
  <c r="J47" i="1"/>
  <c r="F47" i="2"/>
  <c r="K47" i="1"/>
  <c r="G47" i="2"/>
  <c r="A48" i="2"/>
  <c r="B48" i="2"/>
  <c r="D48" i="2"/>
  <c r="E48" i="2"/>
  <c r="C48" i="2"/>
  <c r="I48" i="1"/>
  <c r="J48" i="1"/>
  <c r="F48" i="2"/>
  <c r="K48" i="1"/>
  <c r="G48" i="2"/>
  <c r="A49" i="2"/>
  <c r="B49" i="2"/>
  <c r="D49" i="2"/>
  <c r="E49" i="2"/>
  <c r="C49" i="2"/>
  <c r="I49" i="1"/>
  <c r="J49" i="1"/>
  <c r="F49" i="2"/>
  <c r="K49" i="1"/>
  <c r="G49" i="2"/>
  <c r="A50" i="2"/>
  <c r="B50" i="2"/>
  <c r="D50" i="2"/>
  <c r="E50" i="2"/>
  <c r="C50" i="2"/>
  <c r="I50" i="1"/>
  <c r="J50" i="1"/>
  <c r="F50" i="2"/>
  <c r="K50" i="1"/>
  <c r="G50" i="2"/>
  <c r="A51" i="2"/>
  <c r="B51" i="2"/>
  <c r="D51" i="2"/>
  <c r="E51" i="2"/>
  <c r="C51" i="2"/>
  <c r="I51" i="1"/>
  <c r="J51" i="1"/>
  <c r="F51" i="2"/>
  <c r="K51" i="1"/>
  <c r="G51" i="2"/>
  <c r="A52" i="2"/>
  <c r="B52" i="2"/>
  <c r="D52" i="2"/>
  <c r="E52" i="2"/>
  <c r="C52" i="2"/>
  <c r="I52" i="1"/>
  <c r="J52" i="1"/>
  <c r="F52" i="2"/>
  <c r="K52" i="1"/>
  <c r="G52" i="2"/>
  <c r="A2" i="2"/>
  <c r="D2" i="2"/>
  <c r="E2" i="2"/>
  <c r="C2" i="2"/>
  <c r="I2" i="1"/>
  <c r="J2" i="1"/>
  <c r="F2" i="2"/>
  <c r="K2" i="1"/>
  <c r="G2" i="2"/>
  <c r="A3" i="2"/>
  <c r="B3" i="2"/>
  <c r="D3" i="2"/>
  <c r="E3" i="2"/>
  <c r="C3" i="2"/>
  <c r="I3" i="1"/>
  <c r="J3" i="1"/>
  <c r="F3" i="2"/>
  <c r="K3" i="1"/>
  <c r="G3" i="2"/>
  <c r="A4" i="2"/>
  <c r="B4" i="2"/>
  <c r="D4" i="2"/>
  <c r="E4" i="2"/>
  <c r="C4" i="2"/>
  <c r="I4" i="1"/>
  <c r="J4" i="1"/>
  <c r="F4" i="2"/>
  <c r="K4" i="1"/>
  <c r="G4" i="2"/>
  <c r="A5" i="2"/>
  <c r="B5" i="2"/>
  <c r="D5" i="2"/>
  <c r="E5" i="2"/>
  <c r="C5" i="2"/>
  <c r="I5" i="1"/>
  <c r="J5" i="1"/>
  <c r="F5" i="2"/>
  <c r="K5" i="1"/>
  <c r="G5" i="2"/>
  <c r="A6" i="2"/>
  <c r="B6" i="2"/>
  <c r="D6" i="2"/>
  <c r="E6" i="2"/>
  <c r="C6" i="2"/>
  <c r="I6" i="1"/>
  <c r="J6" i="1"/>
  <c r="F6" i="2"/>
  <c r="K6" i="1"/>
  <c r="G6" i="2"/>
  <c r="A7" i="2"/>
  <c r="B7" i="2"/>
  <c r="D7" i="2"/>
  <c r="E7" i="2"/>
  <c r="C7" i="2"/>
  <c r="I7" i="1"/>
  <c r="J7" i="1"/>
  <c r="F7" i="2"/>
  <c r="K7" i="1"/>
  <c r="G7" i="2"/>
  <c r="A8" i="2"/>
  <c r="B8" i="2"/>
  <c r="D8" i="2"/>
  <c r="E8" i="2"/>
  <c r="C8" i="2"/>
  <c r="I8" i="1"/>
  <c r="J8" i="1"/>
  <c r="F8" i="2"/>
  <c r="K8" i="1"/>
  <c r="G8" i="2"/>
  <c r="A9" i="2"/>
  <c r="B9" i="2"/>
  <c r="D9" i="2"/>
  <c r="E9" i="2"/>
  <c r="C9" i="2"/>
  <c r="I9" i="1"/>
  <c r="J9" i="1"/>
  <c r="F9" i="2"/>
  <c r="K9" i="1"/>
  <c r="G9" i="2"/>
  <c r="A10" i="2"/>
  <c r="B10" i="2"/>
  <c r="D10" i="2"/>
  <c r="E10" i="2"/>
  <c r="C10" i="2"/>
  <c r="I10" i="1"/>
  <c r="J10" i="1"/>
  <c r="F10" i="2"/>
  <c r="K10" i="1"/>
  <c r="G10" i="2"/>
  <c r="A11" i="2"/>
  <c r="B11" i="2"/>
  <c r="D11" i="2"/>
  <c r="E11" i="2"/>
  <c r="C11" i="2"/>
  <c r="I11" i="1"/>
  <c r="J11" i="1"/>
  <c r="F11" i="2"/>
  <c r="K11" i="1"/>
  <c r="G11" i="2"/>
  <c r="A12" i="2"/>
  <c r="B12" i="2"/>
  <c r="D12" i="2"/>
  <c r="E12" i="2"/>
  <c r="C12" i="2"/>
  <c r="I12" i="1"/>
  <c r="J12" i="1"/>
  <c r="F12" i="2"/>
  <c r="K12" i="1"/>
  <c r="G12" i="2"/>
  <c r="A13" i="2"/>
  <c r="B13" i="2"/>
  <c r="D13" i="2"/>
  <c r="E13" i="2"/>
  <c r="C13" i="2"/>
  <c r="I13" i="1"/>
  <c r="J13" i="1"/>
  <c r="F13" i="2"/>
  <c r="K13" i="1"/>
  <c r="G13" i="2"/>
  <c r="A14" i="2"/>
  <c r="B14" i="2"/>
  <c r="D14" i="2"/>
  <c r="E14" i="2"/>
  <c r="C14" i="2"/>
  <c r="I14" i="1"/>
  <c r="J14" i="1"/>
  <c r="F14" i="2"/>
  <c r="K14" i="1"/>
  <c r="G14" i="2"/>
  <c r="A15" i="2"/>
  <c r="B15" i="2"/>
  <c r="D15" i="2"/>
  <c r="E15" i="2"/>
  <c r="C15" i="2"/>
  <c r="I15" i="1"/>
  <c r="J15" i="1"/>
  <c r="F15" i="2"/>
  <c r="K15" i="1"/>
  <c r="G15" i="2"/>
  <c r="A16" i="2"/>
  <c r="B16" i="2"/>
  <c r="D16" i="2"/>
  <c r="E16" i="2"/>
  <c r="C16" i="2"/>
  <c r="I16" i="1"/>
  <c r="J16" i="1"/>
  <c r="F16" i="2"/>
  <c r="K16" i="1"/>
  <c r="G16" i="2"/>
  <c r="A17" i="2"/>
  <c r="B17" i="2"/>
  <c r="D17" i="2"/>
  <c r="E17" i="2"/>
  <c r="C17" i="2"/>
  <c r="I17" i="1"/>
  <c r="J17" i="1"/>
  <c r="F17" i="2"/>
  <c r="K17" i="1"/>
  <c r="G17" i="2"/>
  <c r="A18" i="2"/>
  <c r="B18" i="2"/>
  <c r="D18" i="2"/>
  <c r="E18" i="2"/>
  <c r="C18" i="2"/>
  <c r="I18" i="1"/>
  <c r="J18" i="1"/>
  <c r="F18" i="2"/>
  <c r="K18" i="1"/>
  <c r="G18" i="2"/>
  <c r="A19" i="2"/>
  <c r="B19" i="2"/>
  <c r="D19" i="2"/>
  <c r="E19" i="2"/>
  <c r="C19" i="2"/>
  <c r="I19" i="1"/>
  <c r="J19" i="1"/>
  <c r="F19" i="2"/>
  <c r="K19" i="1"/>
  <c r="G19" i="2"/>
  <c r="A20" i="2"/>
  <c r="B20" i="2"/>
  <c r="D20" i="2"/>
  <c r="E20" i="2"/>
  <c r="C20" i="2"/>
  <c r="I20" i="1"/>
  <c r="J20" i="1"/>
  <c r="F20" i="2"/>
  <c r="K20" i="1"/>
  <c r="G20" i="2"/>
  <c r="A21" i="2"/>
  <c r="B21" i="2"/>
  <c r="D21" i="2"/>
  <c r="E21" i="2"/>
  <c r="C21" i="2"/>
  <c r="I21" i="1"/>
  <c r="J21" i="1"/>
  <c r="F21" i="2"/>
  <c r="K21" i="1"/>
  <c r="G21" i="2"/>
  <c r="A22" i="2"/>
  <c r="B22" i="2"/>
  <c r="D22" i="2"/>
  <c r="E22" i="2"/>
  <c r="C22" i="2"/>
  <c r="I22" i="1"/>
  <c r="J22" i="1"/>
  <c r="F22" i="2"/>
  <c r="K22" i="1"/>
  <c r="G22" i="2"/>
  <c r="A23" i="2"/>
  <c r="B23" i="2"/>
  <c r="D23" i="2"/>
  <c r="E23" i="2"/>
  <c r="C23" i="2"/>
  <c r="I23" i="1"/>
  <c r="J23" i="1"/>
  <c r="F23" i="2"/>
  <c r="K23" i="1"/>
  <c r="G23" i="2"/>
  <c r="A24" i="2"/>
  <c r="B24" i="2"/>
  <c r="D24" i="2"/>
  <c r="E24" i="2"/>
  <c r="C24" i="2"/>
  <c r="I24" i="1"/>
  <c r="J24" i="1"/>
  <c r="F24" i="2"/>
  <c r="K24" i="1"/>
  <c r="G24" i="2"/>
  <c r="A25" i="2"/>
  <c r="B25" i="2"/>
  <c r="D25" i="2"/>
  <c r="E25" i="2"/>
  <c r="C25" i="2"/>
  <c r="I25" i="1"/>
  <c r="J25" i="1"/>
  <c r="F25" i="2"/>
  <c r="K25" i="1"/>
  <c r="G25" i="2"/>
  <c r="A26" i="2"/>
  <c r="B26" i="2"/>
  <c r="D26" i="2"/>
  <c r="E26" i="2"/>
  <c r="C26" i="2"/>
  <c r="I26" i="1"/>
  <c r="J26" i="1"/>
  <c r="F26" i="2"/>
  <c r="K26" i="1"/>
  <c r="G26" i="2"/>
  <c r="A27" i="2"/>
  <c r="B27" i="2"/>
  <c r="D27" i="2"/>
  <c r="E27" i="2"/>
  <c r="C27" i="2"/>
  <c r="I27" i="1"/>
  <c r="J27" i="1"/>
  <c r="F27" i="2"/>
  <c r="K27" i="1"/>
  <c r="G27" i="2"/>
  <c r="A28" i="2"/>
  <c r="B28" i="2"/>
  <c r="D28" i="2"/>
  <c r="E28" i="2"/>
  <c r="C28" i="2"/>
  <c r="I28" i="1"/>
  <c r="J28" i="1"/>
  <c r="F28" i="2"/>
  <c r="K28" i="1"/>
  <c r="G28" i="2"/>
  <c r="A29" i="2"/>
  <c r="B29" i="2"/>
  <c r="D29" i="2"/>
  <c r="E29" i="2"/>
  <c r="C29" i="2"/>
  <c r="I29" i="1"/>
  <c r="J29" i="1"/>
  <c r="F29" i="2"/>
  <c r="K29" i="1"/>
  <c r="G29" i="2"/>
  <c r="E1" i="2"/>
  <c r="D1" i="2"/>
</calcChain>
</file>

<file path=xl/sharedStrings.xml><?xml version="1.0" encoding="utf-8"?>
<sst xmlns="http://schemas.openxmlformats.org/spreadsheetml/2006/main" count="632" uniqueCount="115">
  <si>
    <t>City</t>
  </si>
  <si>
    <t>State</t>
  </si>
  <si>
    <t>Ranking</t>
  </si>
  <si>
    <t>Minneapolis</t>
  </si>
  <si>
    <t>Includes Saint Paul</t>
  </si>
  <si>
    <t>Minnesota</t>
  </si>
  <si>
    <t>Pittsburgh</t>
  </si>
  <si>
    <t>Includes Elkhart</t>
  </si>
  <si>
    <t>Pennsylvania</t>
  </si>
  <si>
    <t>Cincinnati</t>
  </si>
  <si>
    <t>Includes Covington, KY</t>
  </si>
  <si>
    <t>Ohio</t>
  </si>
  <si>
    <t>Cleveland</t>
  </si>
  <si>
    <t>Includes Akron</t>
  </si>
  <si>
    <t xml:space="preserve">St. Louis </t>
  </si>
  <si>
    <t>Missouri</t>
  </si>
  <si>
    <t>Columbus</t>
  </si>
  <si>
    <t>Indianapolis</t>
  </si>
  <si>
    <t>Includes Fishers, Carmel, Noblesville, Westfield, Zionsville</t>
  </si>
  <si>
    <t>Indiana</t>
  </si>
  <si>
    <t>Madison</t>
  </si>
  <si>
    <t>Wisconsin</t>
  </si>
  <si>
    <t>Milwaukee</t>
  </si>
  <si>
    <t>Ann Arbor</t>
  </si>
  <si>
    <t>Michigan</t>
  </si>
  <si>
    <t>Kansas City</t>
  </si>
  <si>
    <t>Includes Olathe, Kansas City, Independence, Overland Park</t>
  </si>
  <si>
    <t>Omaha</t>
  </si>
  <si>
    <t>Nebraska</t>
  </si>
  <si>
    <t>Detroit</t>
  </si>
  <si>
    <t>Includes Warren, Sterling Heights, Troy and Livonia</t>
  </si>
  <si>
    <t>Louisvillle</t>
  </si>
  <si>
    <t>Kentucky</t>
  </si>
  <si>
    <t>Champaign</t>
  </si>
  <si>
    <t>Includes Urbana</t>
  </si>
  <si>
    <t>Illinois</t>
  </si>
  <si>
    <t>Grand Rapids</t>
  </si>
  <si>
    <t>Lincoln</t>
  </si>
  <si>
    <t>Lexington</t>
  </si>
  <si>
    <t>Lafayette</t>
  </si>
  <si>
    <t>Includes West Lafayette</t>
  </si>
  <si>
    <t>Dayton</t>
  </si>
  <si>
    <t>Fargo</t>
  </si>
  <si>
    <t>North Dakota</t>
  </si>
  <si>
    <t>South Bend</t>
  </si>
  <si>
    <t>Bloomington</t>
  </si>
  <si>
    <t>Wichita</t>
  </si>
  <si>
    <t>Kansas</t>
  </si>
  <si>
    <t>Des Moines</t>
  </si>
  <si>
    <t>Iowa</t>
  </si>
  <si>
    <t>Iowa City</t>
  </si>
  <si>
    <t>Fort Wayne</t>
  </si>
  <si>
    <t>Athens</t>
  </si>
  <si>
    <t>State College</t>
  </si>
  <si>
    <t>Lansing</t>
  </si>
  <si>
    <t>Includes East Lansing</t>
  </si>
  <si>
    <t xml:space="preserve">Ames </t>
  </si>
  <si>
    <t>Evansville</t>
  </si>
  <si>
    <t xml:space="preserve">Duluth </t>
  </si>
  <si>
    <t>Minesota</t>
  </si>
  <si>
    <t>Green Bay</t>
  </si>
  <si>
    <t>Columbia</t>
  </si>
  <si>
    <t>Eau Claire</t>
  </si>
  <si>
    <t>Springfield</t>
  </si>
  <si>
    <t>Erie</t>
  </si>
  <si>
    <t>Youngstown</t>
  </si>
  <si>
    <t>Toledo</t>
  </si>
  <si>
    <t>Includes Normal</t>
  </si>
  <si>
    <t>Rochester</t>
  </si>
  <si>
    <t>Peoria</t>
  </si>
  <si>
    <t>Sioux Falls</t>
  </si>
  <si>
    <t>South Dakota</t>
  </si>
  <si>
    <t>Quad Cities</t>
  </si>
  <si>
    <t>Includes Davenport, Bettendorf, Rock Island, East Moline and Moline</t>
  </si>
  <si>
    <t>Bowling Green</t>
  </si>
  <si>
    <t>Cedar Rapids</t>
  </si>
  <si>
    <t>Flint</t>
  </si>
  <si>
    <t>Rockford</t>
  </si>
  <si>
    <t>Topeka</t>
  </si>
  <si>
    <t>Wheeling</t>
  </si>
  <si>
    <t>West Virginia</t>
  </si>
  <si>
    <t>latitude</t>
  </si>
  <si>
    <t>longitude</t>
  </si>
  <si>
    <t>Radius</t>
  </si>
  <si>
    <t>Altered Radius</t>
  </si>
  <si>
    <t>Fillkey</t>
  </si>
  <si>
    <t>Chicago</t>
  </si>
  <si>
    <t>Includes</t>
  </si>
  <si>
    <t>With Chicago</t>
  </si>
  <si>
    <t>Saint Paul</t>
  </si>
  <si>
    <t>Normal</t>
  </si>
  <si>
    <t>state</t>
  </si>
  <si>
    <t>radius</t>
  </si>
  <si>
    <t>fillKey</t>
  </si>
  <si>
    <t>city</t>
  </si>
  <si>
    <t>includes</t>
  </si>
  <si>
    <t>Evanston, Aurora, Joliet, Elgin, Naperville</t>
  </si>
  <si>
    <t>Covington, KY</t>
  </si>
  <si>
    <t>Akron</t>
  </si>
  <si>
    <t>Elkhart</t>
  </si>
  <si>
    <t>Fishers, Carmel, Noblesville, Westfield, Zionsville</t>
  </si>
  <si>
    <t>Olathe, Kansas City, Independence, Overland Park</t>
  </si>
  <si>
    <t>Warren, Sterling Heights, Troy and Livonia</t>
  </si>
  <si>
    <t>Urbana</t>
  </si>
  <si>
    <t>West Lafayette</t>
  </si>
  <si>
    <t>East Lansing</t>
  </si>
  <si>
    <t>Davenport, Bettendorf, Rock Island, East Moline and Moline</t>
  </si>
  <si>
    <t>Overall</t>
  </si>
  <si>
    <t>Startup Activity</t>
  </si>
  <si>
    <t>Access to Resources</t>
  </si>
  <si>
    <t>Economy and Demographics with Chicago</t>
  </si>
  <si>
    <t>overall_rankings</t>
  </si>
  <si>
    <t>startup</t>
  </si>
  <si>
    <t>resources</t>
  </si>
  <si>
    <t>demographics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</si>
</sst>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168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K44" workbookViewId="0">
      <selection activeCell="R55" sqref="R55"/>
    </sheetView>
  </sheetViews>
  <sheetFormatPr baseColWidth="10" defaultRowHeight="16" x14ac:dyDescent="0.2"/>
  <sheetData>
    <row r="1" spans="1:23" s="3" customFormat="1" x14ac:dyDescent="0.2">
      <c r="B1" s="3" t="s">
        <v>107</v>
      </c>
      <c r="H1" s="3" t="s">
        <v>108</v>
      </c>
      <c r="N1" s="3" t="s">
        <v>109</v>
      </c>
      <c r="T1" s="3" t="s">
        <v>110</v>
      </c>
    </row>
    <row r="2" spans="1:23" s="3" customFormat="1" x14ac:dyDescent="0.2">
      <c r="B2" s="3" t="s">
        <v>0</v>
      </c>
      <c r="D2" s="3" t="s">
        <v>1</v>
      </c>
      <c r="E2" s="3" t="s">
        <v>2</v>
      </c>
      <c r="H2" s="3" t="s">
        <v>0</v>
      </c>
      <c r="J2" s="3" t="s">
        <v>1</v>
      </c>
      <c r="K2" s="3" t="s">
        <v>2</v>
      </c>
      <c r="N2" s="3" t="s">
        <v>0</v>
      </c>
      <c r="P2" s="3" t="s">
        <v>1</v>
      </c>
      <c r="Q2" s="3" t="s">
        <v>2</v>
      </c>
      <c r="T2" s="3" t="s">
        <v>0</v>
      </c>
      <c r="V2" s="3" t="s">
        <v>1</v>
      </c>
      <c r="W2" s="3" t="s">
        <v>2</v>
      </c>
    </row>
    <row r="3" spans="1:23" x14ac:dyDescent="0.2">
      <c r="A3" t="str">
        <f>B3&amp;" "&amp;D3</f>
        <v>Minneapolis Minnesota</v>
      </c>
      <c r="B3" t="s">
        <v>3</v>
      </c>
      <c r="C3" t="s">
        <v>4</v>
      </c>
      <c r="D3" t="s">
        <v>5</v>
      </c>
      <c r="E3">
        <v>1</v>
      </c>
      <c r="G3" t="str">
        <f>H3&amp;" "&amp;J3</f>
        <v>Ames  Iowa</v>
      </c>
      <c r="H3" t="s">
        <v>56</v>
      </c>
      <c r="I3">
        <v>0</v>
      </c>
      <c r="J3" t="s">
        <v>49</v>
      </c>
      <c r="K3">
        <v>19</v>
      </c>
      <c r="M3" t="str">
        <f>N3&amp;" "&amp;P3</f>
        <v>Minneapolis Minnesota</v>
      </c>
      <c r="N3" t="s">
        <v>3</v>
      </c>
      <c r="O3" t="s">
        <v>4</v>
      </c>
      <c r="P3" t="s">
        <v>5</v>
      </c>
      <c r="Q3">
        <v>1</v>
      </c>
      <c r="S3" t="str">
        <f>T3&amp;" "&amp;V3</f>
        <v>Bloomington Indiana</v>
      </c>
      <c r="T3" t="s">
        <v>45</v>
      </c>
      <c r="U3">
        <v>0</v>
      </c>
      <c r="V3" t="s">
        <v>19</v>
      </c>
      <c r="W3">
        <v>1</v>
      </c>
    </row>
    <row r="4" spans="1:23" x14ac:dyDescent="0.2">
      <c r="A4" t="str">
        <f t="shared" ref="A4:A55" si="0">B4&amp;" "&amp;D4</f>
        <v>Pittsburgh Pennsylvania</v>
      </c>
      <c r="B4" t="s">
        <v>6</v>
      </c>
      <c r="C4" t="s">
        <v>7</v>
      </c>
      <c r="D4" t="s">
        <v>8</v>
      </c>
      <c r="E4">
        <v>2</v>
      </c>
      <c r="G4" t="str">
        <f t="shared" ref="G4:G55" si="1">H4&amp;" "&amp;J4</f>
        <v>Ann Arbor Michigan</v>
      </c>
      <c r="H4" t="s">
        <v>23</v>
      </c>
      <c r="I4">
        <v>0</v>
      </c>
      <c r="J4" t="s">
        <v>24</v>
      </c>
      <c r="K4">
        <v>8</v>
      </c>
      <c r="M4" t="str">
        <f t="shared" ref="M4:M55" si="2">N4&amp;" "&amp;P4</f>
        <v>Pittsburgh Pennsylvania</v>
      </c>
      <c r="N4" t="s">
        <v>6</v>
      </c>
      <c r="O4">
        <v>0</v>
      </c>
      <c r="P4" t="s">
        <v>8</v>
      </c>
      <c r="Q4">
        <v>2</v>
      </c>
      <c r="S4" t="str">
        <f t="shared" ref="S4:S55" si="3">T4&amp;" "&amp;V4</f>
        <v>Bowling Green Kentucky</v>
      </c>
      <c r="T4" t="s">
        <v>74</v>
      </c>
      <c r="U4">
        <v>0</v>
      </c>
      <c r="V4" t="s">
        <v>32</v>
      </c>
      <c r="W4">
        <v>2</v>
      </c>
    </row>
    <row r="5" spans="1:23" x14ac:dyDescent="0.2">
      <c r="A5" t="str">
        <f t="shared" si="0"/>
        <v>Cincinnati Ohio</v>
      </c>
      <c r="B5" t="s">
        <v>9</v>
      </c>
      <c r="C5" t="s">
        <v>10</v>
      </c>
      <c r="D5" t="s">
        <v>11</v>
      </c>
      <c r="E5">
        <v>3</v>
      </c>
      <c r="G5" t="str">
        <f t="shared" si="1"/>
        <v>Athens Ohio</v>
      </c>
      <c r="H5" t="s">
        <v>52</v>
      </c>
      <c r="I5">
        <v>0</v>
      </c>
      <c r="J5" t="s">
        <v>11</v>
      </c>
      <c r="K5">
        <v>37</v>
      </c>
      <c r="M5" t="str">
        <f t="shared" si="2"/>
        <v>St. Louis  Missouri</v>
      </c>
      <c r="N5" t="s">
        <v>14</v>
      </c>
      <c r="O5">
        <v>0</v>
      </c>
      <c r="P5" t="s">
        <v>15</v>
      </c>
      <c r="Q5">
        <v>3</v>
      </c>
      <c r="S5" t="str">
        <f t="shared" si="3"/>
        <v>Fort Wayne Indiana</v>
      </c>
      <c r="T5" t="s">
        <v>51</v>
      </c>
      <c r="U5">
        <v>0</v>
      </c>
      <c r="V5" t="s">
        <v>19</v>
      </c>
      <c r="W5">
        <v>3</v>
      </c>
    </row>
    <row r="6" spans="1:23" x14ac:dyDescent="0.2">
      <c r="A6" t="str">
        <f t="shared" si="0"/>
        <v>Cleveland Ohio</v>
      </c>
      <c r="B6" t="s">
        <v>12</v>
      </c>
      <c r="C6" t="s">
        <v>13</v>
      </c>
      <c r="D6" t="s">
        <v>11</v>
      </c>
      <c r="E6">
        <v>4</v>
      </c>
      <c r="G6" t="str">
        <f t="shared" si="1"/>
        <v>Bloomington Illinois</v>
      </c>
      <c r="H6" t="s">
        <v>45</v>
      </c>
      <c r="I6" t="s">
        <v>67</v>
      </c>
      <c r="J6" t="s">
        <v>35</v>
      </c>
      <c r="K6">
        <v>34</v>
      </c>
      <c r="M6" t="str">
        <f t="shared" si="2"/>
        <v>Cincinnati Ohio</v>
      </c>
      <c r="N6" t="s">
        <v>9</v>
      </c>
      <c r="O6" t="s">
        <v>10</v>
      </c>
      <c r="P6" t="s">
        <v>11</v>
      </c>
      <c r="Q6">
        <v>4</v>
      </c>
      <c r="S6" t="str">
        <f t="shared" si="3"/>
        <v>Lafayette Indiana</v>
      </c>
      <c r="T6" t="s">
        <v>39</v>
      </c>
      <c r="U6" t="s">
        <v>40</v>
      </c>
      <c r="V6" t="s">
        <v>19</v>
      </c>
      <c r="W6">
        <v>3</v>
      </c>
    </row>
    <row r="7" spans="1:23" x14ac:dyDescent="0.2">
      <c r="A7" t="str">
        <f t="shared" si="0"/>
        <v>St. Louis  Missouri</v>
      </c>
      <c r="B7" t="s">
        <v>14</v>
      </c>
      <c r="C7">
        <v>0</v>
      </c>
      <c r="D7" t="s">
        <v>15</v>
      </c>
      <c r="E7">
        <v>5</v>
      </c>
      <c r="G7" t="str">
        <f t="shared" si="1"/>
        <v>Bloomington Indiana</v>
      </c>
      <c r="H7" t="s">
        <v>45</v>
      </c>
      <c r="I7">
        <v>0</v>
      </c>
      <c r="J7" t="s">
        <v>19</v>
      </c>
      <c r="K7">
        <v>45</v>
      </c>
      <c r="M7" t="str">
        <f t="shared" si="2"/>
        <v>Madison Wisconsin</v>
      </c>
      <c r="N7" t="s">
        <v>20</v>
      </c>
      <c r="O7">
        <v>0</v>
      </c>
      <c r="P7" t="s">
        <v>21</v>
      </c>
      <c r="Q7">
        <v>5</v>
      </c>
      <c r="S7" t="str">
        <f t="shared" si="3"/>
        <v>Springfield Missouri</v>
      </c>
      <c r="T7" t="s">
        <v>63</v>
      </c>
      <c r="U7">
        <v>0</v>
      </c>
      <c r="V7" t="s">
        <v>15</v>
      </c>
      <c r="W7">
        <v>5</v>
      </c>
    </row>
    <row r="8" spans="1:23" x14ac:dyDescent="0.2">
      <c r="A8" t="str">
        <f t="shared" si="0"/>
        <v>Columbus Ohio</v>
      </c>
      <c r="B8" t="s">
        <v>16</v>
      </c>
      <c r="C8">
        <v>0</v>
      </c>
      <c r="D8" t="s">
        <v>11</v>
      </c>
      <c r="E8">
        <v>6</v>
      </c>
      <c r="G8" t="str">
        <f t="shared" si="1"/>
        <v>Bowling Green Kentucky</v>
      </c>
      <c r="H8" t="s">
        <v>74</v>
      </c>
      <c r="I8">
        <v>0</v>
      </c>
      <c r="J8" t="s">
        <v>32</v>
      </c>
      <c r="K8">
        <v>52</v>
      </c>
      <c r="M8" t="str">
        <f t="shared" si="2"/>
        <v>Cleveland Ohio</v>
      </c>
      <c r="N8" t="s">
        <v>12</v>
      </c>
      <c r="O8" t="s">
        <v>13</v>
      </c>
      <c r="P8" t="s">
        <v>11</v>
      </c>
      <c r="Q8">
        <v>6</v>
      </c>
      <c r="S8" t="str">
        <f t="shared" si="3"/>
        <v>Evansville Indiana</v>
      </c>
      <c r="T8" t="s">
        <v>57</v>
      </c>
      <c r="U8">
        <v>0</v>
      </c>
      <c r="V8" t="s">
        <v>19</v>
      </c>
      <c r="W8">
        <v>6</v>
      </c>
    </row>
    <row r="9" spans="1:23" x14ac:dyDescent="0.2">
      <c r="A9" t="str">
        <f t="shared" si="0"/>
        <v>Indianapolis Indiana</v>
      </c>
      <c r="B9" t="s">
        <v>17</v>
      </c>
      <c r="C9" t="s">
        <v>18</v>
      </c>
      <c r="D9" t="s">
        <v>19</v>
      </c>
      <c r="E9">
        <v>7</v>
      </c>
      <c r="G9" t="str">
        <f t="shared" si="1"/>
        <v>Cedar Rapids Iowa</v>
      </c>
      <c r="H9" t="s">
        <v>75</v>
      </c>
      <c r="I9">
        <v>0</v>
      </c>
      <c r="J9" t="s">
        <v>49</v>
      </c>
      <c r="K9">
        <v>47</v>
      </c>
      <c r="M9" t="str">
        <f t="shared" si="2"/>
        <v>Milwaukee Wisconsin</v>
      </c>
      <c r="N9" t="s">
        <v>22</v>
      </c>
      <c r="O9">
        <v>0</v>
      </c>
      <c r="P9" t="s">
        <v>21</v>
      </c>
      <c r="Q9">
        <v>7</v>
      </c>
      <c r="S9" t="str">
        <f t="shared" si="3"/>
        <v>Flint Michigan</v>
      </c>
      <c r="T9" t="s">
        <v>76</v>
      </c>
      <c r="U9">
        <v>0</v>
      </c>
      <c r="V9" t="s">
        <v>24</v>
      </c>
      <c r="W9">
        <v>7</v>
      </c>
    </row>
    <row r="10" spans="1:23" x14ac:dyDescent="0.2">
      <c r="A10" t="str">
        <f t="shared" si="0"/>
        <v>Madison Wisconsin</v>
      </c>
      <c r="B10" t="s">
        <v>20</v>
      </c>
      <c r="C10">
        <v>0</v>
      </c>
      <c r="D10" t="s">
        <v>21</v>
      </c>
      <c r="E10">
        <v>8</v>
      </c>
      <c r="G10" t="str">
        <f t="shared" si="1"/>
        <v>Champaign Illinois</v>
      </c>
      <c r="H10" t="s">
        <v>33</v>
      </c>
      <c r="I10" t="s">
        <v>34</v>
      </c>
      <c r="J10" t="s">
        <v>35</v>
      </c>
      <c r="K10">
        <v>22</v>
      </c>
      <c r="M10" t="str">
        <f t="shared" si="2"/>
        <v>Columbus Ohio</v>
      </c>
      <c r="N10" t="s">
        <v>16</v>
      </c>
      <c r="O10">
        <v>0</v>
      </c>
      <c r="P10" t="s">
        <v>11</v>
      </c>
      <c r="Q10">
        <v>8</v>
      </c>
      <c r="S10" t="str">
        <f t="shared" si="3"/>
        <v>Champaign Illinois</v>
      </c>
      <c r="T10" t="s">
        <v>33</v>
      </c>
      <c r="U10" t="s">
        <v>34</v>
      </c>
      <c r="V10" t="s">
        <v>35</v>
      </c>
      <c r="W10">
        <v>8</v>
      </c>
    </row>
    <row r="11" spans="1:23" x14ac:dyDescent="0.2">
      <c r="A11" t="str">
        <f t="shared" si="0"/>
        <v>Milwaukee Wisconsin</v>
      </c>
      <c r="B11" t="s">
        <v>22</v>
      </c>
      <c r="C11">
        <v>0</v>
      </c>
      <c r="D11" t="s">
        <v>21</v>
      </c>
      <c r="E11">
        <v>9</v>
      </c>
      <c r="G11" t="str">
        <f t="shared" si="1"/>
        <v>Cincinnati Ohio</v>
      </c>
      <c r="H11" t="s">
        <v>9</v>
      </c>
      <c r="I11" t="s">
        <v>10</v>
      </c>
      <c r="J11" t="s">
        <v>11</v>
      </c>
      <c r="K11">
        <v>3</v>
      </c>
      <c r="M11" t="str">
        <f t="shared" si="2"/>
        <v>Ann Arbor Michigan</v>
      </c>
      <c r="N11" t="s">
        <v>23</v>
      </c>
      <c r="O11">
        <v>0</v>
      </c>
      <c r="P11" t="s">
        <v>24</v>
      </c>
      <c r="Q11">
        <v>9</v>
      </c>
      <c r="S11" t="str">
        <f t="shared" si="3"/>
        <v>South Bend Indiana</v>
      </c>
      <c r="T11" t="s">
        <v>44</v>
      </c>
      <c r="U11" t="s">
        <v>7</v>
      </c>
      <c r="V11" t="s">
        <v>19</v>
      </c>
      <c r="W11">
        <v>9</v>
      </c>
    </row>
    <row r="12" spans="1:23" x14ac:dyDescent="0.2">
      <c r="A12" t="str">
        <f t="shared" si="0"/>
        <v>Ann Arbor Michigan</v>
      </c>
      <c r="B12" t="s">
        <v>23</v>
      </c>
      <c r="C12">
        <v>0</v>
      </c>
      <c r="D12" t="s">
        <v>24</v>
      </c>
      <c r="E12">
        <v>10</v>
      </c>
      <c r="G12" t="str">
        <f t="shared" si="1"/>
        <v>Cleveland Ohio</v>
      </c>
      <c r="H12" t="s">
        <v>12</v>
      </c>
      <c r="I12" t="s">
        <v>13</v>
      </c>
      <c r="J12" t="s">
        <v>11</v>
      </c>
      <c r="K12">
        <v>4</v>
      </c>
      <c r="M12" t="str">
        <f t="shared" si="2"/>
        <v>Detroit Michigan</v>
      </c>
      <c r="N12" t="s">
        <v>29</v>
      </c>
      <c r="O12" t="s">
        <v>30</v>
      </c>
      <c r="P12" t="s">
        <v>24</v>
      </c>
      <c r="Q12">
        <v>10</v>
      </c>
      <c r="S12" t="str">
        <f t="shared" si="3"/>
        <v>Topeka Kansas</v>
      </c>
      <c r="T12" t="s">
        <v>78</v>
      </c>
      <c r="U12">
        <v>0</v>
      </c>
      <c r="V12" t="s">
        <v>47</v>
      </c>
      <c r="W12">
        <v>10</v>
      </c>
    </row>
    <row r="13" spans="1:23" x14ac:dyDescent="0.2">
      <c r="A13" t="str">
        <f t="shared" si="0"/>
        <v>Kansas City Missouri</v>
      </c>
      <c r="B13" t="s">
        <v>25</v>
      </c>
      <c r="C13" t="s">
        <v>26</v>
      </c>
      <c r="D13" t="s">
        <v>15</v>
      </c>
      <c r="E13">
        <v>11</v>
      </c>
      <c r="G13" t="str">
        <f t="shared" si="1"/>
        <v>Columbia Missouri</v>
      </c>
      <c r="H13" t="s">
        <v>61</v>
      </c>
      <c r="I13">
        <v>0</v>
      </c>
      <c r="J13" t="s">
        <v>15</v>
      </c>
      <c r="K13">
        <v>43</v>
      </c>
      <c r="M13" t="str">
        <f t="shared" si="2"/>
        <v>Indianapolis Indiana</v>
      </c>
      <c r="N13" t="s">
        <v>17</v>
      </c>
      <c r="O13" t="s">
        <v>18</v>
      </c>
      <c r="P13" t="s">
        <v>19</v>
      </c>
      <c r="Q13">
        <v>11</v>
      </c>
      <c r="S13" t="str">
        <f t="shared" si="3"/>
        <v>Eau Claire Wisconsin</v>
      </c>
      <c r="T13" t="s">
        <v>62</v>
      </c>
      <c r="U13">
        <v>0</v>
      </c>
      <c r="V13" t="s">
        <v>21</v>
      </c>
      <c r="W13">
        <v>11</v>
      </c>
    </row>
    <row r="14" spans="1:23" x14ac:dyDescent="0.2">
      <c r="A14" t="str">
        <f t="shared" si="0"/>
        <v>Omaha Nebraska</v>
      </c>
      <c r="B14" t="s">
        <v>27</v>
      </c>
      <c r="C14">
        <v>0</v>
      </c>
      <c r="D14" t="s">
        <v>28</v>
      </c>
      <c r="E14">
        <v>12</v>
      </c>
      <c r="G14" t="str">
        <f t="shared" si="1"/>
        <v>Columbus Ohio</v>
      </c>
      <c r="H14" t="s">
        <v>16</v>
      </c>
      <c r="I14">
        <v>0</v>
      </c>
      <c r="J14" t="s">
        <v>11</v>
      </c>
      <c r="K14">
        <v>7</v>
      </c>
      <c r="M14" t="str">
        <f t="shared" si="2"/>
        <v>Kansas City Missouri</v>
      </c>
      <c r="N14" t="s">
        <v>25</v>
      </c>
      <c r="O14" t="s">
        <v>26</v>
      </c>
      <c r="P14" t="s">
        <v>15</v>
      </c>
      <c r="Q14">
        <v>12</v>
      </c>
      <c r="S14" t="str">
        <f t="shared" si="3"/>
        <v>Rockford Illinois</v>
      </c>
      <c r="T14" t="s">
        <v>77</v>
      </c>
      <c r="U14">
        <v>0</v>
      </c>
      <c r="V14" t="s">
        <v>35</v>
      </c>
      <c r="W14">
        <v>12</v>
      </c>
    </row>
    <row r="15" spans="1:23" x14ac:dyDescent="0.2">
      <c r="A15" t="str">
        <f t="shared" si="0"/>
        <v>Detroit Michigan</v>
      </c>
      <c r="B15" t="s">
        <v>29</v>
      </c>
      <c r="C15" t="s">
        <v>30</v>
      </c>
      <c r="D15" t="s">
        <v>24</v>
      </c>
      <c r="E15">
        <v>13</v>
      </c>
      <c r="G15" t="str">
        <f t="shared" si="1"/>
        <v>Dayton Ohio</v>
      </c>
      <c r="H15" t="s">
        <v>41</v>
      </c>
      <c r="I15">
        <v>0</v>
      </c>
      <c r="J15" t="s">
        <v>11</v>
      </c>
      <c r="K15">
        <v>18</v>
      </c>
      <c r="M15" t="str">
        <f t="shared" si="2"/>
        <v>Omaha Nebraska</v>
      </c>
      <c r="N15" t="s">
        <v>27</v>
      </c>
      <c r="O15">
        <v>0</v>
      </c>
      <c r="P15" t="s">
        <v>28</v>
      </c>
      <c r="Q15">
        <v>13</v>
      </c>
      <c r="S15" t="str">
        <f t="shared" si="3"/>
        <v>Wichita Kansas</v>
      </c>
      <c r="T15" t="s">
        <v>46</v>
      </c>
      <c r="U15">
        <v>0</v>
      </c>
      <c r="V15" t="s">
        <v>47</v>
      </c>
      <c r="W15">
        <v>13</v>
      </c>
    </row>
    <row r="16" spans="1:23" x14ac:dyDescent="0.2">
      <c r="A16" t="str">
        <f t="shared" si="0"/>
        <v>Louisvillle Kentucky</v>
      </c>
      <c r="B16" t="s">
        <v>31</v>
      </c>
      <c r="C16">
        <v>0</v>
      </c>
      <c r="D16" t="s">
        <v>32</v>
      </c>
      <c r="E16">
        <v>14</v>
      </c>
      <c r="G16" t="str">
        <f t="shared" si="1"/>
        <v>Des Moines Iowa</v>
      </c>
      <c r="H16" t="s">
        <v>48</v>
      </c>
      <c r="I16">
        <v>0</v>
      </c>
      <c r="J16" t="s">
        <v>49</v>
      </c>
      <c r="K16">
        <v>46</v>
      </c>
      <c r="M16" t="str">
        <f t="shared" si="2"/>
        <v>Lincoln Nebraska</v>
      </c>
      <c r="N16" t="s">
        <v>37</v>
      </c>
      <c r="O16">
        <v>0</v>
      </c>
      <c r="P16" t="s">
        <v>28</v>
      </c>
      <c r="Q16">
        <v>14</v>
      </c>
      <c r="S16" t="str">
        <f t="shared" si="3"/>
        <v>Green Bay Wisconsin</v>
      </c>
      <c r="T16" t="s">
        <v>60</v>
      </c>
      <c r="U16">
        <v>0</v>
      </c>
      <c r="V16" t="s">
        <v>21</v>
      </c>
      <c r="W16">
        <v>13</v>
      </c>
    </row>
    <row r="17" spans="1:23" x14ac:dyDescent="0.2">
      <c r="A17" t="str">
        <f t="shared" si="0"/>
        <v>Champaign Illinois</v>
      </c>
      <c r="B17" t="s">
        <v>33</v>
      </c>
      <c r="C17" t="s">
        <v>34</v>
      </c>
      <c r="D17" t="s">
        <v>35</v>
      </c>
      <c r="E17">
        <v>15</v>
      </c>
      <c r="G17" t="str">
        <f t="shared" si="1"/>
        <v>Detroit Michigan</v>
      </c>
      <c r="H17" t="s">
        <v>29</v>
      </c>
      <c r="I17" t="s">
        <v>30</v>
      </c>
      <c r="J17" t="s">
        <v>24</v>
      </c>
      <c r="K17">
        <v>28</v>
      </c>
      <c r="M17" t="str">
        <f t="shared" si="2"/>
        <v>Champaign Illinois</v>
      </c>
      <c r="N17" t="s">
        <v>33</v>
      </c>
      <c r="O17" t="s">
        <v>34</v>
      </c>
      <c r="P17" t="s">
        <v>35</v>
      </c>
      <c r="Q17">
        <v>15</v>
      </c>
      <c r="S17" t="str">
        <f t="shared" si="3"/>
        <v>Wheeling West Virginia</v>
      </c>
      <c r="T17" t="s">
        <v>79</v>
      </c>
      <c r="U17">
        <v>0</v>
      </c>
      <c r="V17" t="s">
        <v>80</v>
      </c>
      <c r="W17">
        <v>15</v>
      </c>
    </row>
    <row r="18" spans="1:23" x14ac:dyDescent="0.2">
      <c r="A18" t="str">
        <f t="shared" si="0"/>
        <v>Grand Rapids Michigan</v>
      </c>
      <c r="B18" t="s">
        <v>36</v>
      </c>
      <c r="C18">
        <v>0</v>
      </c>
      <c r="D18" t="s">
        <v>24</v>
      </c>
      <c r="E18">
        <v>16</v>
      </c>
      <c r="G18" t="str">
        <f t="shared" si="1"/>
        <v>Duluth  Minesota</v>
      </c>
      <c r="H18" t="s">
        <v>58</v>
      </c>
      <c r="I18">
        <v>0</v>
      </c>
      <c r="J18" t="s">
        <v>59</v>
      </c>
      <c r="K18">
        <v>39</v>
      </c>
      <c r="M18" t="str">
        <f t="shared" si="2"/>
        <v>Lexington Kentucky</v>
      </c>
      <c r="N18" t="s">
        <v>38</v>
      </c>
      <c r="O18">
        <v>0</v>
      </c>
      <c r="P18" t="s">
        <v>32</v>
      </c>
      <c r="Q18">
        <v>16</v>
      </c>
      <c r="S18" t="str">
        <f t="shared" si="3"/>
        <v>Lincoln Nebraska</v>
      </c>
      <c r="T18" t="s">
        <v>37</v>
      </c>
      <c r="U18">
        <v>0</v>
      </c>
      <c r="V18" t="s">
        <v>28</v>
      </c>
      <c r="W18">
        <v>16</v>
      </c>
    </row>
    <row r="19" spans="1:23" x14ac:dyDescent="0.2">
      <c r="A19" t="str">
        <f t="shared" si="0"/>
        <v>Lincoln Nebraska</v>
      </c>
      <c r="B19" t="s">
        <v>37</v>
      </c>
      <c r="C19">
        <v>0</v>
      </c>
      <c r="D19" t="s">
        <v>28</v>
      </c>
      <c r="E19">
        <v>17</v>
      </c>
      <c r="G19" t="str">
        <f t="shared" si="1"/>
        <v>Eau Claire Wisconsin</v>
      </c>
      <c r="H19" t="s">
        <v>62</v>
      </c>
      <c r="I19">
        <v>0</v>
      </c>
      <c r="J19" t="s">
        <v>21</v>
      </c>
      <c r="K19">
        <v>31</v>
      </c>
      <c r="M19" t="str">
        <f t="shared" si="2"/>
        <v>Fargo North Dakota</v>
      </c>
      <c r="N19" t="s">
        <v>42</v>
      </c>
      <c r="O19">
        <v>0</v>
      </c>
      <c r="P19" t="s">
        <v>43</v>
      </c>
      <c r="Q19">
        <v>17</v>
      </c>
      <c r="S19" t="str">
        <f t="shared" si="3"/>
        <v>Grand Rapids Michigan</v>
      </c>
      <c r="T19" t="s">
        <v>36</v>
      </c>
      <c r="U19">
        <v>0</v>
      </c>
      <c r="V19" t="s">
        <v>24</v>
      </c>
      <c r="W19">
        <v>17</v>
      </c>
    </row>
    <row r="20" spans="1:23" x14ac:dyDescent="0.2">
      <c r="A20" t="str">
        <f t="shared" si="0"/>
        <v>Lexington Kentucky</v>
      </c>
      <c r="B20" t="s">
        <v>38</v>
      </c>
      <c r="C20">
        <v>0</v>
      </c>
      <c r="D20" t="s">
        <v>32</v>
      </c>
      <c r="E20">
        <v>18</v>
      </c>
      <c r="G20" t="str">
        <f t="shared" si="1"/>
        <v>Erie Pennsylvania</v>
      </c>
      <c r="H20" t="s">
        <v>64</v>
      </c>
      <c r="I20">
        <v>0</v>
      </c>
      <c r="J20" t="s">
        <v>8</v>
      </c>
      <c r="K20">
        <v>25</v>
      </c>
      <c r="M20" t="str">
        <f t="shared" si="2"/>
        <v>Dayton Ohio</v>
      </c>
      <c r="N20" t="s">
        <v>41</v>
      </c>
      <c r="O20">
        <v>0</v>
      </c>
      <c r="P20" t="s">
        <v>11</v>
      </c>
      <c r="Q20">
        <v>18</v>
      </c>
      <c r="S20" t="str">
        <f t="shared" si="3"/>
        <v>Lansing Michigan</v>
      </c>
      <c r="T20" t="s">
        <v>54</v>
      </c>
      <c r="U20" t="s">
        <v>55</v>
      </c>
      <c r="V20" t="s">
        <v>24</v>
      </c>
      <c r="W20">
        <v>18</v>
      </c>
    </row>
    <row r="21" spans="1:23" x14ac:dyDescent="0.2">
      <c r="A21" t="str">
        <f t="shared" si="0"/>
        <v>Lafayette Indiana</v>
      </c>
      <c r="B21" t="s">
        <v>39</v>
      </c>
      <c r="C21" t="s">
        <v>40</v>
      </c>
      <c r="D21" t="s">
        <v>19</v>
      </c>
      <c r="E21">
        <v>19</v>
      </c>
      <c r="G21" t="str">
        <f t="shared" si="1"/>
        <v>Evansville Indiana</v>
      </c>
      <c r="H21" t="s">
        <v>57</v>
      </c>
      <c r="I21">
        <v>0</v>
      </c>
      <c r="J21" t="s">
        <v>19</v>
      </c>
      <c r="K21">
        <v>42</v>
      </c>
      <c r="M21" t="str">
        <f t="shared" si="2"/>
        <v>Athens Ohio</v>
      </c>
      <c r="N21" t="s">
        <v>52</v>
      </c>
      <c r="O21">
        <v>0</v>
      </c>
      <c r="P21" t="s">
        <v>11</v>
      </c>
      <c r="Q21">
        <v>19</v>
      </c>
      <c r="S21" t="str">
        <f t="shared" si="3"/>
        <v>Erie Pennsylvania</v>
      </c>
      <c r="T21" t="s">
        <v>64</v>
      </c>
      <c r="U21">
        <v>0</v>
      </c>
      <c r="V21" t="s">
        <v>8</v>
      </c>
      <c r="W21">
        <v>19</v>
      </c>
    </row>
    <row r="22" spans="1:23" x14ac:dyDescent="0.2">
      <c r="A22" t="str">
        <f t="shared" si="0"/>
        <v>Dayton Ohio</v>
      </c>
      <c r="B22" t="s">
        <v>41</v>
      </c>
      <c r="C22">
        <v>0</v>
      </c>
      <c r="D22" t="s">
        <v>11</v>
      </c>
      <c r="E22">
        <v>20</v>
      </c>
      <c r="G22" t="str">
        <f t="shared" si="1"/>
        <v>Fargo North Dakota</v>
      </c>
      <c r="H22" t="s">
        <v>42</v>
      </c>
      <c r="I22">
        <v>0</v>
      </c>
      <c r="J22" t="s">
        <v>43</v>
      </c>
      <c r="K22">
        <v>16</v>
      </c>
      <c r="M22" t="str">
        <f t="shared" si="2"/>
        <v>Des Moines Iowa</v>
      </c>
      <c r="N22" t="s">
        <v>48</v>
      </c>
      <c r="O22">
        <v>0</v>
      </c>
      <c r="P22" t="s">
        <v>49</v>
      </c>
      <c r="Q22">
        <v>20</v>
      </c>
      <c r="S22" t="str">
        <f t="shared" si="3"/>
        <v>Athens Ohio</v>
      </c>
      <c r="T22" t="s">
        <v>52</v>
      </c>
      <c r="U22">
        <v>0</v>
      </c>
      <c r="V22" t="s">
        <v>11</v>
      </c>
      <c r="W22">
        <v>20</v>
      </c>
    </row>
    <row r="23" spans="1:23" x14ac:dyDescent="0.2">
      <c r="A23" t="str">
        <f t="shared" si="0"/>
        <v>Fargo North Dakota</v>
      </c>
      <c r="B23" t="s">
        <v>42</v>
      </c>
      <c r="C23">
        <v>0</v>
      </c>
      <c r="D23" t="s">
        <v>43</v>
      </c>
      <c r="E23">
        <v>21</v>
      </c>
      <c r="G23" t="str">
        <f t="shared" si="1"/>
        <v>Flint Michigan</v>
      </c>
      <c r="H23" t="s">
        <v>76</v>
      </c>
      <c r="I23">
        <v>0</v>
      </c>
      <c r="J23" t="s">
        <v>24</v>
      </c>
      <c r="K23">
        <v>35</v>
      </c>
      <c r="M23" t="str">
        <f t="shared" si="2"/>
        <v>Lafayette Indiana</v>
      </c>
      <c r="N23" t="s">
        <v>39</v>
      </c>
      <c r="O23" t="s">
        <v>40</v>
      </c>
      <c r="P23" t="s">
        <v>19</v>
      </c>
      <c r="Q23">
        <v>21</v>
      </c>
      <c r="S23" t="str">
        <f t="shared" si="3"/>
        <v>Lexington Kentucky</v>
      </c>
      <c r="T23" t="s">
        <v>38</v>
      </c>
      <c r="U23">
        <v>0</v>
      </c>
      <c r="V23" t="s">
        <v>32</v>
      </c>
      <c r="W23">
        <v>21</v>
      </c>
    </row>
    <row r="24" spans="1:23" x14ac:dyDescent="0.2">
      <c r="A24" t="str">
        <f t="shared" si="0"/>
        <v>South Bend Indiana</v>
      </c>
      <c r="B24" t="s">
        <v>44</v>
      </c>
      <c r="C24" t="s">
        <v>7</v>
      </c>
      <c r="D24" t="s">
        <v>19</v>
      </c>
      <c r="E24">
        <v>22</v>
      </c>
      <c r="G24" t="str">
        <f t="shared" si="1"/>
        <v>Fort Wayne Indiana</v>
      </c>
      <c r="H24" t="s">
        <v>51</v>
      </c>
      <c r="I24">
        <v>0</v>
      </c>
      <c r="J24" t="s">
        <v>19</v>
      </c>
      <c r="K24">
        <v>41</v>
      </c>
      <c r="M24" t="str">
        <f t="shared" si="2"/>
        <v>Bloomington Indiana</v>
      </c>
      <c r="N24" t="s">
        <v>45</v>
      </c>
      <c r="O24">
        <v>0</v>
      </c>
      <c r="P24" t="s">
        <v>19</v>
      </c>
      <c r="Q24">
        <v>22</v>
      </c>
      <c r="S24" t="str">
        <f t="shared" si="3"/>
        <v>Springfield Illinois</v>
      </c>
      <c r="T24" t="s">
        <v>63</v>
      </c>
      <c r="U24">
        <v>0</v>
      </c>
      <c r="V24" t="s">
        <v>35</v>
      </c>
      <c r="W24">
        <v>22</v>
      </c>
    </row>
    <row r="25" spans="1:23" x14ac:dyDescent="0.2">
      <c r="A25" t="str">
        <f t="shared" si="0"/>
        <v>Bloomington Indiana</v>
      </c>
      <c r="B25" t="s">
        <v>45</v>
      </c>
      <c r="C25">
        <v>0</v>
      </c>
      <c r="D25" t="s">
        <v>19</v>
      </c>
      <c r="E25">
        <v>23</v>
      </c>
      <c r="G25" t="str">
        <f t="shared" si="1"/>
        <v>Grand Rapids Michigan</v>
      </c>
      <c r="H25" t="s">
        <v>36</v>
      </c>
      <c r="I25">
        <v>0</v>
      </c>
      <c r="J25" t="s">
        <v>24</v>
      </c>
      <c r="K25">
        <v>13</v>
      </c>
      <c r="M25" t="str">
        <f t="shared" si="2"/>
        <v>Iowa City Iowa</v>
      </c>
      <c r="N25" t="s">
        <v>50</v>
      </c>
      <c r="O25">
        <v>0</v>
      </c>
      <c r="P25" t="s">
        <v>49</v>
      </c>
      <c r="Q25">
        <v>23</v>
      </c>
      <c r="S25" t="str">
        <f t="shared" si="3"/>
        <v>Ames  Iowa</v>
      </c>
      <c r="T25" t="s">
        <v>56</v>
      </c>
      <c r="U25">
        <v>0</v>
      </c>
      <c r="V25" t="s">
        <v>49</v>
      </c>
      <c r="W25">
        <v>22</v>
      </c>
    </row>
    <row r="26" spans="1:23" x14ac:dyDescent="0.2">
      <c r="A26" t="str">
        <f t="shared" si="0"/>
        <v>Wichita Kansas</v>
      </c>
      <c r="B26" t="s">
        <v>46</v>
      </c>
      <c r="C26">
        <v>0</v>
      </c>
      <c r="D26" t="s">
        <v>47</v>
      </c>
      <c r="E26">
        <v>24</v>
      </c>
      <c r="G26" t="str">
        <f t="shared" si="1"/>
        <v>Green Bay Wisconsin</v>
      </c>
      <c r="H26" t="s">
        <v>60</v>
      </c>
      <c r="I26">
        <v>0</v>
      </c>
      <c r="J26" t="s">
        <v>21</v>
      </c>
      <c r="K26">
        <v>24</v>
      </c>
      <c r="M26" t="str">
        <f t="shared" si="2"/>
        <v>Grand Rapids Michigan</v>
      </c>
      <c r="N26" t="s">
        <v>36</v>
      </c>
      <c r="O26">
        <v>0</v>
      </c>
      <c r="P26" t="s">
        <v>24</v>
      </c>
      <c r="Q26">
        <v>24</v>
      </c>
      <c r="S26" t="str">
        <f t="shared" si="3"/>
        <v>Columbia Missouri</v>
      </c>
      <c r="T26" t="s">
        <v>61</v>
      </c>
      <c r="U26">
        <v>0</v>
      </c>
      <c r="V26" t="s">
        <v>15</v>
      </c>
      <c r="W26">
        <v>24</v>
      </c>
    </row>
    <row r="27" spans="1:23" x14ac:dyDescent="0.2">
      <c r="A27" t="str">
        <f t="shared" si="0"/>
        <v>Des Moines Iowa</v>
      </c>
      <c r="B27" t="s">
        <v>48</v>
      </c>
      <c r="C27">
        <v>0</v>
      </c>
      <c r="D27" t="s">
        <v>49</v>
      </c>
      <c r="E27">
        <v>25</v>
      </c>
      <c r="G27" t="str">
        <f t="shared" si="1"/>
        <v>Indianapolis Indiana</v>
      </c>
      <c r="H27" t="s">
        <v>17</v>
      </c>
      <c r="I27" t="s">
        <v>18</v>
      </c>
      <c r="J27" t="s">
        <v>19</v>
      </c>
      <c r="K27">
        <v>5</v>
      </c>
      <c r="M27" t="str">
        <f t="shared" si="2"/>
        <v>Louisvillle Kentucky</v>
      </c>
      <c r="N27" t="s">
        <v>31</v>
      </c>
      <c r="O27">
        <v>0</v>
      </c>
      <c r="P27" t="s">
        <v>32</v>
      </c>
      <c r="Q27">
        <v>25</v>
      </c>
      <c r="S27" t="str">
        <f t="shared" si="3"/>
        <v>Louisvillle Kentucky</v>
      </c>
      <c r="T27" t="s">
        <v>31</v>
      </c>
      <c r="U27">
        <v>0</v>
      </c>
      <c r="V27" t="s">
        <v>32</v>
      </c>
      <c r="W27">
        <v>24</v>
      </c>
    </row>
    <row r="28" spans="1:23" x14ac:dyDescent="0.2">
      <c r="A28" t="str">
        <f t="shared" si="0"/>
        <v>Iowa City Iowa</v>
      </c>
      <c r="B28" t="s">
        <v>50</v>
      </c>
      <c r="C28">
        <v>0</v>
      </c>
      <c r="D28" t="s">
        <v>49</v>
      </c>
      <c r="E28">
        <v>26</v>
      </c>
      <c r="G28" t="str">
        <f t="shared" si="1"/>
        <v>Iowa City Iowa</v>
      </c>
      <c r="H28" t="s">
        <v>50</v>
      </c>
      <c r="I28">
        <v>0</v>
      </c>
      <c r="J28" t="s">
        <v>49</v>
      </c>
      <c r="K28">
        <v>17</v>
      </c>
      <c r="M28" t="str">
        <f t="shared" si="2"/>
        <v>State College Pennsylvania</v>
      </c>
      <c r="N28" t="s">
        <v>53</v>
      </c>
      <c r="O28">
        <v>0</v>
      </c>
      <c r="P28" t="s">
        <v>8</v>
      </c>
      <c r="Q28">
        <v>26</v>
      </c>
      <c r="S28" t="str">
        <f t="shared" si="3"/>
        <v>Youngstown Ohio</v>
      </c>
      <c r="T28" t="s">
        <v>65</v>
      </c>
      <c r="U28">
        <v>0</v>
      </c>
      <c r="V28" t="s">
        <v>11</v>
      </c>
      <c r="W28">
        <v>26</v>
      </c>
    </row>
    <row r="29" spans="1:23" x14ac:dyDescent="0.2">
      <c r="A29" t="str">
        <f t="shared" si="0"/>
        <v>Fort Wayne Indiana</v>
      </c>
      <c r="B29" t="s">
        <v>51</v>
      </c>
      <c r="C29">
        <v>0</v>
      </c>
      <c r="D29" t="s">
        <v>19</v>
      </c>
      <c r="E29">
        <v>27</v>
      </c>
      <c r="G29" t="str">
        <f t="shared" si="1"/>
        <v>Kansas City Missouri</v>
      </c>
      <c r="H29" t="s">
        <v>25</v>
      </c>
      <c r="I29" t="s">
        <v>26</v>
      </c>
      <c r="J29" t="s">
        <v>15</v>
      </c>
      <c r="K29">
        <v>14</v>
      </c>
      <c r="M29" t="str">
        <f t="shared" si="2"/>
        <v>Columbia Missouri</v>
      </c>
      <c r="N29" t="s">
        <v>61</v>
      </c>
      <c r="O29">
        <v>0</v>
      </c>
      <c r="P29" t="s">
        <v>15</v>
      </c>
      <c r="Q29">
        <v>27</v>
      </c>
      <c r="S29" t="str">
        <f t="shared" si="3"/>
        <v>Toledo Ohio</v>
      </c>
      <c r="T29" t="s">
        <v>66</v>
      </c>
      <c r="U29">
        <v>0</v>
      </c>
      <c r="V29" t="s">
        <v>11</v>
      </c>
      <c r="W29">
        <v>27</v>
      </c>
    </row>
    <row r="30" spans="1:23" x14ac:dyDescent="0.2">
      <c r="A30" t="str">
        <f t="shared" si="0"/>
        <v>Athens Ohio</v>
      </c>
      <c r="B30" t="s">
        <v>52</v>
      </c>
      <c r="C30">
        <v>0</v>
      </c>
      <c r="D30" t="s">
        <v>11</v>
      </c>
      <c r="E30">
        <v>28</v>
      </c>
      <c r="G30" t="str">
        <f t="shared" si="1"/>
        <v>Lafayette Indiana</v>
      </c>
      <c r="H30" t="s">
        <v>39</v>
      </c>
      <c r="I30" t="s">
        <v>40</v>
      </c>
      <c r="J30" t="s">
        <v>19</v>
      </c>
      <c r="K30">
        <v>23</v>
      </c>
      <c r="M30" t="str">
        <f t="shared" si="2"/>
        <v>Duluth  Minesota</v>
      </c>
      <c r="N30" t="s">
        <v>58</v>
      </c>
      <c r="O30">
        <v>0</v>
      </c>
      <c r="P30" t="s">
        <v>59</v>
      </c>
      <c r="Q30">
        <v>28</v>
      </c>
      <c r="S30" t="str">
        <f t="shared" si="3"/>
        <v>Sioux Falls South Dakota</v>
      </c>
      <c r="T30" t="s">
        <v>70</v>
      </c>
      <c r="U30">
        <v>0</v>
      </c>
      <c r="V30" t="s">
        <v>71</v>
      </c>
      <c r="W30">
        <v>28</v>
      </c>
    </row>
    <row r="31" spans="1:23" x14ac:dyDescent="0.2">
      <c r="A31" t="str">
        <f t="shared" si="0"/>
        <v>State College Pennsylvania</v>
      </c>
      <c r="B31" t="s">
        <v>53</v>
      </c>
      <c r="C31">
        <v>0</v>
      </c>
      <c r="D31" t="s">
        <v>8</v>
      </c>
      <c r="E31">
        <v>29</v>
      </c>
      <c r="G31" t="str">
        <f t="shared" si="1"/>
        <v>Lansing Michigan</v>
      </c>
      <c r="H31" t="s">
        <v>54</v>
      </c>
      <c r="I31" t="s">
        <v>55</v>
      </c>
      <c r="J31" t="s">
        <v>24</v>
      </c>
      <c r="K31">
        <v>48</v>
      </c>
      <c r="M31" t="str">
        <f t="shared" si="2"/>
        <v>Lansing Michigan</v>
      </c>
      <c r="N31" t="s">
        <v>54</v>
      </c>
      <c r="O31" t="s">
        <v>55</v>
      </c>
      <c r="P31" t="s">
        <v>24</v>
      </c>
      <c r="Q31">
        <v>29</v>
      </c>
      <c r="S31" t="str">
        <f t="shared" si="3"/>
        <v>Omaha Nebraska</v>
      </c>
      <c r="T31" t="s">
        <v>27</v>
      </c>
      <c r="U31">
        <v>0</v>
      </c>
      <c r="V31" t="s">
        <v>28</v>
      </c>
      <c r="W31">
        <v>29</v>
      </c>
    </row>
    <row r="32" spans="1:23" x14ac:dyDescent="0.2">
      <c r="A32" t="str">
        <f t="shared" si="0"/>
        <v>Lansing Michigan</v>
      </c>
      <c r="B32" t="s">
        <v>54</v>
      </c>
      <c r="C32" t="s">
        <v>55</v>
      </c>
      <c r="D32" t="s">
        <v>24</v>
      </c>
      <c r="E32">
        <v>30</v>
      </c>
      <c r="G32" t="str">
        <f t="shared" si="1"/>
        <v>Lexington Kentucky</v>
      </c>
      <c r="H32" t="s">
        <v>38</v>
      </c>
      <c r="I32">
        <v>0</v>
      </c>
      <c r="J32" t="s">
        <v>32</v>
      </c>
      <c r="K32">
        <v>26</v>
      </c>
      <c r="M32" t="str">
        <f t="shared" si="2"/>
        <v>Rochester Minnesota</v>
      </c>
      <c r="N32" t="s">
        <v>68</v>
      </c>
      <c r="O32">
        <v>0</v>
      </c>
      <c r="P32" t="s">
        <v>5</v>
      </c>
      <c r="Q32">
        <v>30</v>
      </c>
      <c r="S32" t="str">
        <f t="shared" si="3"/>
        <v>Duluth  Minesota</v>
      </c>
      <c r="T32" t="s">
        <v>58</v>
      </c>
      <c r="U32">
        <v>0</v>
      </c>
      <c r="V32" t="s">
        <v>59</v>
      </c>
      <c r="W32">
        <v>30</v>
      </c>
    </row>
    <row r="33" spans="1:23" x14ac:dyDescent="0.2">
      <c r="A33" t="str">
        <f t="shared" si="0"/>
        <v>Ames  Iowa</v>
      </c>
      <c r="B33" t="s">
        <v>56</v>
      </c>
      <c r="C33">
        <v>0</v>
      </c>
      <c r="D33" t="s">
        <v>49</v>
      </c>
      <c r="E33">
        <v>31</v>
      </c>
      <c r="G33" t="str">
        <f t="shared" si="1"/>
        <v>Lincoln Nebraska</v>
      </c>
      <c r="H33" t="s">
        <v>37</v>
      </c>
      <c r="I33">
        <v>0</v>
      </c>
      <c r="J33" t="s">
        <v>28</v>
      </c>
      <c r="K33">
        <v>36</v>
      </c>
      <c r="M33" t="str">
        <f t="shared" si="2"/>
        <v>Fort Wayne Indiana</v>
      </c>
      <c r="N33" t="s">
        <v>51</v>
      </c>
      <c r="O33">
        <v>0</v>
      </c>
      <c r="P33" t="s">
        <v>19</v>
      </c>
      <c r="Q33">
        <v>31</v>
      </c>
      <c r="S33" t="str">
        <f t="shared" si="3"/>
        <v>Iowa City Iowa</v>
      </c>
      <c r="T33" t="s">
        <v>50</v>
      </c>
      <c r="U33">
        <v>0</v>
      </c>
      <c r="V33" t="s">
        <v>49</v>
      </c>
      <c r="W33">
        <v>31</v>
      </c>
    </row>
    <row r="34" spans="1:23" x14ac:dyDescent="0.2">
      <c r="A34" t="str">
        <f t="shared" si="0"/>
        <v>Evansville Indiana</v>
      </c>
      <c r="B34" t="s">
        <v>57</v>
      </c>
      <c r="C34">
        <v>0</v>
      </c>
      <c r="D34" t="s">
        <v>19</v>
      </c>
      <c r="E34">
        <v>32</v>
      </c>
      <c r="G34" t="str">
        <f t="shared" si="1"/>
        <v>Louisvillle Kentucky</v>
      </c>
      <c r="H34" t="s">
        <v>31</v>
      </c>
      <c r="I34">
        <v>0</v>
      </c>
      <c r="J34" t="s">
        <v>32</v>
      </c>
      <c r="K34">
        <v>9</v>
      </c>
      <c r="M34" t="str">
        <f t="shared" si="2"/>
        <v>Ames  Iowa</v>
      </c>
      <c r="N34" t="s">
        <v>56</v>
      </c>
      <c r="O34">
        <v>0</v>
      </c>
      <c r="P34" t="s">
        <v>49</v>
      </c>
      <c r="Q34">
        <v>32</v>
      </c>
      <c r="S34" t="str">
        <f t="shared" si="3"/>
        <v>Bloomington Illinois</v>
      </c>
      <c r="T34" t="s">
        <v>45</v>
      </c>
      <c r="U34" t="s">
        <v>67</v>
      </c>
      <c r="V34" t="s">
        <v>35</v>
      </c>
      <c r="W34">
        <v>32</v>
      </c>
    </row>
    <row r="35" spans="1:23" x14ac:dyDescent="0.2">
      <c r="A35" t="str">
        <f t="shared" si="0"/>
        <v>Duluth  Minesota</v>
      </c>
      <c r="B35" t="s">
        <v>58</v>
      </c>
      <c r="C35">
        <v>0</v>
      </c>
      <c r="D35" t="s">
        <v>59</v>
      </c>
      <c r="E35">
        <v>33</v>
      </c>
      <c r="G35" t="str">
        <f t="shared" si="1"/>
        <v>Madison Wisconsin</v>
      </c>
      <c r="H35" t="s">
        <v>20</v>
      </c>
      <c r="I35">
        <v>0</v>
      </c>
      <c r="J35" t="s">
        <v>21</v>
      </c>
      <c r="K35">
        <v>12</v>
      </c>
      <c r="M35" t="str">
        <f t="shared" si="2"/>
        <v>Toledo Ohio</v>
      </c>
      <c r="N35" t="s">
        <v>66</v>
      </c>
      <c r="O35">
        <v>0</v>
      </c>
      <c r="P35" t="s">
        <v>11</v>
      </c>
      <c r="Q35">
        <v>33</v>
      </c>
      <c r="S35" t="str">
        <f t="shared" si="3"/>
        <v>Quad Cities Iowa</v>
      </c>
      <c r="T35" t="s">
        <v>72</v>
      </c>
      <c r="U35" t="s">
        <v>73</v>
      </c>
      <c r="V35" t="s">
        <v>49</v>
      </c>
      <c r="W35">
        <v>33</v>
      </c>
    </row>
    <row r="36" spans="1:23" x14ac:dyDescent="0.2">
      <c r="A36" t="str">
        <f t="shared" si="0"/>
        <v>Green Bay Wisconsin</v>
      </c>
      <c r="B36" t="s">
        <v>60</v>
      </c>
      <c r="C36">
        <v>0</v>
      </c>
      <c r="D36" t="s">
        <v>21</v>
      </c>
      <c r="E36">
        <v>34</v>
      </c>
      <c r="G36" t="str">
        <f t="shared" si="1"/>
        <v>Milwaukee Wisconsin</v>
      </c>
      <c r="H36" t="s">
        <v>22</v>
      </c>
      <c r="I36">
        <v>0</v>
      </c>
      <c r="J36" t="s">
        <v>21</v>
      </c>
      <c r="K36">
        <v>6</v>
      </c>
      <c r="M36" t="str">
        <f t="shared" si="2"/>
        <v>Bloomington Illinois</v>
      </c>
      <c r="N36" t="s">
        <v>45</v>
      </c>
      <c r="O36" t="s">
        <v>67</v>
      </c>
      <c r="P36" t="s">
        <v>35</v>
      </c>
      <c r="Q36">
        <v>34</v>
      </c>
      <c r="S36" t="str">
        <f t="shared" si="3"/>
        <v>Rochester Minnesota</v>
      </c>
      <c r="T36" t="s">
        <v>68</v>
      </c>
      <c r="U36">
        <v>0</v>
      </c>
      <c r="V36" t="s">
        <v>5</v>
      </c>
      <c r="W36">
        <v>34</v>
      </c>
    </row>
    <row r="37" spans="1:23" x14ac:dyDescent="0.2">
      <c r="A37" t="str">
        <f t="shared" si="0"/>
        <v>Columbia Missouri</v>
      </c>
      <c r="B37" t="s">
        <v>61</v>
      </c>
      <c r="C37">
        <v>0</v>
      </c>
      <c r="D37" t="s">
        <v>15</v>
      </c>
      <c r="E37">
        <v>35</v>
      </c>
      <c r="G37" t="str">
        <f t="shared" si="1"/>
        <v>Minneapolis Minnesota</v>
      </c>
      <c r="H37" t="s">
        <v>3</v>
      </c>
      <c r="I37" t="s">
        <v>4</v>
      </c>
      <c r="J37" t="s">
        <v>5</v>
      </c>
      <c r="K37">
        <v>1</v>
      </c>
      <c r="M37" t="str">
        <f t="shared" si="2"/>
        <v>Wichita Kansas</v>
      </c>
      <c r="N37" t="s">
        <v>46</v>
      </c>
      <c r="O37">
        <v>0</v>
      </c>
      <c r="P37" t="s">
        <v>47</v>
      </c>
      <c r="Q37">
        <v>35</v>
      </c>
      <c r="S37" t="str">
        <f t="shared" si="3"/>
        <v>Fargo North Dakota</v>
      </c>
      <c r="T37" t="s">
        <v>42</v>
      </c>
      <c r="U37">
        <v>0</v>
      </c>
      <c r="V37" t="s">
        <v>43</v>
      </c>
      <c r="W37">
        <v>35</v>
      </c>
    </row>
    <row r="38" spans="1:23" x14ac:dyDescent="0.2">
      <c r="A38" t="str">
        <f t="shared" si="0"/>
        <v>Eau Claire Wisconsin</v>
      </c>
      <c r="B38" t="s">
        <v>62</v>
      </c>
      <c r="C38">
        <v>0</v>
      </c>
      <c r="D38" t="s">
        <v>21</v>
      </c>
      <c r="E38">
        <v>36</v>
      </c>
      <c r="G38" t="str">
        <f t="shared" si="1"/>
        <v>Omaha Nebraska</v>
      </c>
      <c r="H38" t="s">
        <v>27</v>
      </c>
      <c r="I38">
        <v>0</v>
      </c>
      <c r="J38" t="s">
        <v>28</v>
      </c>
      <c r="K38">
        <v>10</v>
      </c>
      <c r="M38" t="str">
        <f t="shared" si="2"/>
        <v>Peoria Illinois</v>
      </c>
      <c r="N38" t="s">
        <v>69</v>
      </c>
      <c r="O38">
        <v>0</v>
      </c>
      <c r="P38" t="s">
        <v>35</v>
      </c>
      <c r="Q38">
        <v>36</v>
      </c>
      <c r="S38" t="str">
        <f t="shared" si="3"/>
        <v>Indianapolis Indiana</v>
      </c>
      <c r="T38" t="s">
        <v>17</v>
      </c>
      <c r="U38" t="s">
        <v>18</v>
      </c>
      <c r="V38" t="s">
        <v>19</v>
      </c>
      <c r="W38">
        <v>36</v>
      </c>
    </row>
    <row r="39" spans="1:23" x14ac:dyDescent="0.2">
      <c r="A39" t="str">
        <f t="shared" si="0"/>
        <v>Springfield Missouri</v>
      </c>
      <c r="B39" t="s">
        <v>63</v>
      </c>
      <c r="C39">
        <v>0</v>
      </c>
      <c r="D39" t="s">
        <v>15</v>
      </c>
      <c r="E39">
        <v>37</v>
      </c>
      <c r="G39" t="str">
        <f t="shared" si="1"/>
        <v>Peoria Illinois</v>
      </c>
      <c r="H39" t="s">
        <v>69</v>
      </c>
      <c r="I39">
        <v>0</v>
      </c>
      <c r="J39" t="s">
        <v>35</v>
      </c>
      <c r="K39">
        <v>30</v>
      </c>
      <c r="M39" t="str">
        <f t="shared" si="2"/>
        <v>Cedar Rapids Iowa</v>
      </c>
      <c r="N39" t="s">
        <v>75</v>
      </c>
      <c r="O39">
        <v>0</v>
      </c>
      <c r="P39" t="s">
        <v>49</v>
      </c>
      <c r="Q39">
        <v>37</v>
      </c>
      <c r="S39" t="str">
        <f t="shared" si="3"/>
        <v>Des Moines Iowa</v>
      </c>
      <c r="T39" t="s">
        <v>48</v>
      </c>
      <c r="U39">
        <v>0</v>
      </c>
      <c r="V39" t="s">
        <v>49</v>
      </c>
      <c r="W39">
        <v>37</v>
      </c>
    </row>
    <row r="40" spans="1:23" x14ac:dyDescent="0.2">
      <c r="A40" t="str">
        <f t="shared" si="0"/>
        <v>Erie Pennsylvania</v>
      </c>
      <c r="B40" t="s">
        <v>64</v>
      </c>
      <c r="C40">
        <v>0</v>
      </c>
      <c r="D40" t="s">
        <v>8</v>
      </c>
      <c r="E40">
        <v>38</v>
      </c>
      <c r="G40" t="str">
        <f t="shared" si="1"/>
        <v>Pittsburgh Pennsylvania</v>
      </c>
      <c r="H40" t="s">
        <v>6</v>
      </c>
      <c r="I40">
        <v>0</v>
      </c>
      <c r="J40" t="s">
        <v>8</v>
      </c>
      <c r="K40">
        <v>2</v>
      </c>
      <c r="M40" t="str">
        <f t="shared" si="2"/>
        <v>South Bend Indiana</v>
      </c>
      <c r="N40" t="s">
        <v>44</v>
      </c>
      <c r="O40" t="s">
        <v>7</v>
      </c>
      <c r="P40" t="s">
        <v>19</v>
      </c>
      <c r="Q40">
        <v>38</v>
      </c>
      <c r="S40" t="str">
        <f t="shared" si="3"/>
        <v>Columbus Ohio</v>
      </c>
      <c r="T40" t="s">
        <v>16</v>
      </c>
      <c r="U40">
        <v>0</v>
      </c>
      <c r="V40" t="s">
        <v>11</v>
      </c>
      <c r="W40">
        <v>38</v>
      </c>
    </row>
    <row r="41" spans="1:23" x14ac:dyDescent="0.2">
      <c r="A41" t="str">
        <f t="shared" si="0"/>
        <v>Youngstown Ohio</v>
      </c>
      <c r="B41" t="s">
        <v>65</v>
      </c>
      <c r="C41">
        <v>0</v>
      </c>
      <c r="D41" t="s">
        <v>11</v>
      </c>
      <c r="E41">
        <v>39</v>
      </c>
      <c r="G41" t="str">
        <f t="shared" si="1"/>
        <v>Quad Cities Iowa</v>
      </c>
      <c r="H41" t="s">
        <v>72</v>
      </c>
      <c r="I41" t="s">
        <v>73</v>
      </c>
      <c r="J41" t="s">
        <v>49</v>
      </c>
      <c r="K41">
        <v>21</v>
      </c>
      <c r="M41" t="str">
        <f t="shared" si="2"/>
        <v>Erie Pennsylvania</v>
      </c>
      <c r="N41" t="s">
        <v>64</v>
      </c>
      <c r="O41">
        <v>0</v>
      </c>
      <c r="P41" t="s">
        <v>8</v>
      </c>
      <c r="Q41">
        <v>39</v>
      </c>
      <c r="S41" t="str">
        <f t="shared" si="3"/>
        <v>State College Pennsylvania</v>
      </c>
      <c r="T41" t="s">
        <v>53</v>
      </c>
      <c r="U41">
        <v>0</v>
      </c>
      <c r="V41" t="s">
        <v>8</v>
      </c>
      <c r="W41">
        <v>39</v>
      </c>
    </row>
    <row r="42" spans="1:23" x14ac:dyDescent="0.2">
      <c r="A42" t="str">
        <f t="shared" si="0"/>
        <v>Toledo Ohio</v>
      </c>
      <c r="B42" t="s">
        <v>66</v>
      </c>
      <c r="C42">
        <v>0</v>
      </c>
      <c r="D42" t="s">
        <v>11</v>
      </c>
      <c r="E42">
        <v>40</v>
      </c>
      <c r="G42" t="str">
        <f t="shared" si="1"/>
        <v>Rochester Minnesota</v>
      </c>
      <c r="H42" t="s">
        <v>68</v>
      </c>
      <c r="I42">
        <v>0</v>
      </c>
      <c r="J42" t="s">
        <v>5</v>
      </c>
      <c r="K42">
        <v>40</v>
      </c>
      <c r="M42" t="str">
        <f t="shared" si="2"/>
        <v>Eau Claire Wisconsin</v>
      </c>
      <c r="N42" t="s">
        <v>62</v>
      </c>
      <c r="O42">
        <v>0</v>
      </c>
      <c r="P42" t="s">
        <v>21</v>
      </c>
      <c r="Q42">
        <v>40</v>
      </c>
      <c r="S42" t="str">
        <f t="shared" si="3"/>
        <v>Cincinnati Ohio</v>
      </c>
      <c r="T42" t="s">
        <v>9</v>
      </c>
      <c r="U42" t="s">
        <v>10</v>
      </c>
      <c r="V42" t="s">
        <v>11</v>
      </c>
      <c r="W42">
        <v>40</v>
      </c>
    </row>
    <row r="43" spans="1:23" x14ac:dyDescent="0.2">
      <c r="A43" t="str">
        <f t="shared" si="0"/>
        <v>Bloomington Illinois</v>
      </c>
      <c r="B43" t="s">
        <v>45</v>
      </c>
      <c r="C43" t="s">
        <v>67</v>
      </c>
      <c r="D43" t="s">
        <v>35</v>
      </c>
      <c r="E43">
        <v>41</v>
      </c>
      <c r="G43" t="str">
        <f t="shared" si="1"/>
        <v>Rockford Illinois</v>
      </c>
      <c r="H43" t="s">
        <v>77</v>
      </c>
      <c r="I43">
        <v>0</v>
      </c>
      <c r="J43" t="s">
        <v>35</v>
      </c>
      <c r="K43">
        <v>49</v>
      </c>
      <c r="M43" t="str">
        <f t="shared" si="2"/>
        <v>Bowling Green Kentucky</v>
      </c>
      <c r="N43" t="s">
        <v>74</v>
      </c>
      <c r="O43">
        <v>0</v>
      </c>
      <c r="P43" t="s">
        <v>32</v>
      </c>
      <c r="Q43">
        <v>41</v>
      </c>
      <c r="S43" t="str">
        <f t="shared" si="3"/>
        <v>St. Louis  Missouri</v>
      </c>
      <c r="T43" t="s">
        <v>14</v>
      </c>
      <c r="U43">
        <v>0</v>
      </c>
      <c r="V43" t="s">
        <v>15</v>
      </c>
      <c r="W43">
        <v>41</v>
      </c>
    </row>
    <row r="44" spans="1:23" x14ac:dyDescent="0.2">
      <c r="A44" t="str">
        <f t="shared" si="0"/>
        <v>Rochester Minnesota</v>
      </c>
      <c r="B44" t="s">
        <v>68</v>
      </c>
      <c r="C44">
        <v>0</v>
      </c>
      <c r="D44" t="s">
        <v>5</v>
      </c>
      <c r="E44">
        <v>42</v>
      </c>
      <c r="G44" t="str">
        <f t="shared" si="1"/>
        <v>Sioux Falls South Dakota</v>
      </c>
      <c r="H44" t="s">
        <v>70</v>
      </c>
      <c r="I44">
        <v>0</v>
      </c>
      <c r="J44" t="s">
        <v>71</v>
      </c>
      <c r="K44">
        <v>32</v>
      </c>
      <c r="M44" t="str">
        <f t="shared" si="2"/>
        <v>Springfield Illinois</v>
      </c>
      <c r="N44" t="s">
        <v>63</v>
      </c>
      <c r="O44">
        <v>0</v>
      </c>
      <c r="P44" t="s">
        <v>35</v>
      </c>
      <c r="Q44">
        <v>42</v>
      </c>
      <c r="S44" t="str">
        <f t="shared" si="3"/>
        <v>Cedar Rapids Iowa</v>
      </c>
      <c r="T44" t="s">
        <v>75</v>
      </c>
      <c r="U44">
        <v>0</v>
      </c>
      <c r="V44" t="s">
        <v>49</v>
      </c>
      <c r="W44">
        <v>42</v>
      </c>
    </row>
    <row r="45" spans="1:23" x14ac:dyDescent="0.2">
      <c r="A45" t="str">
        <f t="shared" si="0"/>
        <v>Peoria Illinois</v>
      </c>
      <c r="B45" t="s">
        <v>69</v>
      </c>
      <c r="C45">
        <v>0</v>
      </c>
      <c r="D45" t="s">
        <v>35</v>
      </c>
      <c r="E45">
        <v>43</v>
      </c>
      <c r="G45" t="str">
        <f t="shared" si="1"/>
        <v>South Bend Indiana</v>
      </c>
      <c r="H45" t="s">
        <v>44</v>
      </c>
      <c r="I45" t="s">
        <v>7</v>
      </c>
      <c r="J45" t="s">
        <v>19</v>
      </c>
      <c r="K45">
        <v>11</v>
      </c>
      <c r="M45" t="str">
        <f t="shared" si="2"/>
        <v>Evansville Indiana</v>
      </c>
      <c r="N45" t="s">
        <v>57</v>
      </c>
      <c r="O45">
        <v>0</v>
      </c>
      <c r="P45" t="s">
        <v>19</v>
      </c>
      <c r="Q45">
        <v>43</v>
      </c>
      <c r="S45" t="str">
        <f t="shared" si="3"/>
        <v>Dayton Ohio</v>
      </c>
      <c r="T45" t="s">
        <v>41</v>
      </c>
      <c r="U45">
        <v>0</v>
      </c>
      <c r="V45" t="s">
        <v>11</v>
      </c>
      <c r="W45">
        <v>43</v>
      </c>
    </row>
    <row r="46" spans="1:23" x14ac:dyDescent="0.2">
      <c r="A46" t="str">
        <f t="shared" si="0"/>
        <v>Sioux Falls South Dakota</v>
      </c>
      <c r="B46" t="s">
        <v>70</v>
      </c>
      <c r="C46">
        <v>0</v>
      </c>
      <c r="D46" t="s">
        <v>71</v>
      </c>
      <c r="E46">
        <v>44</v>
      </c>
      <c r="G46" t="str">
        <f t="shared" si="1"/>
        <v>Springfield Missouri</v>
      </c>
      <c r="H46" t="s">
        <v>63</v>
      </c>
      <c r="I46">
        <v>0</v>
      </c>
      <c r="J46" t="s">
        <v>15</v>
      </c>
      <c r="K46">
        <v>29</v>
      </c>
      <c r="M46" t="str">
        <f t="shared" si="2"/>
        <v>Sioux Falls South Dakota</v>
      </c>
      <c r="N46" t="s">
        <v>70</v>
      </c>
      <c r="O46">
        <v>0</v>
      </c>
      <c r="P46" t="s">
        <v>71</v>
      </c>
      <c r="Q46">
        <v>44</v>
      </c>
      <c r="S46" t="str">
        <f t="shared" si="3"/>
        <v>Pittsburgh Pennsylvania</v>
      </c>
      <c r="T46" t="s">
        <v>6</v>
      </c>
      <c r="U46">
        <v>0</v>
      </c>
      <c r="V46" t="s">
        <v>8</v>
      </c>
      <c r="W46">
        <v>44</v>
      </c>
    </row>
    <row r="47" spans="1:23" x14ac:dyDescent="0.2">
      <c r="A47" t="str">
        <f t="shared" si="0"/>
        <v>Quad Cities Iowa</v>
      </c>
      <c r="B47" t="s">
        <v>72</v>
      </c>
      <c r="C47" t="s">
        <v>73</v>
      </c>
      <c r="D47" t="s">
        <v>49</v>
      </c>
      <c r="E47">
        <v>45</v>
      </c>
      <c r="G47" t="str">
        <f t="shared" si="1"/>
        <v>Springfield Illinois</v>
      </c>
      <c r="H47" t="s">
        <v>63</v>
      </c>
      <c r="I47">
        <v>0</v>
      </c>
      <c r="J47" t="s">
        <v>35</v>
      </c>
      <c r="K47">
        <v>50</v>
      </c>
      <c r="M47" t="str">
        <f t="shared" si="2"/>
        <v>Green Bay Wisconsin</v>
      </c>
      <c r="N47" t="s">
        <v>60</v>
      </c>
      <c r="O47">
        <v>0</v>
      </c>
      <c r="P47" t="s">
        <v>21</v>
      </c>
      <c r="Q47">
        <v>45</v>
      </c>
      <c r="S47" t="str">
        <f t="shared" si="3"/>
        <v>Peoria Illinois</v>
      </c>
      <c r="T47" t="s">
        <v>69</v>
      </c>
      <c r="U47">
        <v>0</v>
      </c>
      <c r="V47" t="s">
        <v>35</v>
      </c>
      <c r="W47">
        <v>45</v>
      </c>
    </row>
    <row r="48" spans="1:23" x14ac:dyDescent="0.2">
      <c r="A48" t="str">
        <f t="shared" si="0"/>
        <v>Bowling Green Kentucky</v>
      </c>
      <c r="B48" t="s">
        <v>74</v>
      </c>
      <c r="C48">
        <v>0</v>
      </c>
      <c r="D48" t="s">
        <v>32</v>
      </c>
      <c r="E48">
        <v>46</v>
      </c>
      <c r="G48" t="str">
        <f t="shared" si="1"/>
        <v>St. Louis  Missouri</v>
      </c>
      <c r="H48" t="s">
        <v>14</v>
      </c>
      <c r="I48">
        <v>0</v>
      </c>
      <c r="J48" t="s">
        <v>15</v>
      </c>
      <c r="K48">
        <v>38</v>
      </c>
      <c r="M48" t="str">
        <f t="shared" si="2"/>
        <v>Topeka Kansas</v>
      </c>
      <c r="N48" t="s">
        <v>78</v>
      </c>
      <c r="O48">
        <v>0</v>
      </c>
      <c r="P48" t="s">
        <v>47</v>
      </c>
      <c r="Q48">
        <v>46</v>
      </c>
      <c r="S48" t="str">
        <f t="shared" si="3"/>
        <v>Ann Arbor Michigan</v>
      </c>
      <c r="T48" t="s">
        <v>23</v>
      </c>
      <c r="U48">
        <v>0</v>
      </c>
      <c r="V48" t="s">
        <v>24</v>
      </c>
      <c r="W48">
        <v>45</v>
      </c>
    </row>
    <row r="49" spans="1:23" x14ac:dyDescent="0.2">
      <c r="A49" t="str">
        <f t="shared" si="0"/>
        <v>Cedar Rapids Iowa</v>
      </c>
      <c r="B49" t="s">
        <v>75</v>
      </c>
      <c r="C49">
        <v>0</v>
      </c>
      <c r="D49" t="s">
        <v>49</v>
      </c>
      <c r="E49">
        <v>47</v>
      </c>
      <c r="G49" t="str">
        <f t="shared" si="1"/>
        <v>State College Pennsylvania</v>
      </c>
      <c r="H49" t="s">
        <v>53</v>
      </c>
      <c r="I49">
        <v>0</v>
      </c>
      <c r="J49" t="s">
        <v>8</v>
      </c>
      <c r="K49">
        <v>33</v>
      </c>
      <c r="M49" t="str">
        <f t="shared" si="2"/>
        <v>Youngstown Ohio</v>
      </c>
      <c r="N49" t="s">
        <v>65</v>
      </c>
      <c r="O49">
        <v>0</v>
      </c>
      <c r="P49" t="s">
        <v>11</v>
      </c>
      <c r="Q49">
        <v>47</v>
      </c>
      <c r="S49" t="str">
        <f t="shared" si="3"/>
        <v>Kansas City Missouri</v>
      </c>
      <c r="T49" t="s">
        <v>25</v>
      </c>
      <c r="U49" t="s">
        <v>26</v>
      </c>
      <c r="V49" t="s">
        <v>15</v>
      </c>
      <c r="W49">
        <v>47</v>
      </c>
    </row>
    <row r="50" spans="1:23" x14ac:dyDescent="0.2">
      <c r="A50" t="str">
        <f t="shared" si="0"/>
        <v>Flint Michigan</v>
      </c>
      <c r="B50" t="s">
        <v>76</v>
      </c>
      <c r="C50">
        <v>0</v>
      </c>
      <c r="D50" t="s">
        <v>24</v>
      </c>
      <c r="E50">
        <v>48</v>
      </c>
      <c r="G50" t="str">
        <f t="shared" si="1"/>
        <v>Toledo Ohio</v>
      </c>
      <c r="H50" t="s">
        <v>66</v>
      </c>
      <c r="I50">
        <v>0</v>
      </c>
      <c r="J50" t="s">
        <v>11</v>
      </c>
      <c r="K50">
        <v>44</v>
      </c>
      <c r="M50" t="str">
        <f t="shared" si="2"/>
        <v>Rockford Illinois</v>
      </c>
      <c r="N50" t="s">
        <v>77</v>
      </c>
      <c r="O50">
        <v>0</v>
      </c>
      <c r="P50" t="s">
        <v>35</v>
      </c>
      <c r="Q50">
        <v>48</v>
      </c>
      <c r="S50" t="str">
        <f t="shared" si="3"/>
        <v>Cleveland Ohio</v>
      </c>
      <c r="T50" t="s">
        <v>12</v>
      </c>
      <c r="U50" t="s">
        <v>13</v>
      </c>
      <c r="V50" t="s">
        <v>11</v>
      </c>
      <c r="W50">
        <v>48</v>
      </c>
    </row>
    <row r="51" spans="1:23" x14ac:dyDescent="0.2">
      <c r="A51" t="str">
        <f t="shared" si="0"/>
        <v>Rockford Illinois</v>
      </c>
      <c r="B51" t="s">
        <v>77</v>
      </c>
      <c r="C51">
        <v>0</v>
      </c>
      <c r="D51" t="s">
        <v>35</v>
      </c>
      <c r="E51">
        <v>49</v>
      </c>
      <c r="G51" t="str">
        <f t="shared" si="1"/>
        <v>Topeka Kansas</v>
      </c>
      <c r="H51" t="s">
        <v>78</v>
      </c>
      <c r="I51">
        <v>0</v>
      </c>
      <c r="J51" t="s">
        <v>47</v>
      </c>
      <c r="K51">
        <v>51</v>
      </c>
      <c r="M51" t="str">
        <f t="shared" si="2"/>
        <v>Springfield Missouri</v>
      </c>
      <c r="N51" t="s">
        <v>63</v>
      </c>
      <c r="O51">
        <v>0</v>
      </c>
      <c r="P51" t="s">
        <v>15</v>
      </c>
      <c r="Q51">
        <v>49</v>
      </c>
      <c r="S51" t="str">
        <f t="shared" si="3"/>
        <v>Milwaukee Wisconsin</v>
      </c>
      <c r="T51" t="s">
        <v>22</v>
      </c>
      <c r="U51">
        <v>0</v>
      </c>
      <c r="V51" t="s">
        <v>21</v>
      </c>
      <c r="W51">
        <v>49</v>
      </c>
    </row>
    <row r="52" spans="1:23" x14ac:dyDescent="0.2">
      <c r="A52" t="str">
        <f t="shared" si="0"/>
        <v>Springfield Illinois</v>
      </c>
      <c r="B52" t="s">
        <v>63</v>
      </c>
      <c r="C52">
        <v>0</v>
      </c>
      <c r="D52" t="s">
        <v>35</v>
      </c>
      <c r="E52">
        <v>50</v>
      </c>
      <c r="G52" t="str">
        <f t="shared" si="1"/>
        <v>Wheeling West Virginia</v>
      </c>
      <c r="H52" t="s">
        <v>79</v>
      </c>
      <c r="I52">
        <v>0</v>
      </c>
      <c r="J52" t="s">
        <v>80</v>
      </c>
      <c r="K52">
        <v>27</v>
      </c>
      <c r="M52" t="str">
        <f t="shared" si="2"/>
        <v>Quad Cities Iowa</v>
      </c>
      <c r="N52" t="s">
        <v>72</v>
      </c>
      <c r="O52" t="s">
        <v>73</v>
      </c>
      <c r="P52" t="s">
        <v>49</v>
      </c>
      <c r="Q52">
        <v>50</v>
      </c>
      <c r="S52" t="str">
        <f t="shared" si="3"/>
        <v>Detroit Michigan</v>
      </c>
      <c r="T52" t="s">
        <v>29</v>
      </c>
      <c r="U52" t="s">
        <v>30</v>
      </c>
      <c r="V52" t="s">
        <v>24</v>
      </c>
      <c r="W52">
        <v>50</v>
      </c>
    </row>
    <row r="53" spans="1:23" x14ac:dyDescent="0.2">
      <c r="A53" t="str">
        <f t="shared" si="0"/>
        <v>Topeka Kansas</v>
      </c>
      <c r="B53" t="s">
        <v>78</v>
      </c>
      <c r="C53">
        <v>0</v>
      </c>
      <c r="D53" t="s">
        <v>47</v>
      </c>
      <c r="E53">
        <v>51</v>
      </c>
      <c r="G53" t="str">
        <f t="shared" si="1"/>
        <v>Wichita Kansas</v>
      </c>
      <c r="H53" t="s">
        <v>46</v>
      </c>
      <c r="I53">
        <v>0</v>
      </c>
      <c r="J53" t="s">
        <v>47</v>
      </c>
      <c r="K53">
        <v>15</v>
      </c>
      <c r="M53" t="str">
        <f t="shared" si="2"/>
        <v>Flint Michigan</v>
      </c>
      <c r="N53" t="s">
        <v>76</v>
      </c>
      <c r="O53">
        <v>0</v>
      </c>
      <c r="P53" t="s">
        <v>24</v>
      </c>
      <c r="Q53">
        <v>51</v>
      </c>
      <c r="S53" t="str">
        <f t="shared" si="3"/>
        <v>Madison Wisconsin</v>
      </c>
      <c r="T53" t="s">
        <v>20</v>
      </c>
      <c r="U53">
        <v>0</v>
      </c>
      <c r="V53" t="s">
        <v>21</v>
      </c>
      <c r="W53">
        <v>51</v>
      </c>
    </row>
    <row r="54" spans="1:23" x14ac:dyDescent="0.2">
      <c r="A54" t="str">
        <f t="shared" si="0"/>
        <v>Wheeling West Virginia</v>
      </c>
      <c r="B54" t="s">
        <v>79</v>
      </c>
      <c r="C54">
        <v>0</v>
      </c>
      <c r="D54" t="s">
        <v>80</v>
      </c>
      <c r="E54">
        <v>52</v>
      </c>
      <c r="G54" t="str">
        <f t="shared" si="1"/>
        <v>Youngstown Ohio</v>
      </c>
      <c r="H54" t="s">
        <v>65</v>
      </c>
      <c r="I54">
        <v>0</v>
      </c>
      <c r="J54" t="s">
        <v>11</v>
      </c>
      <c r="K54">
        <v>20</v>
      </c>
      <c r="M54" t="str">
        <f t="shared" si="2"/>
        <v>Wheeling West Virginia</v>
      </c>
      <c r="N54" t="s">
        <v>79</v>
      </c>
      <c r="O54">
        <v>0</v>
      </c>
      <c r="P54" t="s">
        <v>80</v>
      </c>
      <c r="Q54">
        <v>52</v>
      </c>
      <c r="S54" t="str">
        <f t="shared" si="3"/>
        <v>Minneapolis Minnesota</v>
      </c>
      <c r="T54" t="s">
        <v>3</v>
      </c>
      <c r="U54" t="s">
        <v>4</v>
      </c>
      <c r="V54" t="s">
        <v>5</v>
      </c>
      <c r="W54">
        <v>53</v>
      </c>
    </row>
    <row r="55" spans="1:23" x14ac:dyDescent="0.2">
      <c r="A55" t="str">
        <f t="shared" si="0"/>
        <v>Chicago Illinois</v>
      </c>
      <c r="B55" t="s">
        <v>86</v>
      </c>
      <c r="C55">
        <v>0</v>
      </c>
      <c r="D55" t="s">
        <v>35</v>
      </c>
      <c r="E55">
        <v>0</v>
      </c>
      <c r="G55" t="str">
        <f t="shared" si="1"/>
        <v>Chicago Illinois</v>
      </c>
      <c r="H55" t="s">
        <v>86</v>
      </c>
      <c r="I55">
        <v>0</v>
      </c>
      <c r="J55" t="s">
        <v>35</v>
      </c>
      <c r="K55">
        <v>0</v>
      </c>
      <c r="M55" t="str">
        <f t="shared" si="2"/>
        <v>Chicago Illinois</v>
      </c>
      <c r="N55" t="s">
        <v>86</v>
      </c>
      <c r="O55">
        <v>0</v>
      </c>
      <c r="P55" t="s">
        <v>35</v>
      </c>
      <c r="Q55">
        <v>0</v>
      </c>
      <c r="S55" t="str">
        <f t="shared" si="3"/>
        <v>Chicago Illinois</v>
      </c>
      <c r="T55" t="s">
        <v>86</v>
      </c>
      <c r="U55">
        <v>0</v>
      </c>
      <c r="V55" t="s">
        <v>35</v>
      </c>
      <c r="W55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C1" workbookViewId="0">
      <selection activeCell="N2" sqref="N2:N54"/>
    </sheetView>
  </sheetViews>
  <sheetFormatPr baseColWidth="10" defaultRowHeight="16" x14ac:dyDescent="0.2"/>
  <sheetData>
    <row r="1" spans="1:15" x14ac:dyDescent="0.2">
      <c r="B1" t="s">
        <v>0</v>
      </c>
      <c r="C1" t="s">
        <v>87</v>
      </c>
      <c r="D1" t="s">
        <v>1</v>
      </c>
      <c r="E1" t="s">
        <v>2</v>
      </c>
      <c r="F1" t="s">
        <v>81</v>
      </c>
      <c r="G1" t="s">
        <v>82</v>
      </c>
      <c r="H1" t="s">
        <v>88</v>
      </c>
      <c r="I1" t="s">
        <v>83</v>
      </c>
      <c r="J1" t="s">
        <v>84</v>
      </c>
      <c r="K1" t="s">
        <v>85</v>
      </c>
      <c r="L1" t="s">
        <v>111</v>
      </c>
      <c r="M1" t="s">
        <v>112</v>
      </c>
      <c r="N1" t="s">
        <v>113</v>
      </c>
      <c r="O1" t="s">
        <v>114</v>
      </c>
    </row>
    <row r="2" spans="1:15" x14ac:dyDescent="0.2">
      <c r="A2" t="str">
        <f>B2&amp;" "&amp;D2</f>
        <v>Chicago Illinois</v>
      </c>
      <c r="B2" t="s">
        <v>86</v>
      </c>
      <c r="C2" s="1" t="s">
        <v>96</v>
      </c>
      <c r="D2" t="s">
        <v>35</v>
      </c>
      <c r="E2">
        <v>0</v>
      </c>
      <c r="F2">
        <v>41.928880999999997</v>
      </c>
      <c r="G2">
        <v>-87.813810000000004</v>
      </c>
      <c r="H2">
        <f>E2+1</f>
        <v>1</v>
      </c>
      <c r="I2">
        <f>COUNTA($H$2:$H$54)-H2+1</f>
        <v>53</v>
      </c>
      <c r="J2" s="2">
        <f>IF(I2/3&lt;=5,5,I2/3)</f>
        <v>17.666666666666668</v>
      </c>
      <c r="K2" t="str">
        <f t="shared" ref="K2:K11" si="0">IF(H2&lt;=10,"green",IF(AND(H2&gt;10,H2&lt;=25),"blue", IF(H2&gt;25,"purple","")))</f>
        <v>green</v>
      </c>
      <c r="L2">
        <f>VLOOKUP(A2,ALL!$A$3:$E$55,5,FALSE)+1</f>
        <v>1</v>
      </c>
      <c r="M2">
        <f>VLOOKUP(A2,ALL!$G$3:$K$55,5,FALSE)+1</f>
        <v>1</v>
      </c>
      <c r="N2">
        <f>VLOOKUP(A2,ALL!$M$3:$Q$55,5,FALSE)+1</f>
        <v>1</v>
      </c>
      <c r="O2">
        <f>VLOOKUP(A2,ALL!$S$3:$W$55,5,FALSE)</f>
        <v>52</v>
      </c>
    </row>
    <row r="3" spans="1:15" x14ac:dyDescent="0.2">
      <c r="A3" t="str">
        <f t="shared" ref="A3:A55" si="1">B3&amp;" "&amp;D3</f>
        <v>Minneapolis Minnesota</v>
      </c>
      <c r="B3" t="s">
        <v>3</v>
      </c>
      <c r="C3" t="s">
        <v>89</v>
      </c>
      <c r="D3" t="s">
        <v>5</v>
      </c>
      <c r="E3">
        <v>1</v>
      </c>
      <c r="F3">
        <v>44.979264999999998</v>
      </c>
      <c r="G3">
        <v>-93.273024000000007</v>
      </c>
      <c r="H3">
        <f>E3+1</f>
        <v>2</v>
      </c>
      <c r="I3">
        <f t="shared" ref="I3:I54" si="2">COUNTA($H$2:$H$54)-H3+1</f>
        <v>52</v>
      </c>
      <c r="J3" s="2">
        <f t="shared" ref="J3:J54" si="3">IF(I3/3&lt;=5,5,I3/3)</f>
        <v>17.333333333333332</v>
      </c>
      <c r="K3" t="str">
        <f t="shared" si="0"/>
        <v>green</v>
      </c>
      <c r="L3">
        <f>VLOOKUP(A3,ALL!$A$3:$E$55,5,FALSE)+1</f>
        <v>2</v>
      </c>
      <c r="M3">
        <f>VLOOKUP(A3,ALL!$G$3:$K$55,5,FALSE)+1</f>
        <v>2</v>
      </c>
      <c r="N3">
        <f>VLOOKUP(A3,ALL!$M$3:$Q$55,5,FALSE)+1</f>
        <v>2</v>
      </c>
      <c r="O3">
        <f>VLOOKUP(A3,ALL!$S$3:$W$55,5,FALSE)</f>
        <v>53</v>
      </c>
    </row>
    <row r="4" spans="1:15" x14ac:dyDescent="0.2">
      <c r="A4" t="str">
        <f t="shared" si="1"/>
        <v>Pittsburgh Pennsylvania</v>
      </c>
      <c r="B4" t="s">
        <v>6</v>
      </c>
      <c r="C4" t="s">
        <v>99</v>
      </c>
      <c r="D4" t="s">
        <v>8</v>
      </c>
      <c r="E4">
        <v>2</v>
      </c>
      <c r="F4">
        <v>40.434435999999998</v>
      </c>
      <c r="G4">
        <v>-80.024816999999999</v>
      </c>
      <c r="H4">
        <f>E4+1</f>
        <v>3</v>
      </c>
      <c r="I4">
        <f t="shared" si="2"/>
        <v>51</v>
      </c>
      <c r="J4" s="2">
        <f t="shared" si="3"/>
        <v>17</v>
      </c>
      <c r="K4" t="str">
        <f t="shared" si="0"/>
        <v>green</v>
      </c>
      <c r="L4">
        <f>VLOOKUP(A4,ALL!$A$3:$E$55,5,FALSE)+1</f>
        <v>3</v>
      </c>
      <c r="M4">
        <f>VLOOKUP(A4,ALL!$G$3:$K$55,5,FALSE)+1</f>
        <v>3</v>
      </c>
      <c r="N4">
        <f>VLOOKUP(A4,ALL!$M$3:$Q$55,5,FALSE)+1</f>
        <v>3</v>
      </c>
      <c r="O4">
        <f>VLOOKUP(A4,ALL!$S$3:$W$55,5,FALSE)</f>
        <v>44</v>
      </c>
    </row>
    <row r="5" spans="1:15" x14ac:dyDescent="0.2">
      <c r="A5" t="str">
        <f t="shared" si="1"/>
        <v>Cincinnati Ohio</v>
      </c>
      <c r="B5" t="s">
        <v>9</v>
      </c>
      <c r="C5" t="s">
        <v>97</v>
      </c>
      <c r="D5" t="s">
        <v>11</v>
      </c>
      <c r="E5">
        <v>3</v>
      </c>
      <c r="F5">
        <v>39.166758999999999</v>
      </c>
      <c r="G5">
        <v>-84.538219999999995</v>
      </c>
      <c r="H5">
        <f>E5+1</f>
        <v>4</v>
      </c>
      <c r="I5">
        <f t="shared" si="2"/>
        <v>50</v>
      </c>
      <c r="J5" s="2">
        <f t="shared" si="3"/>
        <v>16.666666666666668</v>
      </c>
      <c r="K5" t="str">
        <f t="shared" si="0"/>
        <v>green</v>
      </c>
      <c r="L5">
        <f>VLOOKUP(A5,ALL!$A$3:$E$55,5,FALSE)+1</f>
        <v>4</v>
      </c>
      <c r="M5">
        <f>VLOOKUP(A5,ALL!$G$3:$K$55,5,FALSE)+1</f>
        <v>4</v>
      </c>
      <c r="N5">
        <f>VLOOKUP(A5,ALL!$M$3:$Q$55,5,FALSE)+1</f>
        <v>5</v>
      </c>
      <c r="O5">
        <f>VLOOKUP(A5,ALL!$S$3:$W$55,5,FALSE)</f>
        <v>40</v>
      </c>
    </row>
    <row r="6" spans="1:15" x14ac:dyDescent="0.2">
      <c r="A6" t="str">
        <f>B6&amp;" "&amp;D6</f>
        <v>Cleveland Ohio</v>
      </c>
      <c r="B6" t="s">
        <v>12</v>
      </c>
      <c r="C6" t="s">
        <v>98</v>
      </c>
      <c r="D6" t="s">
        <v>11</v>
      </c>
      <c r="E6">
        <v>4</v>
      </c>
      <c r="F6">
        <v>41.523401</v>
      </c>
      <c r="G6">
        <v>-81.599648000000002</v>
      </c>
      <c r="H6">
        <f>E6+1</f>
        <v>5</v>
      </c>
      <c r="I6">
        <f t="shared" si="2"/>
        <v>49</v>
      </c>
      <c r="J6" s="2">
        <f t="shared" si="3"/>
        <v>16.333333333333332</v>
      </c>
      <c r="K6" t="str">
        <f t="shared" si="0"/>
        <v>green</v>
      </c>
      <c r="L6">
        <f>VLOOKUP(A6,ALL!$A$3:$E$55,5,FALSE)+1</f>
        <v>5</v>
      </c>
      <c r="M6">
        <f>VLOOKUP(A6,ALL!$G$3:$K$55,5,FALSE)+1</f>
        <v>5</v>
      </c>
      <c r="N6">
        <f>VLOOKUP(A6,ALL!$M$3:$Q$55,5,FALSE)+1</f>
        <v>7</v>
      </c>
      <c r="O6">
        <f>VLOOKUP(A6,ALL!$S$3:$W$55,5,FALSE)</f>
        <v>48</v>
      </c>
    </row>
    <row r="7" spans="1:15" x14ac:dyDescent="0.2">
      <c r="A7" t="str">
        <f t="shared" si="1"/>
        <v>St. Louis  Missouri</v>
      </c>
      <c r="B7" t="s">
        <v>14</v>
      </c>
      <c r="C7">
        <v>0</v>
      </c>
      <c r="D7" t="s">
        <v>15</v>
      </c>
      <c r="E7">
        <v>5</v>
      </c>
      <c r="F7">
        <v>38.631501</v>
      </c>
      <c r="G7">
        <v>-90.192310000000006</v>
      </c>
      <c r="H7">
        <f>E7+1</f>
        <v>6</v>
      </c>
      <c r="I7">
        <f t="shared" si="2"/>
        <v>48</v>
      </c>
      <c r="J7" s="2">
        <f t="shared" si="3"/>
        <v>16</v>
      </c>
      <c r="K7" t="str">
        <f t="shared" si="0"/>
        <v>green</v>
      </c>
      <c r="L7">
        <f>VLOOKUP(A7,ALL!$A$3:$E$55,5,FALSE)+1</f>
        <v>6</v>
      </c>
      <c r="M7">
        <f>VLOOKUP(A7,ALL!$G$3:$K$55,5,FALSE)+1</f>
        <v>39</v>
      </c>
      <c r="N7">
        <f>VLOOKUP(A7,ALL!$M$3:$Q$55,5,FALSE)+1</f>
        <v>4</v>
      </c>
      <c r="O7">
        <f>VLOOKUP(A7,ALL!$S$3:$W$55,5,FALSE)</f>
        <v>41</v>
      </c>
    </row>
    <row r="8" spans="1:15" x14ac:dyDescent="0.2">
      <c r="A8" t="str">
        <f t="shared" si="1"/>
        <v>Columbus Ohio</v>
      </c>
      <c r="B8" t="s">
        <v>16</v>
      </c>
      <c r="C8">
        <v>0</v>
      </c>
      <c r="D8" t="s">
        <v>11</v>
      </c>
      <c r="E8">
        <v>6</v>
      </c>
      <c r="F8">
        <v>40.040112999999998</v>
      </c>
      <c r="G8">
        <v>-82.897221999999999</v>
      </c>
      <c r="H8">
        <f>E8+1</f>
        <v>7</v>
      </c>
      <c r="I8">
        <f t="shared" si="2"/>
        <v>47</v>
      </c>
      <c r="J8" s="2">
        <f t="shared" si="3"/>
        <v>15.666666666666666</v>
      </c>
      <c r="K8" t="str">
        <f t="shared" si="0"/>
        <v>green</v>
      </c>
      <c r="L8">
        <f>VLOOKUP(A8,ALL!$A$3:$E$55,5,FALSE)+1</f>
        <v>7</v>
      </c>
      <c r="M8">
        <f>VLOOKUP(A8,ALL!$G$3:$K$55,5,FALSE)+1</f>
        <v>8</v>
      </c>
      <c r="N8">
        <f>VLOOKUP(A8,ALL!$M$3:$Q$55,5,FALSE)+1</f>
        <v>9</v>
      </c>
      <c r="O8">
        <f>VLOOKUP(A8,ALL!$S$3:$W$55,5,FALSE)</f>
        <v>38</v>
      </c>
    </row>
    <row r="9" spans="1:15" x14ac:dyDescent="0.2">
      <c r="A9" t="str">
        <f t="shared" si="1"/>
        <v>Indianapolis Indiana</v>
      </c>
      <c r="B9" t="s">
        <v>17</v>
      </c>
      <c r="C9" t="s">
        <v>100</v>
      </c>
      <c r="D9" t="s">
        <v>19</v>
      </c>
      <c r="E9">
        <v>7</v>
      </c>
      <c r="F9">
        <v>39.775092000000001</v>
      </c>
      <c r="G9">
        <v>-86.132159999999999</v>
      </c>
      <c r="H9">
        <f>E9+1</f>
        <v>8</v>
      </c>
      <c r="I9">
        <f t="shared" si="2"/>
        <v>46</v>
      </c>
      <c r="J9" s="2">
        <f t="shared" si="3"/>
        <v>15.333333333333334</v>
      </c>
      <c r="K9" t="str">
        <f t="shared" si="0"/>
        <v>green</v>
      </c>
      <c r="L9">
        <f>VLOOKUP(A9,ALL!$A$3:$E$55,5,FALSE)+1</f>
        <v>8</v>
      </c>
      <c r="M9">
        <f>VLOOKUP(A9,ALL!$G$3:$K$55,5,FALSE)+1</f>
        <v>6</v>
      </c>
      <c r="N9">
        <f>VLOOKUP(A9,ALL!$M$3:$Q$55,5,FALSE)+1</f>
        <v>12</v>
      </c>
      <c r="O9">
        <f>VLOOKUP(A9,ALL!$S$3:$W$55,5,FALSE)</f>
        <v>36</v>
      </c>
    </row>
    <row r="10" spans="1:15" x14ac:dyDescent="0.2">
      <c r="A10" t="str">
        <f t="shared" si="1"/>
        <v>Madison Wisconsin</v>
      </c>
      <c r="B10" t="s">
        <v>20</v>
      </c>
      <c r="C10">
        <v>0</v>
      </c>
      <c r="D10" t="s">
        <v>21</v>
      </c>
      <c r="E10">
        <v>8</v>
      </c>
      <c r="F10">
        <v>43.069560000000003</v>
      </c>
      <c r="G10">
        <v>-89.423861000000002</v>
      </c>
      <c r="H10">
        <f>E10+1</f>
        <v>9</v>
      </c>
      <c r="I10">
        <f t="shared" si="2"/>
        <v>45</v>
      </c>
      <c r="J10" s="2">
        <f t="shared" si="3"/>
        <v>15</v>
      </c>
      <c r="K10" t="str">
        <f t="shared" si="0"/>
        <v>green</v>
      </c>
      <c r="L10">
        <f>VLOOKUP(A10,ALL!$A$3:$E$55,5,FALSE)+1</f>
        <v>9</v>
      </c>
      <c r="M10">
        <f>VLOOKUP(A10,ALL!$G$3:$K$55,5,FALSE)+1</f>
        <v>13</v>
      </c>
      <c r="N10">
        <f>VLOOKUP(A10,ALL!$M$3:$Q$55,5,FALSE)+1</f>
        <v>6</v>
      </c>
      <c r="O10">
        <f>VLOOKUP(A10,ALL!$S$3:$W$55,5,FALSE)</f>
        <v>51</v>
      </c>
    </row>
    <row r="11" spans="1:15" x14ac:dyDescent="0.2">
      <c r="A11" t="str">
        <f t="shared" si="1"/>
        <v>Milwaukee Wisconsin</v>
      </c>
      <c r="B11" t="s">
        <v>22</v>
      </c>
      <c r="C11">
        <v>0</v>
      </c>
      <c r="D11" t="s">
        <v>21</v>
      </c>
      <c r="E11">
        <v>9</v>
      </c>
      <c r="F11">
        <v>43.011263999999997</v>
      </c>
      <c r="G11">
        <v>-87.958409000000003</v>
      </c>
      <c r="H11">
        <f>E11+1</f>
        <v>10</v>
      </c>
      <c r="I11">
        <f t="shared" si="2"/>
        <v>44</v>
      </c>
      <c r="J11" s="2">
        <f t="shared" si="3"/>
        <v>14.666666666666666</v>
      </c>
      <c r="K11" t="str">
        <f t="shared" si="0"/>
        <v>green</v>
      </c>
      <c r="L11">
        <f>VLOOKUP(A11,ALL!$A$3:$E$55,5,FALSE)+1</f>
        <v>10</v>
      </c>
      <c r="M11">
        <f>VLOOKUP(A11,ALL!$G$3:$K$55,5,FALSE)+1</f>
        <v>7</v>
      </c>
      <c r="N11">
        <f>VLOOKUP(A11,ALL!$M$3:$Q$55,5,FALSE)+1</f>
        <v>8</v>
      </c>
      <c r="O11">
        <f>VLOOKUP(A11,ALL!$S$3:$W$55,5,FALSE)</f>
        <v>49</v>
      </c>
    </row>
    <row r="12" spans="1:15" x14ac:dyDescent="0.2">
      <c r="A12" t="str">
        <f t="shared" si="1"/>
        <v>Ann Arbor Michigan</v>
      </c>
      <c r="B12" t="s">
        <v>23</v>
      </c>
      <c r="C12">
        <v>0</v>
      </c>
      <c r="D12" t="s">
        <v>24</v>
      </c>
      <c r="E12">
        <v>10</v>
      </c>
      <c r="F12">
        <v>42.266638</v>
      </c>
      <c r="G12">
        <v>-83.849041999999997</v>
      </c>
      <c r="H12">
        <f>E12+1</f>
        <v>11</v>
      </c>
      <c r="I12">
        <f t="shared" si="2"/>
        <v>43</v>
      </c>
      <c r="J12" s="2">
        <f t="shared" si="3"/>
        <v>14.333333333333334</v>
      </c>
      <c r="K12" t="str">
        <f>IF(H12&lt;=10,"green",IF(AND(H12&gt;10,H12&lt;=25),"blue", IF(H12&gt;25,"purple","")))</f>
        <v>blue</v>
      </c>
      <c r="L12">
        <f>VLOOKUP(A12,ALL!$A$3:$E$55,5,FALSE)+1</f>
        <v>11</v>
      </c>
      <c r="M12">
        <f>VLOOKUP(A12,ALL!$G$3:$K$55,5,FALSE)+1</f>
        <v>9</v>
      </c>
      <c r="N12">
        <f>VLOOKUP(A12,ALL!$M$3:$Q$55,5,FALSE)+1</f>
        <v>10</v>
      </c>
      <c r="O12">
        <f>VLOOKUP(A12,ALL!$S$3:$W$55,5,FALSE)</f>
        <v>45</v>
      </c>
    </row>
    <row r="13" spans="1:15" x14ac:dyDescent="0.2">
      <c r="A13" t="str">
        <f t="shared" si="1"/>
        <v>Kansas City Missouri</v>
      </c>
      <c r="B13" t="s">
        <v>25</v>
      </c>
      <c r="C13" t="s">
        <v>101</v>
      </c>
      <c r="D13" t="s">
        <v>15</v>
      </c>
      <c r="E13">
        <v>11</v>
      </c>
      <c r="F13">
        <v>39.102404</v>
      </c>
      <c r="G13">
        <v>-94.598583000000005</v>
      </c>
      <c r="H13">
        <f>E13+1</f>
        <v>12</v>
      </c>
      <c r="I13">
        <f t="shared" si="2"/>
        <v>42</v>
      </c>
      <c r="J13" s="2">
        <f t="shared" si="3"/>
        <v>14</v>
      </c>
      <c r="K13" t="str">
        <f t="shared" ref="K13:K54" si="4">IF(H13&lt;=10,"green",IF(AND(H13&gt;10,H13&lt;=25),"blue", IF(H13&gt;25,"purple","")))</f>
        <v>blue</v>
      </c>
      <c r="L13">
        <f>VLOOKUP(A13,ALL!$A$3:$E$55,5,FALSE)+1</f>
        <v>12</v>
      </c>
      <c r="M13">
        <f>VLOOKUP(A13,ALL!$G$3:$K$55,5,FALSE)+1</f>
        <v>15</v>
      </c>
      <c r="N13">
        <f>VLOOKUP(A13,ALL!$M$3:$Q$55,5,FALSE)+1</f>
        <v>13</v>
      </c>
      <c r="O13">
        <f>VLOOKUP(A13,ALL!$S$3:$W$55,5,FALSE)</f>
        <v>47</v>
      </c>
    </row>
    <row r="14" spans="1:15" x14ac:dyDescent="0.2">
      <c r="A14" t="str">
        <f t="shared" si="1"/>
        <v>Omaha Nebraska</v>
      </c>
      <c r="B14" t="s">
        <v>27</v>
      </c>
      <c r="C14">
        <v>0</v>
      </c>
      <c r="D14" t="s">
        <v>28</v>
      </c>
      <c r="E14">
        <v>12</v>
      </c>
      <c r="F14">
        <v>41.291736</v>
      </c>
      <c r="G14">
        <v>-96.171104</v>
      </c>
      <c r="H14">
        <f>E14+1</f>
        <v>13</v>
      </c>
      <c r="I14">
        <f t="shared" si="2"/>
        <v>41</v>
      </c>
      <c r="J14" s="2">
        <f t="shared" si="3"/>
        <v>13.666666666666666</v>
      </c>
      <c r="K14" t="str">
        <f t="shared" si="4"/>
        <v>blue</v>
      </c>
      <c r="L14">
        <f>VLOOKUP(A14,ALL!$A$3:$E$55,5,FALSE)+1</f>
        <v>13</v>
      </c>
      <c r="M14">
        <f>VLOOKUP(A14,ALL!$G$3:$K$55,5,FALSE)+1</f>
        <v>11</v>
      </c>
      <c r="N14">
        <f>VLOOKUP(A14,ALL!$M$3:$Q$55,5,FALSE)+1</f>
        <v>14</v>
      </c>
      <c r="O14">
        <f>VLOOKUP(A14,ALL!$S$3:$W$55,5,FALSE)</f>
        <v>29</v>
      </c>
    </row>
    <row r="15" spans="1:15" x14ac:dyDescent="0.2">
      <c r="A15" t="str">
        <f t="shared" si="1"/>
        <v>Detroit Michigan</v>
      </c>
      <c r="B15" t="s">
        <v>29</v>
      </c>
      <c r="C15" t="s">
        <v>102</v>
      </c>
      <c r="D15" t="s">
        <v>24</v>
      </c>
      <c r="E15">
        <v>13</v>
      </c>
      <c r="F15">
        <v>42.239933000000001</v>
      </c>
      <c r="G15">
        <v>-83.150823000000003</v>
      </c>
      <c r="H15">
        <f>E15+1</f>
        <v>14</v>
      </c>
      <c r="I15">
        <f t="shared" si="2"/>
        <v>40</v>
      </c>
      <c r="J15" s="2">
        <f t="shared" si="3"/>
        <v>13.333333333333334</v>
      </c>
      <c r="K15" t="str">
        <f t="shared" si="4"/>
        <v>blue</v>
      </c>
      <c r="L15">
        <f>VLOOKUP(A15,ALL!$A$3:$E$55,5,FALSE)+1</f>
        <v>14</v>
      </c>
      <c r="M15">
        <f>VLOOKUP(A15,ALL!$G$3:$K$55,5,FALSE)+1</f>
        <v>29</v>
      </c>
      <c r="N15">
        <f>VLOOKUP(A15,ALL!$M$3:$Q$55,5,FALSE)+1</f>
        <v>11</v>
      </c>
      <c r="O15">
        <f>VLOOKUP(A15,ALL!$S$3:$W$55,5,FALSE)</f>
        <v>50</v>
      </c>
    </row>
    <row r="16" spans="1:15" x14ac:dyDescent="0.2">
      <c r="A16" t="str">
        <f t="shared" si="1"/>
        <v>Louisvillle Kentucky</v>
      </c>
      <c r="B16" t="s">
        <v>31</v>
      </c>
      <c r="C16">
        <v>0</v>
      </c>
      <c r="D16" t="s">
        <v>32</v>
      </c>
      <c r="E16">
        <v>14</v>
      </c>
      <c r="F16">
        <v>38.188961999999997</v>
      </c>
      <c r="G16">
        <v>-85.676818999999995</v>
      </c>
      <c r="H16">
        <f>E16+1</f>
        <v>15</v>
      </c>
      <c r="I16">
        <f t="shared" si="2"/>
        <v>39</v>
      </c>
      <c r="J16" s="2">
        <f t="shared" si="3"/>
        <v>13</v>
      </c>
      <c r="K16" t="str">
        <f t="shared" si="4"/>
        <v>blue</v>
      </c>
      <c r="L16">
        <f>VLOOKUP(A16,ALL!$A$3:$E$55,5,FALSE)+1</f>
        <v>15</v>
      </c>
      <c r="M16">
        <f>VLOOKUP(A16,ALL!$G$3:$K$55,5,FALSE)+1</f>
        <v>10</v>
      </c>
      <c r="N16">
        <f>VLOOKUP(A16,ALL!$M$3:$Q$55,5,FALSE)+1</f>
        <v>26</v>
      </c>
      <c r="O16">
        <f>VLOOKUP(A16,ALL!$S$3:$W$55,5,FALSE)</f>
        <v>24</v>
      </c>
    </row>
    <row r="17" spans="1:15" x14ac:dyDescent="0.2">
      <c r="A17" t="str">
        <f t="shared" si="1"/>
        <v>Champaign Illinois</v>
      </c>
      <c r="B17" t="s">
        <v>33</v>
      </c>
      <c r="C17" t="s">
        <v>103</v>
      </c>
      <c r="D17" t="s">
        <v>35</v>
      </c>
      <c r="E17">
        <v>15</v>
      </c>
      <c r="F17">
        <v>40.101776999999998</v>
      </c>
      <c r="G17">
        <v>-88.197165999999996</v>
      </c>
      <c r="H17">
        <f>E17+1</f>
        <v>16</v>
      </c>
      <c r="I17">
        <f t="shared" si="2"/>
        <v>38</v>
      </c>
      <c r="J17" s="2">
        <f t="shared" si="3"/>
        <v>12.666666666666666</v>
      </c>
      <c r="K17" t="str">
        <f t="shared" si="4"/>
        <v>blue</v>
      </c>
      <c r="L17">
        <f>VLOOKUP(A17,ALL!$A$3:$E$55,5,FALSE)+1</f>
        <v>16</v>
      </c>
      <c r="M17">
        <f>VLOOKUP(A17,ALL!$G$3:$K$55,5,FALSE)+1</f>
        <v>23</v>
      </c>
      <c r="N17">
        <f>VLOOKUP(A17,ALL!$M$3:$Q$55,5,FALSE)+1</f>
        <v>16</v>
      </c>
      <c r="O17">
        <f>VLOOKUP(A17,ALL!$S$3:$W$55,5,FALSE)</f>
        <v>8</v>
      </c>
    </row>
    <row r="18" spans="1:15" x14ac:dyDescent="0.2">
      <c r="A18" t="str">
        <f t="shared" si="1"/>
        <v>Grand Rapids Michigan</v>
      </c>
      <c r="B18" t="s">
        <v>36</v>
      </c>
      <c r="C18">
        <v>0</v>
      </c>
      <c r="D18" t="s">
        <v>24</v>
      </c>
      <c r="E18">
        <v>16</v>
      </c>
      <c r="F18">
        <v>42.984226</v>
      </c>
      <c r="G18">
        <v>-85.629101000000006</v>
      </c>
      <c r="H18">
        <f>E18+1</f>
        <v>17</v>
      </c>
      <c r="I18">
        <f t="shared" si="2"/>
        <v>37</v>
      </c>
      <c r="J18" s="2">
        <f t="shared" si="3"/>
        <v>12.333333333333334</v>
      </c>
      <c r="K18" t="str">
        <f t="shared" si="4"/>
        <v>blue</v>
      </c>
      <c r="L18">
        <f>VLOOKUP(A18,ALL!$A$3:$E$55,5,FALSE)+1</f>
        <v>17</v>
      </c>
      <c r="M18">
        <f>VLOOKUP(A18,ALL!$G$3:$K$55,5,FALSE)+1</f>
        <v>14</v>
      </c>
      <c r="N18">
        <f>VLOOKUP(A18,ALL!$M$3:$Q$55,5,FALSE)+1</f>
        <v>25</v>
      </c>
      <c r="O18">
        <f>VLOOKUP(A18,ALL!$S$3:$W$55,5,FALSE)</f>
        <v>17</v>
      </c>
    </row>
    <row r="19" spans="1:15" x14ac:dyDescent="0.2">
      <c r="A19" t="str">
        <f t="shared" si="1"/>
        <v>Lincoln Nebraska</v>
      </c>
      <c r="B19" t="s">
        <v>37</v>
      </c>
      <c r="C19">
        <v>0</v>
      </c>
      <c r="D19" t="s">
        <v>28</v>
      </c>
      <c r="E19">
        <v>17</v>
      </c>
      <c r="F19">
        <v>40.865141999999999</v>
      </c>
      <c r="G19">
        <v>-96.823132999999999</v>
      </c>
      <c r="H19">
        <f>E19+1</f>
        <v>18</v>
      </c>
      <c r="I19">
        <f t="shared" si="2"/>
        <v>36</v>
      </c>
      <c r="J19" s="2">
        <f t="shared" si="3"/>
        <v>12</v>
      </c>
      <c r="K19" t="str">
        <f t="shared" si="4"/>
        <v>blue</v>
      </c>
      <c r="L19">
        <f>VLOOKUP(A19,ALL!$A$3:$E$55,5,FALSE)+1</f>
        <v>18</v>
      </c>
      <c r="M19">
        <f>VLOOKUP(A19,ALL!$G$3:$K$55,5,FALSE)+1</f>
        <v>37</v>
      </c>
      <c r="N19">
        <f>VLOOKUP(A19,ALL!$M$3:$Q$55,5,FALSE)+1</f>
        <v>15</v>
      </c>
      <c r="O19">
        <f>VLOOKUP(A19,ALL!$S$3:$W$55,5,FALSE)</f>
        <v>16</v>
      </c>
    </row>
    <row r="20" spans="1:15" x14ac:dyDescent="0.2">
      <c r="A20" t="str">
        <f t="shared" si="1"/>
        <v>Lexington Kentucky</v>
      </c>
      <c r="B20" t="s">
        <v>38</v>
      </c>
      <c r="C20">
        <v>0</v>
      </c>
      <c r="D20" t="s">
        <v>32</v>
      </c>
      <c r="E20">
        <v>18</v>
      </c>
      <c r="F20">
        <v>38.016674000000002</v>
      </c>
      <c r="G20">
        <v>-84.486042999999995</v>
      </c>
      <c r="H20">
        <f>E20+1</f>
        <v>19</v>
      </c>
      <c r="I20">
        <f t="shared" si="2"/>
        <v>35</v>
      </c>
      <c r="J20" s="2">
        <f t="shared" si="3"/>
        <v>11.666666666666666</v>
      </c>
      <c r="K20" t="str">
        <f t="shared" si="4"/>
        <v>blue</v>
      </c>
      <c r="L20">
        <f>VLOOKUP(A20,ALL!$A$3:$E$55,5,FALSE)+1</f>
        <v>19</v>
      </c>
      <c r="M20">
        <f>VLOOKUP(A20,ALL!$G$3:$K$55,5,FALSE)+1</f>
        <v>27</v>
      </c>
      <c r="N20">
        <f>VLOOKUP(A20,ALL!$M$3:$Q$55,5,FALSE)+1</f>
        <v>17</v>
      </c>
      <c r="O20">
        <f>VLOOKUP(A20,ALL!$S$3:$W$55,5,FALSE)</f>
        <v>21</v>
      </c>
    </row>
    <row r="21" spans="1:15" x14ac:dyDescent="0.2">
      <c r="A21" t="str">
        <f t="shared" si="1"/>
        <v>Lafayette Indiana</v>
      </c>
      <c r="B21" t="s">
        <v>39</v>
      </c>
      <c r="C21" t="s">
        <v>104</v>
      </c>
      <c r="D21" t="s">
        <v>19</v>
      </c>
      <c r="E21">
        <v>19</v>
      </c>
      <c r="F21">
        <v>40.399050000000003</v>
      </c>
      <c r="G21">
        <v>-86.830286000000001</v>
      </c>
      <c r="H21">
        <f>E21+1</f>
        <v>20</v>
      </c>
      <c r="I21">
        <f t="shared" si="2"/>
        <v>34</v>
      </c>
      <c r="J21" s="2">
        <f t="shared" si="3"/>
        <v>11.333333333333334</v>
      </c>
      <c r="K21" t="str">
        <f t="shared" si="4"/>
        <v>blue</v>
      </c>
      <c r="L21">
        <f>VLOOKUP(A21,ALL!$A$3:$E$55,5,FALSE)+1</f>
        <v>20</v>
      </c>
      <c r="M21">
        <f>VLOOKUP(A21,ALL!$G$3:$K$55,5,FALSE)+1</f>
        <v>24</v>
      </c>
      <c r="N21">
        <f>VLOOKUP(A21,ALL!$M$3:$Q$55,5,FALSE)+1</f>
        <v>22</v>
      </c>
      <c r="O21">
        <f>VLOOKUP(A21,ALL!$S$3:$W$55,5,FALSE)</f>
        <v>3</v>
      </c>
    </row>
    <row r="22" spans="1:15" x14ac:dyDescent="0.2">
      <c r="A22" t="str">
        <f t="shared" si="1"/>
        <v>Dayton Ohio</v>
      </c>
      <c r="B22" t="s">
        <v>41</v>
      </c>
      <c r="C22">
        <v>0</v>
      </c>
      <c r="D22" t="s">
        <v>11</v>
      </c>
      <c r="E22">
        <v>20</v>
      </c>
      <c r="F22">
        <v>39.750470999999997</v>
      </c>
      <c r="G22">
        <v>-84.268592999999996</v>
      </c>
      <c r="H22">
        <f>E22+1</f>
        <v>21</v>
      </c>
      <c r="I22">
        <f t="shared" si="2"/>
        <v>33</v>
      </c>
      <c r="J22" s="2">
        <f t="shared" si="3"/>
        <v>11</v>
      </c>
      <c r="K22" t="str">
        <f t="shared" si="4"/>
        <v>blue</v>
      </c>
      <c r="L22">
        <f>VLOOKUP(A22,ALL!$A$3:$E$55,5,FALSE)+1</f>
        <v>21</v>
      </c>
      <c r="M22">
        <f>VLOOKUP(A22,ALL!$G$3:$K$55,5,FALSE)+1</f>
        <v>19</v>
      </c>
      <c r="N22">
        <f>VLOOKUP(A22,ALL!$M$3:$Q$55,5,FALSE)+1</f>
        <v>19</v>
      </c>
      <c r="O22">
        <f>VLOOKUP(A22,ALL!$S$3:$W$55,5,FALSE)</f>
        <v>43</v>
      </c>
    </row>
    <row r="23" spans="1:15" x14ac:dyDescent="0.2">
      <c r="A23" t="str">
        <f t="shared" si="1"/>
        <v>Fargo North Dakota</v>
      </c>
      <c r="B23" t="s">
        <v>42</v>
      </c>
      <c r="C23">
        <v>0</v>
      </c>
      <c r="D23" t="s">
        <v>43</v>
      </c>
      <c r="E23">
        <v>21</v>
      </c>
      <c r="F23">
        <v>46.925359999999998</v>
      </c>
      <c r="G23">
        <v>-96.990615000000005</v>
      </c>
      <c r="H23">
        <f>E23+1</f>
        <v>22</v>
      </c>
      <c r="I23">
        <f t="shared" si="2"/>
        <v>32</v>
      </c>
      <c r="J23" s="2">
        <f t="shared" si="3"/>
        <v>10.666666666666666</v>
      </c>
      <c r="K23" t="str">
        <f t="shared" si="4"/>
        <v>blue</v>
      </c>
      <c r="L23">
        <f>VLOOKUP(A23,ALL!$A$3:$E$55,5,FALSE)+1</f>
        <v>22</v>
      </c>
      <c r="M23">
        <f>VLOOKUP(A23,ALL!$G$3:$K$55,5,FALSE)+1</f>
        <v>17</v>
      </c>
      <c r="N23">
        <f>VLOOKUP(A23,ALL!$M$3:$Q$55,5,FALSE)+1</f>
        <v>18</v>
      </c>
      <c r="O23">
        <f>VLOOKUP(A23,ALL!$S$3:$W$55,5,FALSE)</f>
        <v>35</v>
      </c>
    </row>
    <row r="24" spans="1:15" x14ac:dyDescent="0.2">
      <c r="A24" t="str">
        <f t="shared" si="1"/>
        <v>South Bend Indiana</v>
      </c>
      <c r="B24" t="s">
        <v>44</v>
      </c>
      <c r="C24" t="s">
        <v>99</v>
      </c>
      <c r="D24" t="s">
        <v>19</v>
      </c>
      <c r="E24">
        <v>22</v>
      </c>
      <c r="F24">
        <v>41.673383000000001</v>
      </c>
      <c r="G24">
        <v>-86.251654000000002</v>
      </c>
      <c r="H24">
        <f>E24+1</f>
        <v>23</v>
      </c>
      <c r="I24">
        <f t="shared" si="2"/>
        <v>31</v>
      </c>
      <c r="J24" s="2">
        <f t="shared" si="3"/>
        <v>10.333333333333334</v>
      </c>
      <c r="K24" t="str">
        <f t="shared" si="4"/>
        <v>blue</v>
      </c>
      <c r="L24">
        <f>VLOOKUP(A24,ALL!$A$3:$E$55,5,FALSE)+1</f>
        <v>23</v>
      </c>
      <c r="M24">
        <f>VLOOKUP(A24,ALL!$G$3:$K$55,5,FALSE)+1</f>
        <v>12</v>
      </c>
      <c r="N24">
        <f>VLOOKUP(A24,ALL!$M$3:$Q$55,5,FALSE)+1</f>
        <v>39</v>
      </c>
      <c r="O24">
        <f>VLOOKUP(A24,ALL!$S$3:$W$55,5,FALSE)</f>
        <v>9</v>
      </c>
    </row>
    <row r="25" spans="1:15" x14ac:dyDescent="0.2">
      <c r="A25" t="str">
        <f t="shared" si="1"/>
        <v>Bloomington Indiana</v>
      </c>
      <c r="B25" t="s">
        <v>45</v>
      </c>
      <c r="C25">
        <v>0</v>
      </c>
      <c r="D25" t="s">
        <v>19</v>
      </c>
      <c r="E25">
        <v>23</v>
      </c>
      <c r="F25">
        <v>40.462040999999999</v>
      </c>
      <c r="G25">
        <v>-88.850396000000003</v>
      </c>
      <c r="H25">
        <f>E25+1</f>
        <v>24</v>
      </c>
      <c r="I25">
        <f t="shared" si="2"/>
        <v>30</v>
      </c>
      <c r="J25" s="2">
        <f t="shared" si="3"/>
        <v>10</v>
      </c>
      <c r="K25" t="str">
        <f t="shared" si="4"/>
        <v>blue</v>
      </c>
      <c r="L25">
        <f>VLOOKUP(A25,ALL!$A$3:$E$55,5,FALSE)+1</f>
        <v>24</v>
      </c>
      <c r="M25">
        <f>VLOOKUP(A25,ALL!$G$3:$K$55,5,FALSE)+1</f>
        <v>46</v>
      </c>
      <c r="N25">
        <f>VLOOKUP(A25,ALL!$M$3:$Q$55,5,FALSE)+1</f>
        <v>23</v>
      </c>
      <c r="O25">
        <f>VLOOKUP(A25,ALL!$S$3:$W$55,5,FALSE)</f>
        <v>1</v>
      </c>
    </row>
    <row r="26" spans="1:15" x14ac:dyDescent="0.2">
      <c r="A26" t="str">
        <f t="shared" si="1"/>
        <v>Wichita Kansas</v>
      </c>
      <c r="B26" t="s">
        <v>46</v>
      </c>
      <c r="C26">
        <v>0</v>
      </c>
      <c r="D26" t="s">
        <v>47</v>
      </c>
      <c r="E26">
        <v>24</v>
      </c>
      <c r="F26">
        <v>37.651974000000003</v>
      </c>
      <c r="G26">
        <v>-97.258996999999994</v>
      </c>
      <c r="H26">
        <f>E26+1</f>
        <v>25</v>
      </c>
      <c r="I26">
        <f t="shared" si="2"/>
        <v>29</v>
      </c>
      <c r="J26" s="2">
        <f t="shared" si="3"/>
        <v>9.6666666666666661</v>
      </c>
      <c r="K26" t="str">
        <f t="shared" si="4"/>
        <v>blue</v>
      </c>
      <c r="L26">
        <f>VLOOKUP(A26,ALL!$A$3:$E$55,5,FALSE)+1</f>
        <v>25</v>
      </c>
      <c r="M26">
        <f>VLOOKUP(A26,ALL!$G$3:$K$55,5,FALSE)+1</f>
        <v>16</v>
      </c>
      <c r="N26">
        <f>VLOOKUP(A26,ALL!$M$3:$Q$55,5,FALSE)+1</f>
        <v>36</v>
      </c>
      <c r="O26">
        <f>VLOOKUP(A26,ALL!$S$3:$W$55,5,FALSE)</f>
        <v>13</v>
      </c>
    </row>
    <row r="27" spans="1:15" x14ac:dyDescent="0.2">
      <c r="A27" t="str">
        <f t="shared" si="1"/>
        <v>Des Moines Iowa</v>
      </c>
      <c r="B27" t="s">
        <v>48</v>
      </c>
      <c r="C27">
        <v>0</v>
      </c>
      <c r="D27" t="s">
        <v>49</v>
      </c>
      <c r="E27">
        <v>25</v>
      </c>
      <c r="F27">
        <v>41.672687000000003</v>
      </c>
      <c r="G27">
        <v>-93.572173000000006</v>
      </c>
      <c r="H27">
        <f>E27+1</f>
        <v>26</v>
      </c>
      <c r="I27">
        <f t="shared" si="2"/>
        <v>28</v>
      </c>
      <c r="J27" s="2">
        <f t="shared" si="3"/>
        <v>9.3333333333333339</v>
      </c>
      <c r="K27" t="str">
        <f t="shared" si="4"/>
        <v>purple</v>
      </c>
      <c r="L27">
        <f>VLOOKUP(A27,ALL!$A$3:$E$55,5,FALSE)+1</f>
        <v>26</v>
      </c>
      <c r="M27">
        <f>VLOOKUP(A27,ALL!$G$3:$K$55,5,FALSE)+1</f>
        <v>47</v>
      </c>
      <c r="N27">
        <f>VLOOKUP(A27,ALL!$M$3:$Q$55,5,FALSE)+1</f>
        <v>21</v>
      </c>
      <c r="O27">
        <f>VLOOKUP(A27,ALL!$S$3:$W$55,5,FALSE)</f>
        <v>37</v>
      </c>
    </row>
    <row r="28" spans="1:15" x14ac:dyDescent="0.2">
      <c r="A28" t="str">
        <f t="shared" si="1"/>
        <v>Iowa City Iowa</v>
      </c>
      <c r="B28" t="s">
        <v>50</v>
      </c>
      <c r="C28">
        <v>0</v>
      </c>
      <c r="D28" t="s">
        <v>49</v>
      </c>
      <c r="E28">
        <v>26</v>
      </c>
      <c r="F28">
        <v>41.648206999999999</v>
      </c>
      <c r="G28">
        <v>-91.541578999999999</v>
      </c>
      <c r="H28">
        <f>E28+1</f>
        <v>27</v>
      </c>
      <c r="I28">
        <f t="shared" si="2"/>
        <v>27</v>
      </c>
      <c r="J28" s="2">
        <f t="shared" si="3"/>
        <v>9</v>
      </c>
      <c r="K28" t="str">
        <f t="shared" si="4"/>
        <v>purple</v>
      </c>
      <c r="L28">
        <f>VLOOKUP(A28,ALL!$A$3:$E$55,5,FALSE)+1</f>
        <v>27</v>
      </c>
      <c r="M28">
        <f>VLOOKUP(A28,ALL!$G$3:$K$55,5,FALSE)+1</f>
        <v>18</v>
      </c>
      <c r="N28">
        <f>VLOOKUP(A28,ALL!$M$3:$Q$55,5,FALSE)+1</f>
        <v>24</v>
      </c>
      <c r="O28">
        <f>VLOOKUP(A28,ALL!$S$3:$W$55,5,FALSE)</f>
        <v>31</v>
      </c>
    </row>
    <row r="29" spans="1:15" x14ac:dyDescent="0.2">
      <c r="A29" t="str">
        <f t="shared" si="1"/>
        <v>Fort Wayne Indiana</v>
      </c>
      <c r="B29" t="s">
        <v>51</v>
      </c>
      <c r="C29">
        <v>0</v>
      </c>
      <c r="D29" t="s">
        <v>19</v>
      </c>
      <c r="E29">
        <v>27</v>
      </c>
      <c r="F29">
        <v>41.093763000000003</v>
      </c>
      <c r="G29">
        <v>-85.070712999999998</v>
      </c>
      <c r="H29">
        <f>E29+1</f>
        <v>28</v>
      </c>
      <c r="I29">
        <f t="shared" si="2"/>
        <v>26</v>
      </c>
      <c r="J29" s="2">
        <f t="shared" si="3"/>
        <v>8.6666666666666661</v>
      </c>
      <c r="K29" t="str">
        <f t="shared" si="4"/>
        <v>purple</v>
      </c>
      <c r="L29">
        <f>VLOOKUP(A29,ALL!$A$3:$E$55,5,FALSE)+1</f>
        <v>28</v>
      </c>
      <c r="M29">
        <f>VLOOKUP(A29,ALL!$G$3:$K$55,5,FALSE)+1</f>
        <v>42</v>
      </c>
      <c r="N29">
        <f>VLOOKUP(A29,ALL!$M$3:$Q$55,5,FALSE)+1</f>
        <v>32</v>
      </c>
      <c r="O29">
        <f>VLOOKUP(A29,ALL!$S$3:$W$55,5,FALSE)</f>
        <v>3</v>
      </c>
    </row>
    <row r="30" spans="1:15" x14ac:dyDescent="0.2">
      <c r="A30" t="str">
        <f t="shared" si="1"/>
        <v>Athens Ohio</v>
      </c>
      <c r="B30" t="s">
        <v>52</v>
      </c>
      <c r="C30">
        <v>0</v>
      </c>
      <c r="D30" t="s">
        <v>11</v>
      </c>
      <c r="E30">
        <v>28</v>
      </c>
      <c r="F30">
        <v>39.339278999999998</v>
      </c>
      <c r="G30">
        <v>-82.013802999999996</v>
      </c>
      <c r="H30">
        <f>E30+1</f>
        <v>29</v>
      </c>
      <c r="I30">
        <f t="shared" si="2"/>
        <v>25</v>
      </c>
      <c r="J30" s="2">
        <f t="shared" si="3"/>
        <v>8.3333333333333339</v>
      </c>
      <c r="K30" t="str">
        <f t="shared" si="4"/>
        <v>purple</v>
      </c>
      <c r="L30">
        <f>VLOOKUP(A30,ALL!$A$3:$E$55,5,FALSE)+1</f>
        <v>29</v>
      </c>
      <c r="M30">
        <f>VLOOKUP(A30,ALL!$G$3:$K$55,5,FALSE)+1</f>
        <v>38</v>
      </c>
      <c r="N30">
        <f>VLOOKUP(A30,ALL!$M$3:$Q$55,5,FALSE)+1</f>
        <v>20</v>
      </c>
      <c r="O30">
        <f>VLOOKUP(A30,ALL!$S$3:$W$55,5,FALSE)</f>
        <v>20</v>
      </c>
    </row>
    <row r="31" spans="1:15" x14ac:dyDescent="0.2">
      <c r="A31" t="str">
        <f t="shared" si="1"/>
        <v>State College Pennsylvania</v>
      </c>
      <c r="B31" t="s">
        <v>53</v>
      </c>
      <c r="C31">
        <v>0</v>
      </c>
      <c r="D31" t="s">
        <v>8</v>
      </c>
      <c r="E31">
        <v>29</v>
      </c>
      <c r="F31">
        <v>40.881934999999999</v>
      </c>
      <c r="G31">
        <v>-77.867822000000004</v>
      </c>
      <c r="H31">
        <f>E31+1</f>
        <v>30</v>
      </c>
      <c r="I31">
        <f t="shared" si="2"/>
        <v>24</v>
      </c>
      <c r="J31" s="2">
        <f t="shared" si="3"/>
        <v>8</v>
      </c>
      <c r="K31" t="str">
        <f t="shared" si="4"/>
        <v>purple</v>
      </c>
      <c r="L31">
        <f>VLOOKUP(A31,ALL!$A$3:$E$55,5,FALSE)+1</f>
        <v>30</v>
      </c>
      <c r="M31">
        <f>VLOOKUP(A31,ALL!$G$3:$K$55,5,FALSE)+1</f>
        <v>34</v>
      </c>
      <c r="N31">
        <f>VLOOKUP(A31,ALL!$M$3:$Q$55,5,FALSE)+1</f>
        <v>27</v>
      </c>
      <c r="O31">
        <f>VLOOKUP(A31,ALL!$S$3:$W$55,5,FALSE)</f>
        <v>39</v>
      </c>
    </row>
    <row r="32" spans="1:15" x14ac:dyDescent="0.2">
      <c r="A32" t="str">
        <f t="shared" si="1"/>
        <v>Lansing Michigan</v>
      </c>
      <c r="B32" t="s">
        <v>54</v>
      </c>
      <c r="C32" t="s">
        <v>105</v>
      </c>
      <c r="D32" t="s">
        <v>24</v>
      </c>
      <c r="E32">
        <v>30</v>
      </c>
      <c r="F32">
        <v>42.599184000000001</v>
      </c>
      <c r="G32">
        <v>-84.371972999999997</v>
      </c>
      <c r="H32">
        <f>E32+1</f>
        <v>31</v>
      </c>
      <c r="I32">
        <f t="shared" si="2"/>
        <v>23</v>
      </c>
      <c r="J32" s="2">
        <f t="shared" si="3"/>
        <v>7.666666666666667</v>
      </c>
      <c r="K32" t="str">
        <f t="shared" si="4"/>
        <v>purple</v>
      </c>
      <c r="L32">
        <f>VLOOKUP(A32,ALL!$A$3:$E$55,5,FALSE)+1</f>
        <v>31</v>
      </c>
      <c r="M32">
        <f>VLOOKUP(A32,ALL!$G$3:$K$55,5,FALSE)+1</f>
        <v>49</v>
      </c>
      <c r="N32">
        <f>VLOOKUP(A32,ALL!$M$3:$Q$55,5,FALSE)+1</f>
        <v>30</v>
      </c>
      <c r="O32">
        <f>VLOOKUP(A32,ALL!$S$3:$W$55,5,FALSE)</f>
        <v>18</v>
      </c>
    </row>
    <row r="33" spans="1:15" x14ac:dyDescent="0.2">
      <c r="A33" t="str">
        <f t="shared" si="1"/>
        <v>Ames  Iowa</v>
      </c>
      <c r="B33" t="s">
        <v>56</v>
      </c>
      <c r="C33">
        <v>0</v>
      </c>
      <c r="D33" t="s">
        <v>49</v>
      </c>
      <c r="E33">
        <v>31</v>
      </c>
      <c r="F33">
        <v>42.037878999999997</v>
      </c>
      <c r="G33">
        <v>-93.600254000000007</v>
      </c>
      <c r="H33">
        <f>E33+1</f>
        <v>32</v>
      </c>
      <c r="I33">
        <f t="shared" si="2"/>
        <v>22</v>
      </c>
      <c r="J33" s="2">
        <f t="shared" si="3"/>
        <v>7.333333333333333</v>
      </c>
      <c r="K33" t="str">
        <f t="shared" si="4"/>
        <v>purple</v>
      </c>
      <c r="L33">
        <f>VLOOKUP(A33,ALL!$A$3:$E$55,5,FALSE)+1</f>
        <v>32</v>
      </c>
      <c r="M33">
        <f>VLOOKUP(A33,ALL!$G$3:$K$55,5,FALSE)+1</f>
        <v>20</v>
      </c>
      <c r="N33">
        <f>VLOOKUP(A33,ALL!$M$3:$Q$55,5,FALSE)+1</f>
        <v>33</v>
      </c>
      <c r="O33">
        <f>VLOOKUP(A33,ALL!$S$3:$W$55,5,FALSE)</f>
        <v>22</v>
      </c>
    </row>
    <row r="34" spans="1:15" x14ac:dyDescent="0.2">
      <c r="A34" t="str">
        <f t="shared" si="1"/>
        <v>Evansville Indiana</v>
      </c>
      <c r="B34" t="s">
        <v>57</v>
      </c>
      <c r="C34">
        <v>0</v>
      </c>
      <c r="D34" t="s">
        <v>19</v>
      </c>
      <c r="E34">
        <v>32</v>
      </c>
      <c r="F34">
        <v>37.997127999999996</v>
      </c>
      <c r="G34">
        <v>-87.574962999999997</v>
      </c>
      <c r="H34">
        <f>E34+1</f>
        <v>33</v>
      </c>
      <c r="I34">
        <f t="shared" si="2"/>
        <v>21</v>
      </c>
      <c r="J34" s="2">
        <f t="shared" si="3"/>
        <v>7</v>
      </c>
      <c r="K34" t="str">
        <f t="shared" si="4"/>
        <v>purple</v>
      </c>
      <c r="L34">
        <f>VLOOKUP(A34,ALL!$A$3:$E$55,5,FALSE)+1</f>
        <v>33</v>
      </c>
      <c r="M34">
        <f>VLOOKUP(A34,ALL!$G$3:$K$55,5,FALSE)+1</f>
        <v>43</v>
      </c>
      <c r="N34">
        <f>VLOOKUP(A34,ALL!$M$3:$Q$55,5,FALSE)+1</f>
        <v>44</v>
      </c>
      <c r="O34">
        <f>VLOOKUP(A34,ALL!$S$3:$W$55,5,FALSE)</f>
        <v>6</v>
      </c>
    </row>
    <row r="35" spans="1:15" x14ac:dyDescent="0.2">
      <c r="A35" t="str">
        <f t="shared" si="1"/>
        <v>Duluth  Minesota</v>
      </c>
      <c r="B35" t="s">
        <v>58</v>
      </c>
      <c r="C35">
        <v>0</v>
      </c>
      <c r="D35" t="s">
        <v>59</v>
      </c>
      <c r="E35">
        <v>33</v>
      </c>
      <c r="F35">
        <v>47.005566000000002</v>
      </c>
      <c r="G35">
        <v>-92.001934000000006</v>
      </c>
      <c r="H35">
        <f>E35+1</f>
        <v>34</v>
      </c>
      <c r="I35">
        <f t="shared" si="2"/>
        <v>20</v>
      </c>
      <c r="J35" s="2">
        <f t="shared" si="3"/>
        <v>6.666666666666667</v>
      </c>
      <c r="K35" t="str">
        <f t="shared" si="4"/>
        <v>purple</v>
      </c>
      <c r="L35">
        <f>VLOOKUP(A35,ALL!$A$3:$E$55,5,FALSE)+1</f>
        <v>34</v>
      </c>
      <c r="M35">
        <f>VLOOKUP(A35,ALL!$G$3:$K$55,5,FALSE)+1</f>
        <v>40</v>
      </c>
      <c r="N35">
        <f>VLOOKUP(A35,ALL!$M$3:$Q$55,5,FALSE)+1</f>
        <v>29</v>
      </c>
      <c r="O35">
        <f>VLOOKUP(A35,ALL!$S$3:$W$55,5,FALSE)</f>
        <v>30</v>
      </c>
    </row>
    <row r="36" spans="1:15" x14ac:dyDescent="0.2">
      <c r="A36" t="str">
        <f t="shared" si="1"/>
        <v>Green Bay Wisconsin</v>
      </c>
      <c r="B36" t="s">
        <v>60</v>
      </c>
      <c r="C36">
        <v>0</v>
      </c>
      <c r="D36" t="s">
        <v>21</v>
      </c>
      <c r="E36">
        <v>34</v>
      </c>
      <c r="F36">
        <v>44.494385000000001</v>
      </c>
      <c r="G36">
        <v>-87.976050999999998</v>
      </c>
      <c r="H36">
        <f>E36+1</f>
        <v>35</v>
      </c>
      <c r="I36">
        <f t="shared" si="2"/>
        <v>19</v>
      </c>
      <c r="J36" s="2">
        <f t="shared" si="3"/>
        <v>6.333333333333333</v>
      </c>
      <c r="K36" t="str">
        <f t="shared" si="4"/>
        <v>purple</v>
      </c>
      <c r="L36">
        <f>VLOOKUP(A36,ALL!$A$3:$E$55,5,FALSE)+1</f>
        <v>35</v>
      </c>
      <c r="M36">
        <f>VLOOKUP(A36,ALL!$G$3:$K$55,5,FALSE)+1</f>
        <v>25</v>
      </c>
      <c r="N36">
        <f>VLOOKUP(A36,ALL!$M$3:$Q$55,5,FALSE)+1</f>
        <v>46</v>
      </c>
      <c r="O36">
        <f>VLOOKUP(A36,ALL!$S$3:$W$55,5,FALSE)</f>
        <v>13</v>
      </c>
    </row>
    <row r="37" spans="1:15" x14ac:dyDescent="0.2">
      <c r="A37" t="str">
        <f t="shared" si="1"/>
        <v>Columbia Missouri</v>
      </c>
      <c r="B37" t="s">
        <v>61</v>
      </c>
      <c r="C37">
        <v>0</v>
      </c>
      <c r="D37" t="s">
        <v>15</v>
      </c>
      <c r="E37">
        <v>35</v>
      </c>
      <c r="F37">
        <v>38.894165000000001</v>
      </c>
      <c r="G37">
        <v>-92.274145000000004</v>
      </c>
      <c r="H37">
        <f>E37+1</f>
        <v>36</v>
      </c>
      <c r="I37">
        <f t="shared" si="2"/>
        <v>18</v>
      </c>
      <c r="J37" s="2">
        <f t="shared" si="3"/>
        <v>6</v>
      </c>
      <c r="K37" t="str">
        <f t="shared" si="4"/>
        <v>purple</v>
      </c>
      <c r="L37">
        <f>VLOOKUP(A37,ALL!$A$3:$E$55,5,FALSE)+1</f>
        <v>36</v>
      </c>
      <c r="M37">
        <f>VLOOKUP(A37,ALL!$G$3:$K$55,5,FALSE)+1</f>
        <v>44</v>
      </c>
      <c r="N37">
        <f>VLOOKUP(A37,ALL!$M$3:$Q$55,5,FALSE)+1</f>
        <v>28</v>
      </c>
      <c r="O37">
        <f>VLOOKUP(A37,ALL!$S$3:$W$55,5,FALSE)</f>
        <v>24</v>
      </c>
    </row>
    <row r="38" spans="1:15" x14ac:dyDescent="0.2">
      <c r="A38" t="str">
        <f t="shared" si="1"/>
        <v>Eau Claire Wisconsin</v>
      </c>
      <c r="B38" t="s">
        <v>62</v>
      </c>
      <c r="C38">
        <v>0</v>
      </c>
      <c r="D38" t="s">
        <v>21</v>
      </c>
      <c r="E38">
        <v>36</v>
      </c>
      <c r="F38">
        <v>44.756529999999998</v>
      </c>
      <c r="G38">
        <v>-91.473096999999996</v>
      </c>
      <c r="H38">
        <f>E38+1</f>
        <v>37</v>
      </c>
      <c r="I38">
        <f t="shared" si="2"/>
        <v>17</v>
      </c>
      <c r="J38" s="2">
        <f t="shared" si="3"/>
        <v>5.666666666666667</v>
      </c>
      <c r="K38" t="str">
        <f t="shared" si="4"/>
        <v>purple</v>
      </c>
      <c r="L38">
        <f>VLOOKUP(A38,ALL!$A$3:$E$55,5,FALSE)+1</f>
        <v>37</v>
      </c>
      <c r="M38">
        <f>VLOOKUP(A38,ALL!$G$3:$K$55,5,FALSE)+1</f>
        <v>32</v>
      </c>
      <c r="N38">
        <f>VLOOKUP(A38,ALL!$M$3:$Q$55,5,FALSE)+1</f>
        <v>41</v>
      </c>
      <c r="O38">
        <f>VLOOKUP(A38,ALL!$S$3:$W$55,5,FALSE)</f>
        <v>11</v>
      </c>
    </row>
    <row r="39" spans="1:15" x14ac:dyDescent="0.2">
      <c r="A39" t="str">
        <f t="shared" si="1"/>
        <v>Springfield Missouri</v>
      </c>
      <c r="B39" t="s">
        <v>63</v>
      </c>
      <c r="C39">
        <v>0</v>
      </c>
      <c r="D39" t="s">
        <v>15</v>
      </c>
      <c r="E39">
        <v>37</v>
      </c>
      <c r="F39">
        <v>39.820838999999999</v>
      </c>
      <c r="G39">
        <v>-89.598978000000002</v>
      </c>
      <c r="H39">
        <f>E39+1</f>
        <v>38</v>
      </c>
      <c r="I39">
        <f t="shared" si="2"/>
        <v>16</v>
      </c>
      <c r="J39" s="2">
        <f t="shared" si="3"/>
        <v>5.333333333333333</v>
      </c>
      <c r="K39" t="str">
        <f t="shared" si="4"/>
        <v>purple</v>
      </c>
      <c r="L39">
        <f>VLOOKUP(A39,ALL!$A$3:$E$55,5,FALSE)+1</f>
        <v>38</v>
      </c>
      <c r="M39">
        <f>VLOOKUP(A39,ALL!$G$3:$K$55,5,FALSE)+1</f>
        <v>30</v>
      </c>
      <c r="N39">
        <f>VLOOKUP(A39,ALL!$M$3:$Q$55,5,FALSE)+1</f>
        <v>50</v>
      </c>
      <c r="O39">
        <f>VLOOKUP(A39,ALL!$S$3:$W$55,5,FALSE)</f>
        <v>5</v>
      </c>
    </row>
    <row r="40" spans="1:15" x14ac:dyDescent="0.2">
      <c r="A40" t="str">
        <f t="shared" si="1"/>
        <v>Erie Pennsylvania</v>
      </c>
      <c r="B40" t="s">
        <v>64</v>
      </c>
      <c r="C40">
        <v>0</v>
      </c>
      <c r="D40" t="s">
        <v>8</v>
      </c>
      <c r="E40">
        <v>38</v>
      </c>
      <c r="F40">
        <v>42.087336999999998</v>
      </c>
      <c r="G40">
        <v>-80.087340999999995</v>
      </c>
      <c r="H40">
        <f>E40+1</f>
        <v>39</v>
      </c>
      <c r="I40">
        <f t="shared" si="2"/>
        <v>15</v>
      </c>
      <c r="J40" s="2">
        <f t="shared" si="3"/>
        <v>5</v>
      </c>
      <c r="K40" t="str">
        <f t="shared" si="4"/>
        <v>purple</v>
      </c>
      <c r="L40">
        <f>VLOOKUP(A40,ALL!$A$3:$E$55,5,FALSE)+1</f>
        <v>39</v>
      </c>
      <c r="M40">
        <f>VLOOKUP(A40,ALL!$G$3:$K$55,5,FALSE)+1</f>
        <v>26</v>
      </c>
      <c r="N40">
        <f>VLOOKUP(A40,ALL!$M$3:$Q$55,5,FALSE)+1</f>
        <v>40</v>
      </c>
      <c r="O40">
        <f>VLOOKUP(A40,ALL!$S$3:$W$55,5,FALSE)</f>
        <v>19</v>
      </c>
    </row>
    <row r="41" spans="1:15" x14ac:dyDescent="0.2">
      <c r="A41" t="str">
        <f t="shared" si="1"/>
        <v>Youngstown Ohio</v>
      </c>
      <c r="B41" t="s">
        <v>65</v>
      </c>
      <c r="C41">
        <v>0</v>
      </c>
      <c r="D41" t="s">
        <v>11</v>
      </c>
      <c r="E41">
        <v>39</v>
      </c>
      <c r="F41">
        <v>41.017082000000002</v>
      </c>
      <c r="G41">
        <v>-80.802853999999996</v>
      </c>
      <c r="H41">
        <f>E41+1</f>
        <v>40</v>
      </c>
      <c r="I41">
        <f t="shared" si="2"/>
        <v>14</v>
      </c>
      <c r="J41" s="2">
        <f t="shared" si="3"/>
        <v>5</v>
      </c>
      <c r="K41" t="str">
        <f t="shared" si="4"/>
        <v>purple</v>
      </c>
      <c r="L41">
        <f>VLOOKUP(A41,ALL!$A$3:$E$55,5,FALSE)+1</f>
        <v>40</v>
      </c>
      <c r="M41">
        <f>VLOOKUP(A41,ALL!$G$3:$K$55,5,FALSE)+1</f>
        <v>21</v>
      </c>
      <c r="N41">
        <f>VLOOKUP(A41,ALL!$M$3:$Q$55,5,FALSE)+1</f>
        <v>48</v>
      </c>
      <c r="O41">
        <f>VLOOKUP(A41,ALL!$S$3:$W$55,5,FALSE)</f>
        <v>26</v>
      </c>
    </row>
    <row r="42" spans="1:15" x14ac:dyDescent="0.2">
      <c r="A42" t="str">
        <f t="shared" si="1"/>
        <v>Toledo Ohio</v>
      </c>
      <c r="B42" t="s">
        <v>66</v>
      </c>
      <c r="C42">
        <v>0</v>
      </c>
      <c r="D42" t="s">
        <v>11</v>
      </c>
      <c r="E42">
        <v>40</v>
      </c>
      <c r="F42">
        <v>41.720683999999999</v>
      </c>
      <c r="G42">
        <v>-83.569359000000006</v>
      </c>
      <c r="H42">
        <f>E42+1</f>
        <v>41</v>
      </c>
      <c r="I42">
        <f t="shared" si="2"/>
        <v>13</v>
      </c>
      <c r="J42" s="2">
        <f t="shared" si="3"/>
        <v>5</v>
      </c>
      <c r="K42" t="str">
        <f t="shared" si="4"/>
        <v>purple</v>
      </c>
      <c r="L42">
        <f>VLOOKUP(A42,ALL!$A$3:$E$55,5,FALSE)+1</f>
        <v>41</v>
      </c>
      <c r="M42">
        <f>VLOOKUP(A42,ALL!$G$3:$K$55,5,FALSE)+1</f>
        <v>45</v>
      </c>
      <c r="N42">
        <f>VLOOKUP(A42,ALL!$M$3:$Q$55,5,FALSE)+1</f>
        <v>34</v>
      </c>
      <c r="O42">
        <f>VLOOKUP(A42,ALL!$S$3:$W$55,5,FALSE)</f>
        <v>27</v>
      </c>
    </row>
    <row r="43" spans="1:15" x14ac:dyDescent="0.2">
      <c r="A43" t="str">
        <f t="shared" si="1"/>
        <v>Bloomington Illinois</v>
      </c>
      <c r="B43" t="s">
        <v>45</v>
      </c>
      <c r="C43" t="s">
        <v>90</v>
      </c>
      <c r="D43" t="s">
        <v>35</v>
      </c>
      <c r="E43">
        <v>41</v>
      </c>
      <c r="F43">
        <v>39.078809999999997</v>
      </c>
      <c r="G43">
        <v>-86.435094000000007</v>
      </c>
      <c r="H43">
        <f>E43+1</f>
        <v>42</v>
      </c>
      <c r="I43">
        <f t="shared" si="2"/>
        <v>12</v>
      </c>
      <c r="J43" s="2">
        <f t="shared" si="3"/>
        <v>5</v>
      </c>
      <c r="K43" t="str">
        <f t="shared" si="4"/>
        <v>purple</v>
      </c>
      <c r="L43">
        <f>VLOOKUP(A43,ALL!$A$3:$E$55,5,FALSE)+1</f>
        <v>42</v>
      </c>
      <c r="M43">
        <f>VLOOKUP(A43,ALL!$G$3:$K$55,5,FALSE)+1</f>
        <v>35</v>
      </c>
      <c r="N43">
        <f>VLOOKUP(A43,ALL!$M$3:$Q$55,5,FALSE)+1</f>
        <v>35</v>
      </c>
      <c r="O43">
        <f>VLOOKUP(A43,ALL!$S$3:$W$55,5,FALSE)</f>
        <v>32</v>
      </c>
    </row>
    <row r="44" spans="1:15" x14ac:dyDescent="0.2">
      <c r="A44" t="str">
        <f t="shared" si="1"/>
        <v>Rochester Minnesota</v>
      </c>
      <c r="B44" t="s">
        <v>68</v>
      </c>
      <c r="C44">
        <v>0</v>
      </c>
      <c r="D44" t="s">
        <v>5</v>
      </c>
      <c r="E44">
        <v>42</v>
      </c>
      <c r="F44">
        <v>44.075285000000001</v>
      </c>
      <c r="G44">
        <v>-92.516915999999995</v>
      </c>
      <c r="H44">
        <f>E44+1</f>
        <v>43</v>
      </c>
      <c r="I44">
        <f t="shared" si="2"/>
        <v>11</v>
      </c>
      <c r="J44" s="2">
        <f t="shared" si="3"/>
        <v>5</v>
      </c>
      <c r="K44" t="str">
        <f t="shared" si="4"/>
        <v>purple</v>
      </c>
      <c r="L44">
        <f>VLOOKUP(A44,ALL!$A$3:$E$55,5,FALSE)+1</f>
        <v>43</v>
      </c>
      <c r="M44">
        <f>VLOOKUP(A44,ALL!$G$3:$K$55,5,FALSE)+1</f>
        <v>41</v>
      </c>
      <c r="N44">
        <f>VLOOKUP(A44,ALL!$M$3:$Q$55,5,FALSE)+1</f>
        <v>31</v>
      </c>
      <c r="O44">
        <f>VLOOKUP(A44,ALL!$S$3:$W$55,5,FALSE)</f>
        <v>34</v>
      </c>
    </row>
    <row r="45" spans="1:15" x14ac:dyDescent="0.2">
      <c r="A45" t="str">
        <f t="shared" si="1"/>
        <v>Peoria Illinois</v>
      </c>
      <c r="B45" t="s">
        <v>69</v>
      </c>
      <c r="C45">
        <v>0</v>
      </c>
      <c r="D45" t="s">
        <v>35</v>
      </c>
      <c r="E45">
        <v>43</v>
      </c>
      <c r="F45">
        <v>40.693137</v>
      </c>
      <c r="G45">
        <v>-89.589847000000006</v>
      </c>
      <c r="H45">
        <f>E45+1</f>
        <v>44</v>
      </c>
      <c r="I45">
        <f t="shared" si="2"/>
        <v>10</v>
      </c>
      <c r="J45" s="2">
        <f t="shared" si="3"/>
        <v>5</v>
      </c>
      <c r="K45" t="str">
        <f t="shared" si="4"/>
        <v>purple</v>
      </c>
      <c r="L45">
        <f>VLOOKUP(A45,ALL!$A$3:$E$55,5,FALSE)+1</f>
        <v>44</v>
      </c>
      <c r="M45">
        <f>VLOOKUP(A45,ALL!$G$3:$K$55,5,FALSE)+1</f>
        <v>31</v>
      </c>
      <c r="N45">
        <f>VLOOKUP(A45,ALL!$M$3:$Q$55,5,FALSE)+1</f>
        <v>37</v>
      </c>
      <c r="O45">
        <f>VLOOKUP(A45,ALL!$S$3:$W$55,5,FALSE)</f>
        <v>45</v>
      </c>
    </row>
    <row r="46" spans="1:15" x14ac:dyDescent="0.2">
      <c r="A46" t="str">
        <f t="shared" si="1"/>
        <v>Sioux Falls South Dakota</v>
      </c>
      <c r="B46" t="s">
        <v>70</v>
      </c>
      <c r="C46">
        <v>0</v>
      </c>
      <c r="D46" t="s">
        <v>71</v>
      </c>
      <c r="E46">
        <v>44</v>
      </c>
      <c r="F46">
        <v>43.546357999999998</v>
      </c>
      <c r="G46">
        <v>-96.690629999999999</v>
      </c>
      <c r="H46">
        <f>E46+1</f>
        <v>45</v>
      </c>
      <c r="I46">
        <f t="shared" si="2"/>
        <v>9</v>
      </c>
      <c r="J46" s="2">
        <f t="shared" si="3"/>
        <v>5</v>
      </c>
      <c r="K46" t="str">
        <f t="shared" si="4"/>
        <v>purple</v>
      </c>
      <c r="L46">
        <f>VLOOKUP(A46,ALL!$A$3:$E$55,5,FALSE)+1</f>
        <v>45</v>
      </c>
      <c r="M46">
        <f>VLOOKUP(A46,ALL!$G$3:$K$55,5,FALSE)+1</f>
        <v>33</v>
      </c>
      <c r="N46">
        <f>VLOOKUP(A46,ALL!$M$3:$Q$55,5,FALSE)+1</f>
        <v>45</v>
      </c>
      <c r="O46">
        <f>VLOOKUP(A46,ALL!$S$3:$W$55,5,FALSE)</f>
        <v>28</v>
      </c>
    </row>
    <row r="47" spans="1:15" x14ac:dyDescent="0.2">
      <c r="A47" t="str">
        <f t="shared" si="1"/>
        <v>Quad Cities Iowa</v>
      </c>
      <c r="B47" t="s">
        <v>72</v>
      </c>
      <c r="C47" t="s">
        <v>106</v>
      </c>
      <c r="D47" t="s">
        <v>49</v>
      </c>
      <c r="E47">
        <v>45</v>
      </c>
      <c r="F47">
        <v>41.516666999999998</v>
      </c>
      <c r="G47">
        <v>-90.533332999999999</v>
      </c>
      <c r="H47">
        <f>E47+1</f>
        <v>46</v>
      </c>
      <c r="I47">
        <f t="shared" si="2"/>
        <v>8</v>
      </c>
      <c r="J47" s="2">
        <f t="shared" si="3"/>
        <v>5</v>
      </c>
      <c r="K47" t="str">
        <f t="shared" si="4"/>
        <v>purple</v>
      </c>
      <c r="L47">
        <f>VLOOKUP(A47,ALL!$A$3:$E$55,5,FALSE)+1</f>
        <v>46</v>
      </c>
      <c r="M47">
        <f>VLOOKUP(A47,ALL!$G$3:$K$55,5,FALSE)+1</f>
        <v>22</v>
      </c>
      <c r="N47">
        <f>VLOOKUP(A47,ALL!$M$3:$Q$55,5,FALSE)+1</f>
        <v>51</v>
      </c>
      <c r="O47">
        <f>VLOOKUP(A47,ALL!$S$3:$W$55,5,FALSE)</f>
        <v>33</v>
      </c>
    </row>
    <row r="48" spans="1:15" x14ac:dyDescent="0.2">
      <c r="A48" t="str">
        <f t="shared" si="1"/>
        <v>Bowling Green Kentucky</v>
      </c>
      <c r="B48" t="s">
        <v>74</v>
      </c>
      <c r="C48">
        <v>0</v>
      </c>
      <c r="D48" t="s">
        <v>32</v>
      </c>
      <c r="E48">
        <v>46</v>
      </c>
      <c r="F48">
        <v>37.017406999999999</v>
      </c>
      <c r="G48">
        <v>-86.451751999999999</v>
      </c>
      <c r="H48">
        <f>E48+1</f>
        <v>47</v>
      </c>
      <c r="I48">
        <f t="shared" si="2"/>
        <v>7</v>
      </c>
      <c r="J48" s="2">
        <f t="shared" si="3"/>
        <v>5</v>
      </c>
      <c r="K48" t="str">
        <f t="shared" si="4"/>
        <v>purple</v>
      </c>
      <c r="L48">
        <f>VLOOKUP(A48,ALL!$A$3:$E$55,5,FALSE)+1</f>
        <v>47</v>
      </c>
      <c r="M48">
        <f>VLOOKUP(A48,ALL!$G$3:$K$55,5,FALSE)+1</f>
        <v>53</v>
      </c>
      <c r="N48">
        <f>VLOOKUP(A48,ALL!$M$3:$Q$55,5,FALSE)+1</f>
        <v>42</v>
      </c>
      <c r="O48">
        <f>VLOOKUP(A48,ALL!$S$3:$W$55,5,FALSE)</f>
        <v>2</v>
      </c>
    </row>
    <row r="49" spans="1:15" x14ac:dyDescent="0.2">
      <c r="A49" t="str">
        <f t="shared" si="1"/>
        <v>Cedar Rapids Iowa</v>
      </c>
      <c r="B49" t="s">
        <v>75</v>
      </c>
      <c r="C49">
        <v>0</v>
      </c>
      <c r="D49" t="s">
        <v>49</v>
      </c>
      <c r="E49">
        <v>47</v>
      </c>
      <c r="F49">
        <v>41.976612000000003</v>
      </c>
      <c r="G49">
        <v>-91.657578000000001</v>
      </c>
      <c r="H49">
        <f>E49+1</f>
        <v>48</v>
      </c>
      <c r="I49">
        <f t="shared" si="2"/>
        <v>6</v>
      </c>
      <c r="J49" s="2">
        <f t="shared" si="3"/>
        <v>5</v>
      </c>
      <c r="K49" t="str">
        <f t="shared" si="4"/>
        <v>purple</v>
      </c>
      <c r="L49">
        <f>VLOOKUP(A49,ALL!$A$3:$E$55,5,FALSE)+1</f>
        <v>48</v>
      </c>
      <c r="M49">
        <f>VLOOKUP(A49,ALL!$G$3:$K$55,5,FALSE)+1</f>
        <v>48</v>
      </c>
      <c r="N49">
        <f>VLOOKUP(A49,ALL!$M$3:$Q$55,5,FALSE)+1</f>
        <v>38</v>
      </c>
      <c r="O49">
        <f>VLOOKUP(A49,ALL!$S$3:$W$55,5,FALSE)</f>
        <v>42</v>
      </c>
    </row>
    <row r="50" spans="1:15" x14ac:dyDescent="0.2">
      <c r="A50" t="str">
        <f t="shared" si="1"/>
        <v>Flint Michigan</v>
      </c>
      <c r="B50" t="s">
        <v>76</v>
      </c>
      <c r="C50">
        <v>0</v>
      </c>
      <c r="D50" t="s">
        <v>24</v>
      </c>
      <c r="E50">
        <v>48</v>
      </c>
      <c r="F50">
        <v>42.965926000000003</v>
      </c>
      <c r="G50">
        <v>-83.780834999999996</v>
      </c>
      <c r="H50">
        <f>E50+1</f>
        <v>49</v>
      </c>
      <c r="I50">
        <f t="shared" si="2"/>
        <v>5</v>
      </c>
      <c r="J50" s="2">
        <f t="shared" si="3"/>
        <v>5</v>
      </c>
      <c r="K50" t="str">
        <f t="shared" si="4"/>
        <v>purple</v>
      </c>
      <c r="L50">
        <f>VLOOKUP(A50,ALL!$A$3:$E$55,5,FALSE)+1</f>
        <v>49</v>
      </c>
      <c r="M50">
        <f>VLOOKUP(A50,ALL!$G$3:$K$55,5,FALSE)+1</f>
        <v>36</v>
      </c>
      <c r="N50">
        <f>VLOOKUP(A50,ALL!$M$3:$Q$55,5,FALSE)+1</f>
        <v>52</v>
      </c>
      <c r="O50">
        <f>VLOOKUP(A50,ALL!$S$3:$W$55,5,FALSE)</f>
        <v>7</v>
      </c>
    </row>
    <row r="51" spans="1:15" x14ac:dyDescent="0.2">
      <c r="A51" t="str">
        <f t="shared" si="1"/>
        <v>Rockford Illinois</v>
      </c>
      <c r="B51" t="s">
        <v>77</v>
      </c>
      <c r="C51">
        <v>0</v>
      </c>
      <c r="D51" t="s">
        <v>35</v>
      </c>
      <c r="E51">
        <v>49</v>
      </c>
      <c r="F51">
        <v>42.333419999999997</v>
      </c>
      <c r="G51">
        <v>-89.157197999999994</v>
      </c>
      <c r="H51">
        <f>E51+1</f>
        <v>50</v>
      </c>
      <c r="I51">
        <f t="shared" si="2"/>
        <v>4</v>
      </c>
      <c r="J51" s="2">
        <f t="shared" si="3"/>
        <v>5</v>
      </c>
      <c r="K51" t="str">
        <f t="shared" si="4"/>
        <v>purple</v>
      </c>
      <c r="L51">
        <f>VLOOKUP(A51,ALL!$A$3:$E$55,5,FALSE)+1</f>
        <v>50</v>
      </c>
      <c r="M51">
        <f>VLOOKUP(A51,ALL!$G$3:$K$55,5,FALSE)+1</f>
        <v>50</v>
      </c>
      <c r="N51">
        <f>VLOOKUP(A51,ALL!$M$3:$Q$55,5,FALSE)+1</f>
        <v>49</v>
      </c>
      <c r="O51">
        <f>VLOOKUP(A51,ALL!$S$3:$W$55,5,FALSE)</f>
        <v>12</v>
      </c>
    </row>
    <row r="52" spans="1:15" x14ac:dyDescent="0.2">
      <c r="A52" t="str">
        <f t="shared" si="1"/>
        <v>Springfield Illinois</v>
      </c>
      <c r="B52" t="s">
        <v>63</v>
      </c>
      <c r="C52">
        <v>0</v>
      </c>
      <c r="D52" t="s">
        <v>35</v>
      </c>
      <c r="E52">
        <v>50</v>
      </c>
      <c r="F52">
        <v>37.258069999999996</v>
      </c>
      <c r="G52">
        <v>-93.343672999999995</v>
      </c>
      <c r="H52">
        <f>E52+1</f>
        <v>51</v>
      </c>
      <c r="I52">
        <f t="shared" si="2"/>
        <v>3</v>
      </c>
      <c r="J52" s="2">
        <f t="shared" si="3"/>
        <v>5</v>
      </c>
      <c r="K52" t="str">
        <f t="shared" si="4"/>
        <v>purple</v>
      </c>
      <c r="L52">
        <f>VLOOKUP(A52,ALL!$A$3:$E$55,5,FALSE)+1</f>
        <v>51</v>
      </c>
      <c r="M52">
        <f>VLOOKUP(A52,ALL!$G$3:$K$55,5,FALSE)+1</f>
        <v>51</v>
      </c>
      <c r="N52">
        <f>VLOOKUP(A52,ALL!$M$3:$Q$55,5,FALSE)+1</f>
        <v>43</v>
      </c>
      <c r="O52">
        <f>VLOOKUP(A52,ALL!$S$3:$W$55,5,FALSE)</f>
        <v>22</v>
      </c>
    </row>
    <row r="53" spans="1:15" x14ac:dyDescent="0.2">
      <c r="A53" t="str">
        <f t="shared" si="1"/>
        <v>Topeka Kansas</v>
      </c>
      <c r="B53" t="s">
        <v>78</v>
      </c>
      <c r="C53">
        <v>0</v>
      </c>
      <c r="D53" t="s">
        <v>47</v>
      </c>
      <c r="E53">
        <v>51</v>
      </c>
      <c r="F53">
        <v>38.988075000000002</v>
      </c>
      <c r="G53">
        <v>-95.780662000000007</v>
      </c>
      <c r="H53">
        <f>E53+1</f>
        <v>52</v>
      </c>
      <c r="I53">
        <f t="shared" si="2"/>
        <v>2</v>
      </c>
      <c r="J53" s="2">
        <f t="shared" si="3"/>
        <v>5</v>
      </c>
      <c r="K53" t="str">
        <f t="shared" si="4"/>
        <v>purple</v>
      </c>
      <c r="L53">
        <f>VLOOKUP(A53,ALL!$A$3:$E$55,5,FALSE)+1</f>
        <v>52</v>
      </c>
      <c r="M53">
        <f>VLOOKUP(A53,ALL!$G$3:$K$55,5,FALSE)+1</f>
        <v>52</v>
      </c>
      <c r="N53">
        <f>VLOOKUP(A53,ALL!$M$3:$Q$55,5,FALSE)+1</f>
        <v>47</v>
      </c>
      <c r="O53">
        <f>VLOOKUP(A53,ALL!$S$3:$W$55,5,FALSE)</f>
        <v>10</v>
      </c>
    </row>
    <row r="54" spans="1:15" x14ac:dyDescent="0.2">
      <c r="A54" t="str">
        <f t="shared" si="1"/>
        <v>Wheeling West Virginia</v>
      </c>
      <c r="B54" t="s">
        <v>79</v>
      </c>
      <c r="C54">
        <v>0</v>
      </c>
      <c r="D54" t="s">
        <v>80</v>
      </c>
      <c r="E54">
        <v>52</v>
      </c>
      <c r="F54">
        <v>40.102702999999998</v>
      </c>
      <c r="G54">
        <v>-80.647599</v>
      </c>
      <c r="H54">
        <f>E54+1</f>
        <v>53</v>
      </c>
      <c r="I54">
        <f t="shared" si="2"/>
        <v>1</v>
      </c>
      <c r="J54" s="2">
        <f t="shared" si="3"/>
        <v>5</v>
      </c>
      <c r="K54" t="str">
        <f t="shared" si="4"/>
        <v>purple</v>
      </c>
      <c r="L54">
        <f>VLOOKUP(A54,ALL!$A$3:$E$55,5,FALSE)+1</f>
        <v>53</v>
      </c>
      <c r="M54">
        <f>VLOOKUP(A54,ALL!$G$3:$K$55,5,FALSE)+1</f>
        <v>28</v>
      </c>
      <c r="N54">
        <f>VLOOKUP(A54,ALL!$M$3:$Q$55,5,FALSE)+1</f>
        <v>53</v>
      </c>
      <c r="O54">
        <f>VLOOKUP(A54,ALL!$S$3:$W$55,5,FALSE)</f>
        <v>15</v>
      </c>
    </row>
    <row r="55" spans="1:15" x14ac:dyDescent="0.2">
      <c r="A55" t="str">
        <f t="shared" si="1"/>
        <v xml:space="preserve"> </v>
      </c>
      <c r="J55" s="2"/>
    </row>
  </sheetData>
  <sortState ref="B2:M53">
    <sortCondition ref="H2:H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H2" sqref="H2:K54"/>
    </sheetView>
  </sheetViews>
  <sheetFormatPr baseColWidth="10" defaultRowHeight="16" x14ac:dyDescent="0.2"/>
  <cols>
    <col min="2" max="2" width="10.5" customWidth="1"/>
  </cols>
  <sheetData>
    <row r="1" spans="1:11" ht="24" customHeight="1" x14ac:dyDescent="0.2">
      <c r="A1" t="s">
        <v>94</v>
      </c>
      <c r="B1" t="s">
        <v>95</v>
      </c>
      <c r="C1" t="s">
        <v>91</v>
      </c>
      <c r="D1" t="str">
        <f>Overall!F1</f>
        <v>latitude</v>
      </c>
      <c r="E1" t="str">
        <f>Overall!G1</f>
        <v>longitude</v>
      </c>
      <c r="F1" t="s">
        <v>92</v>
      </c>
      <c r="G1" t="s">
        <v>93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">
      <c r="A2" t="str">
        <f>Overall!B2</f>
        <v>Chicago</v>
      </c>
      <c r="B2" t="str">
        <f>Overall!C2</f>
        <v>Evanston, Aurora, Joliet, Elgin, Naperville</v>
      </c>
      <c r="C2" t="str">
        <f>Overall!D2</f>
        <v>Illinois</v>
      </c>
      <c r="D2">
        <f>Overall!F2</f>
        <v>41.928880999999997</v>
      </c>
      <c r="E2">
        <f>Overall!G2</f>
        <v>-87.813810000000004</v>
      </c>
      <c r="F2" s="2">
        <f>Overall!J2</f>
        <v>17.666666666666668</v>
      </c>
      <c r="G2" t="str">
        <f>Overall!K2</f>
        <v>green</v>
      </c>
      <c r="H2">
        <f>Overall!L2</f>
        <v>1</v>
      </c>
      <c r="I2">
        <f>Overall!M2</f>
        <v>1</v>
      </c>
      <c r="J2">
        <f>Overall!N2</f>
        <v>1</v>
      </c>
      <c r="K2">
        <f>Overall!O2</f>
        <v>52</v>
      </c>
    </row>
    <row r="3" spans="1:11" x14ac:dyDescent="0.2">
      <c r="A3" t="str">
        <f>Overall!B3</f>
        <v>Minneapolis</v>
      </c>
      <c r="B3" t="str">
        <f>Overall!C3</f>
        <v>Saint Paul</v>
      </c>
      <c r="C3" t="str">
        <f>Overall!D3</f>
        <v>Minnesota</v>
      </c>
      <c r="D3">
        <f>Overall!F3</f>
        <v>44.979264999999998</v>
      </c>
      <c r="E3">
        <f>Overall!G3</f>
        <v>-93.273024000000007</v>
      </c>
      <c r="F3" s="2">
        <f>Overall!J3</f>
        <v>17.333333333333332</v>
      </c>
      <c r="G3" t="str">
        <f>Overall!K3</f>
        <v>green</v>
      </c>
      <c r="H3">
        <f>Overall!L3</f>
        <v>2</v>
      </c>
      <c r="I3">
        <f>Overall!M3</f>
        <v>2</v>
      </c>
      <c r="J3">
        <f>Overall!N3</f>
        <v>2</v>
      </c>
      <c r="K3">
        <f>Overall!O3</f>
        <v>53</v>
      </c>
    </row>
    <row r="4" spans="1:11" x14ac:dyDescent="0.2">
      <c r="A4" t="str">
        <f>Overall!B4</f>
        <v>Pittsburgh</v>
      </c>
      <c r="B4" t="str">
        <f>Overall!C4</f>
        <v>Elkhart</v>
      </c>
      <c r="C4" t="str">
        <f>Overall!D4</f>
        <v>Pennsylvania</v>
      </c>
      <c r="D4">
        <f>Overall!F4</f>
        <v>40.434435999999998</v>
      </c>
      <c r="E4">
        <f>Overall!G4</f>
        <v>-80.024816999999999</v>
      </c>
      <c r="F4" s="2">
        <f>Overall!J4</f>
        <v>17</v>
      </c>
      <c r="G4" t="str">
        <f>Overall!K4</f>
        <v>green</v>
      </c>
      <c r="H4">
        <f>Overall!L4</f>
        <v>3</v>
      </c>
      <c r="I4">
        <f>Overall!M4</f>
        <v>3</v>
      </c>
      <c r="J4">
        <f>Overall!N4</f>
        <v>3</v>
      </c>
      <c r="K4">
        <f>Overall!O4</f>
        <v>44</v>
      </c>
    </row>
    <row r="5" spans="1:11" x14ac:dyDescent="0.2">
      <c r="A5" t="str">
        <f>Overall!B5</f>
        <v>Cincinnati</v>
      </c>
      <c r="B5" t="str">
        <f>Overall!C5</f>
        <v>Covington, KY</v>
      </c>
      <c r="C5" t="str">
        <f>Overall!D5</f>
        <v>Ohio</v>
      </c>
      <c r="D5">
        <f>Overall!F5</f>
        <v>39.166758999999999</v>
      </c>
      <c r="E5">
        <f>Overall!G5</f>
        <v>-84.538219999999995</v>
      </c>
      <c r="F5" s="2">
        <f>Overall!J5</f>
        <v>16.666666666666668</v>
      </c>
      <c r="G5" t="str">
        <f>Overall!K5</f>
        <v>green</v>
      </c>
      <c r="H5">
        <f>Overall!L5</f>
        <v>4</v>
      </c>
      <c r="I5">
        <f>Overall!M5</f>
        <v>4</v>
      </c>
      <c r="J5">
        <f>Overall!N5</f>
        <v>5</v>
      </c>
      <c r="K5">
        <f>Overall!O5</f>
        <v>40</v>
      </c>
    </row>
    <row r="6" spans="1:11" x14ac:dyDescent="0.2">
      <c r="A6" t="str">
        <f>Overall!B6</f>
        <v>Cleveland</v>
      </c>
      <c r="B6" t="str">
        <f>Overall!C6</f>
        <v>Akron</v>
      </c>
      <c r="C6" t="str">
        <f>Overall!D6</f>
        <v>Ohio</v>
      </c>
      <c r="D6">
        <f>Overall!F6</f>
        <v>41.523401</v>
      </c>
      <c r="E6">
        <f>Overall!G6</f>
        <v>-81.599648000000002</v>
      </c>
      <c r="F6" s="2">
        <f>Overall!J6</f>
        <v>16.333333333333332</v>
      </c>
      <c r="G6" t="str">
        <f>Overall!K6</f>
        <v>green</v>
      </c>
      <c r="H6">
        <f>Overall!L6</f>
        <v>5</v>
      </c>
      <c r="I6">
        <f>Overall!M6</f>
        <v>5</v>
      </c>
      <c r="J6">
        <f>Overall!N6</f>
        <v>7</v>
      </c>
      <c r="K6">
        <f>Overall!O6</f>
        <v>48</v>
      </c>
    </row>
    <row r="7" spans="1:11" x14ac:dyDescent="0.2">
      <c r="A7" t="str">
        <f>Overall!B7</f>
        <v xml:space="preserve">St. Louis </v>
      </c>
      <c r="B7">
        <f>Overall!C7</f>
        <v>0</v>
      </c>
      <c r="C7" t="str">
        <f>Overall!D7</f>
        <v>Missouri</v>
      </c>
      <c r="D7">
        <f>Overall!F7</f>
        <v>38.631501</v>
      </c>
      <c r="E7">
        <f>Overall!G7</f>
        <v>-90.192310000000006</v>
      </c>
      <c r="F7" s="2">
        <f>Overall!J7</f>
        <v>16</v>
      </c>
      <c r="G7" t="str">
        <f>Overall!K7</f>
        <v>green</v>
      </c>
      <c r="H7">
        <f>Overall!L7</f>
        <v>6</v>
      </c>
      <c r="I7">
        <f>Overall!M7</f>
        <v>39</v>
      </c>
      <c r="J7">
        <f>Overall!N7</f>
        <v>4</v>
      </c>
      <c r="K7">
        <f>Overall!O7</f>
        <v>41</v>
      </c>
    </row>
    <row r="8" spans="1:11" x14ac:dyDescent="0.2">
      <c r="A8" t="str">
        <f>Overall!B8</f>
        <v>Columbus</v>
      </c>
      <c r="B8">
        <f>Overall!C8</f>
        <v>0</v>
      </c>
      <c r="C8" t="str">
        <f>Overall!D8</f>
        <v>Ohio</v>
      </c>
      <c r="D8">
        <f>Overall!F8</f>
        <v>40.040112999999998</v>
      </c>
      <c r="E8">
        <f>Overall!G8</f>
        <v>-82.897221999999999</v>
      </c>
      <c r="F8" s="2">
        <f>Overall!J8</f>
        <v>15.666666666666666</v>
      </c>
      <c r="G8" t="str">
        <f>Overall!K8</f>
        <v>green</v>
      </c>
      <c r="H8">
        <f>Overall!L8</f>
        <v>7</v>
      </c>
      <c r="I8">
        <f>Overall!M8</f>
        <v>8</v>
      </c>
      <c r="J8">
        <f>Overall!N8</f>
        <v>9</v>
      </c>
      <c r="K8">
        <f>Overall!O8</f>
        <v>38</v>
      </c>
    </row>
    <row r="9" spans="1:11" x14ac:dyDescent="0.2">
      <c r="A9" t="str">
        <f>Overall!B9</f>
        <v>Indianapolis</v>
      </c>
      <c r="B9" t="str">
        <f>Overall!C9</f>
        <v>Fishers, Carmel, Noblesville, Westfield, Zionsville</v>
      </c>
      <c r="C9" t="str">
        <f>Overall!D9</f>
        <v>Indiana</v>
      </c>
      <c r="D9">
        <f>Overall!F9</f>
        <v>39.775092000000001</v>
      </c>
      <c r="E9">
        <f>Overall!G9</f>
        <v>-86.132159999999999</v>
      </c>
      <c r="F9" s="2">
        <f>Overall!J9</f>
        <v>15.333333333333334</v>
      </c>
      <c r="G9" t="str">
        <f>Overall!K9</f>
        <v>green</v>
      </c>
      <c r="H9">
        <f>Overall!L9</f>
        <v>8</v>
      </c>
      <c r="I9">
        <f>Overall!M9</f>
        <v>6</v>
      </c>
      <c r="J9">
        <f>Overall!N9</f>
        <v>12</v>
      </c>
      <c r="K9">
        <f>Overall!O9</f>
        <v>36</v>
      </c>
    </row>
    <row r="10" spans="1:11" x14ac:dyDescent="0.2">
      <c r="A10" t="str">
        <f>Overall!B10</f>
        <v>Madison</v>
      </c>
      <c r="B10">
        <f>Overall!C10</f>
        <v>0</v>
      </c>
      <c r="C10" t="str">
        <f>Overall!D10</f>
        <v>Wisconsin</v>
      </c>
      <c r="D10">
        <f>Overall!F10</f>
        <v>43.069560000000003</v>
      </c>
      <c r="E10">
        <f>Overall!G10</f>
        <v>-89.423861000000002</v>
      </c>
      <c r="F10" s="2">
        <f>Overall!J10</f>
        <v>15</v>
      </c>
      <c r="G10" t="str">
        <f>Overall!K10</f>
        <v>green</v>
      </c>
      <c r="H10">
        <f>Overall!L10</f>
        <v>9</v>
      </c>
      <c r="I10">
        <f>Overall!M10</f>
        <v>13</v>
      </c>
      <c r="J10">
        <f>Overall!N10</f>
        <v>6</v>
      </c>
      <c r="K10">
        <f>Overall!O10</f>
        <v>51</v>
      </c>
    </row>
    <row r="11" spans="1:11" x14ac:dyDescent="0.2">
      <c r="A11" t="str">
        <f>Overall!B11</f>
        <v>Milwaukee</v>
      </c>
      <c r="B11">
        <f>Overall!C11</f>
        <v>0</v>
      </c>
      <c r="C11" t="str">
        <f>Overall!D11</f>
        <v>Wisconsin</v>
      </c>
      <c r="D11">
        <f>Overall!F11</f>
        <v>43.011263999999997</v>
      </c>
      <c r="E11">
        <f>Overall!G11</f>
        <v>-87.958409000000003</v>
      </c>
      <c r="F11" s="2">
        <f>Overall!J11</f>
        <v>14.666666666666666</v>
      </c>
      <c r="G11" t="str">
        <f>Overall!K11</f>
        <v>green</v>
      </c>
      <c r="H11">
        <f>Overall!L11</f>
        <v>10</v>
      </c>
      <c r="I11">
        <f>Overall!M11</f>
        <v>7</v>
      </c>
      <c r="J11">
        <f>Overall!N11</f>
        <v>8</v>
      </c>
      <c r="K11">
        <f>Overall!O11</f>
        <v>49</v>
      </c>
    </row>
    <row r="12" spans="1:11" x14ac:dyDescent="0.2">
      <c r="A12" t="str">
        <f>Overall!B12</f>
        <v>Ann Arbor</v>
      </c>
      <c r="B12">
        <f>Overall!C12</f>
        <v>0</v>
      </c>
      <c r="C12" t="str">
        <f>Overall!D12</f>
        <v>Michigan</v>
      </c>
      <c r="D12">
        <f>Overall!F12</f>
        <v>42.266638</v>
      </c>
      <c r="E12">
        <f>Overall!G12</f>
        <v>-83.849041999999997</v>
      </c>
      <c r="F12" s="2">
        <f>Overall!J12</f>
        <v>14.333333333333334</v>
      </c>
      <c r="G12" t="str">
        <f>Overall!K12</f>
        <v>blue</v>
      </c>
      <c r="H12">
        <f>Overall!L12</f>
        <v>11</v>
      </c>
      <c r="I12">
        <f>Overall!M12</f>
        <v>9</v>
      </c>
      <c r="J12">
        <f>Overall!N12</f>
        <v>10</v>
      </c>
      <c r="K12">
        <f>Overall!O12</f>
        <v>45</v>
      </c>
    </row>
    <row r="13" spans="1:11" x14ac:dyDescent="0.2">
      <c r="A13" t="str">
        <f>Overall!B13</f>
        <v>Kansas City</v>
      </c>
      <c r="B13" t="str">
        <f>Overall!C13</f>
        <v>Olathe, Kansas City, Independence, Overland Park</v>
      </c>
      <c r="C13" t="str">
        <f>Overall!D13</f>
        <v>Missouri</v>
      </c>
      <c r="D13">
        <f>Overall!F13</f>
        <v>39.102404</v>
      </c>
      <c r="E13">
        <f>Overall!G13</f>
        <v>-94.598583000000005</v>
      </c>
      <c r="F13" s="2">
        <f>Overall!J13</f>
        <v>14</v>
      </c>
      <c r="G13" t="str">
        <f>Overall!K13</f>
        <v>blue</v>
      </c>
      <c r="H13">
        <f>Overall!L13</f>
        <v>12</v>
      </c>
      <c r="I13">
        <f>Overall!M13</f>
        <v>15</v>
      </c>
      <c r="J13">
        <f>Overall!N13</f>
        <v>13</v>
      </c>
      <c r="K13">
        <f>Overall!O13</f>
        <v>47</v>
      </c>
    </row>
    <row r="14" spans="1:11" x14ac:dyDescent="0.2">
      <c r="A14" t="str">
        <f>Overall!B14</f>
        <v>Omaha</v>
      </c>
      <c r="B14">
        <f>Overall!C14</f>
        <v>0</v>
      </c>
      <c r="C14" t="str">
        <f>Overall!D14</f>
        <v>Nebraska</v>
      </c>
      <c r="D14">
        <f>Overall!F14</f>
        <v>41.291736</v>
      </c>
      <c r="E14">
        <f>Overall!G14</f>
        <v>-96.171104</v>
      </c>
      <c r="F14" s="2">
        <f>Overall!J14</f>
        <v>13.666666666666666</v>
      </c>
      <c r="G14" t="str">
        <f>Overall!K14</f>
        <v>blue</v>
      </c>
      <c r="H14">
        <f>Overall!L14</f>
        <v>13</v>
      </c>
      <c r="I14">
        <f>Overall!M14</f>
        <v>11</v>
      </c>
      <c r="J14">
        <f>Overall!N14</f>
        <v>14</v>
      </c>
      <c r="K14">
        <f>Overall!O14</f>
        <v>29</v>
      </c>
    </row>
    <row r="15" spans="1:11" x14ac:dyDescent="0.2">
      <c r="A15" t="str">
        <f>Overall!B15</f>
        <v>Detroit</v>
      </c>
      <c r="B15" t="str">
        <f>Overall!C15</f>
        <v>Warren, Sterling Heights, Troy and Livonia</v>
      </c>
      <c r="C15" t="str">
        <f>Overall!D15</f>
        <v>Michigan</v>
      </c>
      <c r="D15">
        <f>Overall!F15</f>
        <v>42.239933000000001</v>
      </c>
      <c r="E15">
        <f>Overall!G15</f>
        <v>-83.150823000000003</v>
      </c>
      <c r="F15" s="2">
        <f>Overall!J15</f>
        <v>13.333333333333334</v>
      </c>
      <c r="G15" t="str">
        <f>Overall!K15</f>
        <v>blue</v>
      </c>
      <c r="H15">
        <f>Overall!L15</f>
        <v>14</v>
      </c>
      <c r="I15">
        <f>Overall!M15</f>
        <v>29</v>
      </c>
      <c r="J15">
        <f>Overall!N15</f>
        <v>11</v>
      </c>
      <c r="K15">
        <f>Overall!O15</f>
        <v>50</v>
      </c>
    </row>
    <row r="16" spans="1:11" x14ac:dyDescent="0.2">
      <c r="A16" t="str">
        <f>Overall!B16</f>
        <v>Louisvillle</v>
      </c>
      <c r="B16">
        <f>Overall!C16</f>
        <v>0</v>
      </c>
      <c r="C16" t="str">
        <f>Overall!D16</f>
        <v>Kentucky</v>
      </c>
      <c r="D16">
        <f>Overall!F16</f>
        <v>38.188961999999997</v>
      </c>
      <c r="E16">
        <f>Overall!G16</f>
        <v>-85.676818999999995</v>
      </c>
      <c r="F16" s="2">
        <f>Overall!J16</f>
        <v>13</v>
      </c>
      <c r="G16" t="str">
        <f>Overall!K16</f>
        <v>blue</v>
      </c>
      <c r="H16">
        <f>Overall!L16</f>
        <v>15</v>
      </c>
      <c r="I16">
        <f>Overall!M16</f>
        <v>10</v>
      </c>
      <c r="J16">
        <f>Overall!N16</f>
        <v>26</v>
      </c>
      <c r="K16">
        <f>Overall!O16</f>
        <v>24</v>
      </c>
    </row>
    <row r="17" spans="1:11" x14ac:dyDescent="0.2">
      <c r="A17" t="str">
        <f>Overall!B17</f>
        <v>Champaign</v>
      </c>
      <c r="B17" t="str">
        <f>Overall!C17</f>
        <v>Urbana</v>
      </c>
      <c r="C17" t="str">
        <f>Overall!D17</f>
        <v>Illinois</v>
      </c>
      <c r="D17">
        <f>Overall!F17</f>
        <v>40.101776999999998</v>
      </c>
      <c r="E17">
        <f>Overall!G17</f>
        <v>-88.197165999999996</v>
      </c>
      <c r="F17" s="2">
        <f>Overall!J17</f>
        <v>12.666666666666666</v>
      </c>
      <c r="G17" t="str">
        <f>Overall!K17</f>
        <v>blue</v>
      </c>
      <c r="H17">
        <f>Overall!L17</f>
        <v>16</v>
      </c>
      <c r="I17">
        <f>Overall!M17</f>
        <v>23</v>
      </c>
      <c r="J17">
        <f>Overall!N17</f>
        <v>16</v>
      </c>
      <c r="K17">
        <f>Overall!O17</f>
        <v>8</v>
      </c>
    </row>
    <row r="18" spans="1:11" x14ac:dyDescent="0.2">
      <c r="A18" t="str">
        <f>Overall!B18</f>
        <v>Grand Rapids</v>
      </c>
      <c r="B18">
        <f>Overall!C18</f>
        <v>0</v>
      </c>
      <c r="C18" t="str">
        <f>Overall!D18</f>
        <v>Michigan</v>
      </c>
      <c r="D18">
        <f>Overall!F18</f>
        <v>42.984226</v>
      </c>
      <c r="E18">
        <f>Overall!G18</f>
        <v>-85.629101000000006</v>
      </c>
      <c r="F18" s="2">
        <f>Overall!J18</f>
        <v>12.333333333333334</v>
      </c>
      <c r="G18" t="str">
        <f>Overall!K18</f>
        <v>blue</v>
      </c>
      <c r="H18">
        <f>Overall!L18</f>
        <v>17</v>
      </c>
      <c r="I18">
        <f>Overall!M18</f>
        <v>14</v>
      </c>
      <c r="J18">
        <f>Overall!N18</f>
        <v>25</v>
      </c>
      <c r="K18">
        <f>Overall!O18</f>
        <v>17</v>
      </c>
    </row>
    <row r="19" spans="1:11" x14ac:dyDescent="0.2">
      <c r="A19" t="str">
        <f>Overall!B19</f>
        <v>Lincoln</v>
      </c>
      <c r="B19">
        <f>Overall!C19</f>
        <v>0</v>
      </c>
      <c r="C19" t="str">
        <f>Overall!D19</f>
        <v>Nebraska</v>
      </c>
      <c r="D19">
        <f>Overall!F19</f>
        <v>40.865141999999999</v>
      </c>
      <c r="E19">
        <f>Overall!G19</f>
        <v>-96.823132999999999</v>
      </c>
      <c r="F19" s="2">
        <f>Overall!J19</f>
        <v>12</v>
      </c>
      <c r="G19" t="str">
        <f>Overall!K19</f>
        <v>blue</v>
      </c>
      <c r="H19">
        <f>Overall!L19</f>
        <v>18</v>
      </c>
      <c r="I19">
        <f>Overall!M19</f>
        <v>37</v>
      </c>
      <c r="J19">
        <f>Overall!N19</f>
        <v>15</v>
      </c>
      <c r="K19">
        <f>Overall!O19</f>
        <v>16</v>
      </c>
    </row>
    <row r="20" spans="1:11" x14ac:dyDescent="0.2">
      <c r="A20" t="str">
        <f>Overall!B20</f>
        <v>Lexington</v>
      </c>
      <c r="B20">
        <f>Overall!C20</f>
        <v>0</v>
      </c>
      <c r="C20" t="str">
        <f>Overall!D20</f>
        <v>Kentucky</v>
      </c>
      <c r="D20">
        <f>Overall!F20</f>
        <v>38.016674000000002</v>
      </c>
      <c r="E20">
        <f>Overall!G20</f>
        <v>-84.486042999999995</v>
      </c>
      <c r="F20" s="2">
        <f>Overall!J20</f>
        <v>11.666666666666666</v>
      </c>
      <c r="G20" t="str">
        <f>Overall!K20</f>
        <v>blue</v>
      </c>
      <c r="H20">
        <f>Overall!L20</f>
        <v>19</v>
      </c>
      <c r="I20">
        <f>Overall!M20</f>
        <v>27</v>
      </c>
      <c r="J20">
        <f>Overall!N20</f>
        <v>17</v>
      </c>
      <c r="K20">
        <f>Overall!O20</f>
        <v>21</v>
      </c>
    </row>
    <row r="21" spans="1:11" x14ac:dyDescent="0.2">
      <c r="A21" t="str">
        <f>Overall!B21</f>
        <v>Lafayette</v>
      </c>
      <c r="B21" t="str">
        <f>Overall!C21</f>
        <v>West Lafayette</v>
      </c>
      <c r="C21" t="str">
        <f>Overall!D21</f>
        <v>Indiana</v>
      </c>
      <c r="D21">
        <f>Overall!F21</f>
        <v>40.399050000000003</v>
      </c>
      <c r="E21">
        <f>Overall!G21</f>
        <v>-86.830286000000001</v>
      </c>
      <c r="F21" s="2">
        <f>Overall!J21</f>
        <v>11.333333333333334</v>
      </c>
      <c r="G21" t="str">
        <f>Overall!K21</f>
        <v>blue</v>
      </c>
      <c r="H21">
        <f>Overall!L21</f>
        <v>20</v>
      </c>
      <c r="I21">
        <f>Overall!M21</f>
        <v>24</v>
      </c>
      <c r="J21">
        <f>Overall!N21</f>
        <v>22</v>
      </c>
      <c r="K21">
        <f>Overall!O21</f>
        <v>3</v>
      </c>
    </row>
    <row r="22" spans="1:11" x14ac:dyDescent="0.2">
      <c r="A22" t="str">
        <f>Overall!B22</f>
        <v>Dayton</v>
      </c>
      <c r="B22">
        <f>Overall!C22</f>
        <v>0</v>
      </c>
      <c r="C22" t="str">
        <f>Overall!D22</f>
        <v>Ohio</v>
      </c>
      <c r="D22">
        <f>Overall!F22</f>
        <v>39.750470999999997</v>
      </c>
      <c r="E22">
        <f>Overall!G22</f>
        <v>-84.268592999999996</v>
      </c>
      <c r="F22" s="2">
        <f>Overall!J22</f>
        <v>11</v>
      </c>
      <c r="G22" t="str">
        <f>Overall!K22</f>
        <v>blue</v>
      </c>
      <c r="H22">
        <f>Overall!L22</f>
        <v>21</v>
      </c>
      <c r="I22">
        <f>Overall!M22</f>
        <v>19</v>
      </c>
      <c r="J22">
        <f>Overall!N22</f>
        <v>19</v>
      </c>
      <c r="K22">
        <f>Overall!O22</f>
        <v>43</v>
      </c>
    </row>
    <row r="23" spans="1:11" x14ac:dyDescent="0.2">
      <c r="A23" t="str">
        <f>Overall!B23</f>
        <v>Fargo</v>
      </c>
      <c r="B23">
        <f>Overall!C23</f>
        <v>0</v>
      </c>
      <c r="C23" t="str">
        <f>Overall!D23</f>
        <v>North Dakota</v>
      </c>
      <c r="D23">
        <f>Overall!F23</f>
        <v>46.925359999999998</v>
      </c>
      <c r="E23">
        <f>Overall!G23</f>
        <v>-96.990615000000005</v>
      </c>
      <c r="F23" s="2">
        <f>Overall!J23</f>
        <v>10.666666666666666</v>
      </c>
      <c r="G23" t="str">
        <f>Overall!K23</f>
        <v>blue</v>
      </c>
      <c r="H23">
        <f>Overall!L23</f>
        <v>22</v>
      </c>
      <c r="I23">
        <f>Overall!M23</f>
        <v>17</v>
      </c>
      <c r="J23">
        <f>Overall!N23</f>
        <v>18</v>
      </c>
      <c r="K23">
        <f>Overall!O23</f>
        <v>35</v>
      </c>
    </row>
    <row r="24" spans="1:11" x14ac:dyDescent="0.2">
      <c r="A24" t="str">
        <f>Overall!B24</f>
        <v>South Bend</v>
      </c>
      <c r="B24" t="str">
        <f>Overall!C24</f>
        <v>Elkhart</v>
      </c>
      <c r="C24" t="str">
        <f>Overall!D24</f>
        <v>Indiana</v>
      </c>
      <c r="D24">
        <f>Overall!F24</f>
        <v>41.673383000000001</v>
      </c>
      <c r="E24">
        <f>Overall!G24</f>
        <v>-86.251654000000002</v>
      </c>
      <c r="F24" s="2">
        <f>Overall!J24</f>
        <v>10.333333333333334</v>
      </c>
      <c r="G24" t="str">
        <f>Overall!K24</f>
        <v>blue</v>
      </c>
      <c r="H24">
        <f>Overall!L24</f>
        <v>23</v>
      </c>
      <c r="I24">
        <f>Overall!M24</f>
        <v>12</v>
      </c>
      <c r="J24">
        <f>Overall!N24</f>
        <v>39</v>
      </c>
      <c r="K24">
        <f>Overall!O24</f>
        <v>9</v>
      </c>
    </row>
    <row r="25" spans="1:11" x14ac:dyDescent="0.2">
      <c r="A25" t="str">
        <f>Overall!B25</f>
        <v>Bloomington</v>
      </c>
      <c r="B25">
        <f>Overall!C25</f>
        <v>0</v>
      </c>
      <c r="C25" t="str">
        <f>Overall!D25</f>
        <v>Indiana</v>
      </c>
      <c r="D25">
        <f>Overall!F25</f>
        <v>40.462040999999999</v>
      </c>
      <c r="E25">
        <f>Overall!G25</f>
        <v>-88.850396000000003</v>
      </c>
      <c r="F25" s="2">
        <f>Overall!J25</f>
        <v>10</v>
      </c>
      <c r="G25" t="str">
        <f>Overall!K25</f>
        <v>blue</v>
      </c>
      <c r="H25">
        <f>Overall!L25</f>
        <v>24</v>
      </c>
      <c r="I25">
        <f>Overall!M25</f>
        <v>46</v>
      </c>
      <c r="J25">
        <f>Overall!N25</f>
        <v>23</v>
      </c>
      <c r="K25">
        <f>Overall!O25</f>
        <v>1</v>
      </c>
    </row>
    <row r="26" spans="1:11" x14ac:dyDescent="0.2">
      <c r="A26" t="str">
        <f>Overall!B26</f>
        <v>Wichita</v>
      </c>
      <c r="B26">
        <f>Overall!C26</f>
        <v>0</v>
      </c>
      <c r="C26" t="str">
        <f>Overall!D26</f>
        <v>Kansas</v>
      </c>
      <c r="D26">
        <f>Overall!F26</f>
        <v>37.651974000000003</v>
      </c>
      <c r="E26">
        <f>Overall!G26</f>
        <v>-97.258996999999994</v>
      </c>
      <c r="F26" s="2">
        <f>Overall!J26</f>
        <v>9.6666666666666661</v>
      </c>
      <c r="G26" t="str">
        <f>Overall!K26</f>
        <v>blue</v>
      </c>
      <c r="H26">
        <f>Overall!L26</f>
        <v>25</v>
      </c>
      <c r="I26">
        <f>Overall!M26</f>
        <v>16</v>
      </c>
      <c r="J26">
        <f>Overall!N26</f>
        <v>36</v>
      </c>
      <c r="K26">
        <f>Overall!O26</f>
        <v>13</v>
      </c>
    </row>
    <row r="27" spans="1:11" x14ac:dyDescent="0.2">
      <c r="A27" t="str">
        <f>Overall!B27</f>
        <v>Des Moines</v>
      </c>
      <c r="B27">
        <f>Overall!C27</f>
        <v>0</v>
      </c>
      <c r="C27" t="str">
        <f>Overall!D27</f>
        <v>Iowa</v>
      </c>
      <c r="D27">
        <f>Overall!F27</f>
        <v>41.672687000000003</v>
      </c>
      <c r="E27">
        <f>Overall!G27</f>
        <v>-93.572173000000006</v>
      </c>
      <c r="F27" s="2">
        <f>Overall!J27</f>
        <v>9.3333333333333339</v>
      </c>
      <c r="G27" t="str">
        <f>Overall!K27</f>
        <v>purple</v>
      </c>
      <c r="H27">
        <f>Overall!L27</f>
        <v>26</v>
      </c>
      <c r="I27">
        <f>Overall!M27</f>
        <v>47</v>
      </c>
      <c r="J27">
        <f>Overall!N27</f>
        <v>21</v>
      </c>
      <c r="K27">
        <f>Overall!O27</f>
        <v>37</v>
      </c>
    </row>
    <row r="28" spans="1:11" x14ac:dyDescent="0.2">
      <c r="A28" t="str">
        <f>Overall!B28</f>
        <v>Iowa City</v>
      </c>
      <c r="B28">
        <f>Overall!C28</f>
        <v>0</v>
      </c>
      <c r="C28" t="str">
        <f>Overall!D28</f>
        <v>Iowa</v>
      </c>
      <c r="D28">
        <f>Overall!F28</f>
        <v>41.648206999999999</v>
      </c>
      <c r="E28">
        <f>Overall!G28</f>
        <v>-91.541578999999999</v>
      </c>
      <c r="F28" s="2">
        <f>Overall!J28</f>
        <v>9</v>
      </c>
      <c r="G28" t="str">
        <f>Overall!K28</f>
        <v>purple</v>
      </c>
      <c r="H28">
        <f>Overall!L28</f>
        <v>27</v>
      </c>
      <c r="I28">
        <f>Overall!M28</f>
        <v>18</v>
      </c>
      <c r="J28">
        <f>Overall!N28</f>
        <v>24</v>
      </c>
      <c r="K28">
        <f>Overall!O28</f>
        <v>31</v>
      </c>
    </row>
    <row r="29" spans="1:11" x14ac:dyDescent="0.2">
      <c r="A29" t="str">
        <f>Overall!B29</f>
        <v>Fort Wayne</v>
      </c>
      <c r="B29">
        <f>Overall!C29</f>
        <v>0</v>
      </c>
      <c r="C29" t="str">
        <f>Overall!D29</f>
        <v>Indiana</v>
      </c>
      <c r="D29">
        <f>Overall!F29</f>
        <v>41.093763000000003</v>
      </c>
      <c r="E29">
        <f>Overall!G29</f>
        <v>-85.070712999999998</v>
      </c>
      <c r="F29" s="2">
        <f>Overall!J29</f>
        <v>8.6666666666666661</v>
      </c>
      <c r="G29" t="str">
        <f>Overall!K29</f>
        <v>purple</v>
      </c>
      <c r="H29">
        <f>Overall!L29</f>
        <v>28</v>
      </c>
      <c r="I29">
        <f>Overall!M29</f>
        <v>42</v>
      </c>
      <c r="J29">
        <f>Overall!N29</f>
        <v>32</v>
      </c>
      <c r="K29">
        <f>Overall!O29</f>
        <v>3</v>
      </c>
    </row>
    <row r="30" spans="1:11" x14ac:dyDescent="0.2">
      <c r="A30" t="str">
        <f>Overall!B30</f>
        <v>Athens</v>
      </c>
      <c r="B30">
        <f>Overall!C30</f>
        <v>0</v>
      </c>
      <c r="C30" t="str">
        <f>Overall!D30</f>
        <v>Ohio</v>
      </c>
      <c r="D30">
        <f>Overall!F30</f>
        <v>39.339278999999998</v>
      </c>
      <c r="E30">
        <f>Overall!G30</f>
        <v>-82.013802999999996</v>
      </c>
      <c r="F30" s="2">
        <f>Overall!J30</f>
        <v>8.3333333333333339</v>
      </c>
      <c r="G30" t="str">
        <f>Overall!K30</f>
        <v>purple</v>
      </c>
      <c r="H30">
        <f>Overall!L30</f>
        <v>29</v>
      </c>
      <c r="I30">
        <f>Overall!M30</f>
        <v>38</v>
      </c>
      <c r="J30">
        <f>Overall!N30</f>
        <v>20</v>
      </c>
      <c r="K30">
        <f>Overall!O30</f>
        <v>20</v>
      </c>
    </row>
    <row r="31" spans="1:11" x14ac:dyDescent="0.2">
      <c r="A31" t="str">
        <f>Overall!B31</f>
        <v>State College</v>
      </c>
      <c r="B31">
        <f>Overall!C31</f>
        <v>0</v>
      </c>
      <c r="C31" t="str">
        <f>Overall!D31</f>
        <v>Pennsylvania</v>
      </c>
      <c r="D31">
        <f>Overall!F31</f>
        <v>40.881934999999999</v>
      </c>
      <c r="E31">
        <f>Overall!G31</f>
        <v>-77.867822000000004</v>
      </c>
      <c r="F31" s="2">
        <f>Overall!J31</f>
        <v>8</v>
      </c>
      <c r="G31" t="str">
        <f>Overall!K31</f>
        <v>purple</v>
      </c>
      <c r="H31">
        <f>Overall!L31</f>
        <v>30</v>
      </c>
      <c r="I31">
        <f>Overall!M31</f>
        <v>34</v>
      </c>
      <c r="J31">
        <f>Overall!N31</f>
        <v>27</v>
      </c>
      <c r="K31">
        <f>Overall!O31</f>
        <v>39</v>
      </c>
    </row>
    <row r="32" spans="1:11" x14ac:dyDescent="0.2">
      <c r="A32" t="str">
        <f>Overall!B32</f>
        <v>Lansing</v>
      </c>
      <c r="B32" t="str">
        <f>Overall!C32</f>
        <v>East Lansing</v>
      </c>
      <c r="C32" t="str">
        <f>Overall!D32</f>
        <v>Michigan</v>
      </c>
      <c r="D32">
        <f>Overall!F32</f>
        <v>42.599184000000001</v>
      </c>
      <c r="E32">
        <f>Overall!G32</f>
        <v>-84.371972999999997</v>
      </c>
      <c r="F32" s="2">
        <f>Overall!J32</f>
        <v>7.666666666666667</v>
      </c>
      <c r="G32" t="str">
        <f>Overall!K32</f>
        <v>purple</v>
      </c>
      <c r="H32">
        <f>Overall!L32</f>
        <v>31</v>
      </c>
      <c r="I32">
        <f>Overall!M32</f>
        <v>49</v>
      </c>
      <c r="J32">
        <f>Overall!N32</f>
        <v>30</v>
      </c>
      <c r="K32">
        <f>Overall!O32</f>
        <v>18</v>
      </c>
    </row>
    <row r="33" spans="1:11" x14ac:dyDescent="0.2">
      <c r="A33" t="str">
        <f>Overall!B33</f>
        <v xml:space="preserve">Ames </v>
      </c>
      <c r="B33">
        <f>Overall!C33</f>
        <v>0</v>
      </c>
      <c r="C33" t="str">
        <f>Overall!D33</f>
        <v>Iowa</v>
      </c>
      <c r="D33">
        <f>Overall!F33</f>
        <v>42.037878999999997</v>
      </c>
      <c r="E33">
        <f>Overall!G33</f>
        <v>-93.600254000000007</v>
      </c>
      <c r="F33" s="2">
        <f>Overall!J33</f>
        <v>7.333333333333333</v>
      </c>
      <c r="G33" t="str">
        <f>Overall!K33</f>
        <v>purple</v>
      </c>
      <c r="H33">
        <f>Overall!L33</f>
        <v>32</v>
      </c>
      <c r="I33">
        <f>Overall!M33</f>
        <v>20</v>
      </c>
      <c r="J33">
        <f>Overall!N33</f>
        <v>33</v>
      </c>
      <c r="K33">
        <f>Overall!O33</f>
        <v>22</v>
      </c>
    </row>
    <row r="34" spans="1:11" x14ac:dyDescent="0.2">
      <c r="A34" t="str">
        <f>Overall!B34</f>
        <v>Evansville</v>
      </c>
      <c r="B34">
        <f>Overall!C34</f>
        <v>0</v>
      </c>
      <c r="C34" t="str">
        <f>Overall!D34</f>
        <v>Indiana</v>
      </c>
      <c r="D34">
        <f>Overall!F34</f>
        <v>37.997127999999996</v>
      </c>
      <c r="E34">
        <f>Overall!G34</f>
        <v>-87.574962999999997</v>
      </c>
      <c r="F34" s="2">
        <f>Overall!J34</f>
        <v>7</v>
      </c>
      <c r="G34" t="str">
        <f>Overall!K34</f>
        <v>purple</v>
      </c>
      <c r="H34">
        <f>Overall!L34</f>
        <v>33</v>
      </c>
      <c r="I34">
        <f>Overall!M34</f>
        <v>43</v>
      </c>
      <c r="J34">
        <f>Overall!N34</f>
        <v>44</v>
      </c>
      <c r="K34">
        <f>Overall!O34</f>
        <v>6</v>
      </c>
    </row>
    <row r="35" spans="1:11" x14ac:dyDescent="0.2">
      <c r="A35" t="str">
        <f>Overall!B35</f>
        <v xml:space="preserve">Duluth </v>
      </c>
      <c r="B35">
        <f>Overall!C35</f>
        <v>0</v>
      </c>
      <c r="C35" t="str">
        <f>Overall!D35</f>
        <v>Minesota</v>
      </c>
      <c r="D35">
        <f>Overall!F35</f>
        <v>47.005566000000002</v>
      </c>
      <c r="E35">
        <f>Overall!G35</f>
        <v>-92.001934000000006</v>
      </c>
      <c r="F35" s="2">
        <f>Overall!J35</f>
        <v>6.666666666666667</v>
      </c>
      <c r="G35" t="str">
        <f>Overall!K35</f>
        <v>purple</v>
      </c>
      <c r="H35">
        <f>Overall!L35</f>
        <v>34</v>
      </c>
      <c r="I35">
        <f>Overall!M35</f>
        <v>40</v>
      </c>
      <c r="J35">
        <f>Overall!N35</f>
        <v>29</v>
      </c>
      <c r="K35">
        <f>Overall!O35</f>
        <v>30</v>
      </c>
    </row>
    <row r="36" spans="1:11" x14ac:dyDescent="0.2">
      <c r="A36" t="str">
        <f>Overall!B36</f>
        <v>Green Bay</v>
      </c>
      <c r="B36">
        <f>Overall!C36</f>
        <v>0</v>
      </c>
      <c r="C36" t="str">
        <f>Overall!D36</f>
        <v>Wisconsin</v>
      </c>
      <c r="D36">
        <f>Overall!F36</f>
        <v>44.494385000000001</v>
      </c>
      <c r="E36">
        <f>Overall!G36</f>
        <v>-87.976050999999998</v>
      </c>
      <c r="F36" s="2">
        <f>Overall!J36</f>
        <v>6.333333333333333</v>
      </c>
      <c r="G36" t="str">
        <f>Overall!K36</f>
        <v>purple</v>
      </c>
      <c r="H36">
        <f>Overall!L36</f>
        <v>35</v>
      </c>
      <c r="I36">
        <f>Overall!M36</f>
        <v>25</v>
      </c>
      <c r="J36">
        <f>Overall!N36</f>
        <v>46</v>
      </c>
      <c r="K36">
        <f>Overall!O36</f>
        <v>13</v>
      </c>
    </row>
    <row r="37" spans="1:11" x14ac:dyDescent="0.2">
      <c r="A37" t="str">
        <f>Overall!B37</f>
        <v>Columbia</v>
      </c>
      <c r="B37">
        <f>Overall!C37</f>
        <v>0</v>
      </c>
      <c r="C37" t="str">
        <f>Overall!D37</f>
        <v>Missouri</v>
      </c>
      <c r="D37">
        <f>Overall!F37</f>
        <v>38.894165000000001</v>
      </c>
      <c r="E37">
        <f>Overall!G37</f>
        <v>-92.274145000000004</v>
      </c>
      <c r="F37" s="2">
        <f>Overall!J37</f>
        <v>6</v>
      </c>
      <c r="G37" t="str">
        <f>Overall!K37</f>
        <v>purple</v>
      </c>
      <c r="H37">
        <f>Overall!L37</f>
        <v>36</v>
      </c>
      <c r="I37">
        <f>Overall!M37</f>
        <v>44</v>
      </c>
      <c r="J37">
        <f>Overall!N37</f>
        <v>28</v>
      </c>
      <c r="K37">
        <f>Overall!O37</f>
        <v>24</v>
      </c>
    </row>
    <row r="38" spans="1:11" x14ac:dyDescent="0.2">
      <c r="A38" t="str">
        <f>Overall!B38</f>
        <v>Eau Claire</v>
      </c>
      <c r="B38">
        <f>Overall!C38</f>
        <v>0</v>
      </c>
      <c r="C38" t="str">
        <f>Overall!D38</f>
        <v>Wisconsin</v>
      </c>
      <c r="D38">
        <f>Overall!F38</f>
        <v>44.756529999999998</v>
      </c>
      <c r="E38">
        <f>Overall!G38</f>
        <v>-91.473096999999996</v>
      </c>
      <c r="F38" s="2">
        <f>Overall!J38</f>
        <v>5.666666666666667</v>
      </c>
      <c r="G38" t="str">
        <f>Overall!K38</f>
        <v>purple</v>
      </c>
      <c r="H38">
        <f>Overall!L38</f>
        <v>37</v>
      </c>
      <c r="I38">
        <f>Overall!M38</f>
        <v>32</v>
      </c>
      <c r="J38">
        <f>Overall!N38</f>
        <v>41</v>
      </c>
      <c r="K38">
        <f>Overall!O38</f>
        <v>11</v>
      </c>
    </row>
    <row r="39" spans="1:11" x14ac:dyDescent="0.2">
      <c r="A39" t="str">
        <f>Overall!B39</f>
        <v>Springfield</v>
      </c>
      <c r="B39">
        <f>Overall!C39</f>
        <v>0</v>
      </c>
      <c r="C39" t="str">
        <f>Overall!D39</f>
        <v>Missouri</v>
      </c>
      <c r="D39">
        <f>Overall!F39</f>
        <v>39.820838999999999</v>
      </c>
      <c r="E39">
        <f>Overall!G39</f>
        <v>-89.598978000000002</v>
      </c>
      <c r="F39" s="2">
        <f>Overall!J39</f>
        <v>5.333333333333333</v>
      </c>
      <c r="G39" t="str">
        <f>Overall!K39</f>
        <v>purple</v>
      </c>
      <c r="H39">
        <f>Overall!L39</f>
        <v>38</v>
      </c>
      <c r="I39">
        <f>Overall!M39</f>
        <v>30</v>
      </c>
      <c r="J39">
        <f>Overall!N39</f>
        <v>50</v>
      </c>
      <c r="K39">
        <f>Overall!O39</f>
        <v>5</v>
      </c>
    </row>
    <row r="40" spans="1:11" x14ac:dyDescent="0.2">
      <c r="A40" t="str">
        <f>Overall!B40</f>
        <v>Erie</v>
      </c>
      <c r="B40">
        <f>Overall!C40</f>
        <v>0</v>
      </c>
      <c r="C40" t="str">
        <f>Overall!D40</f>
        <v>Pennsylvania</v>
      </c>
      <c r="D40">
        <f>Overall!F40</f>
        <v>42.087336999999998</v>
      </c>
      <c r="E40">
        <f>Overall!G40</f>
        <v>-80.087340999999995</v>
      </c>
      <c r="F40" s="2">
        <f>Overall!J40</f>
        <v>5</v>
      </c>
      <c r="G40" t="str">
        <f>Overall!K40</f>
        <v>purple</v>
      </c>
      <c r="H40">
        <f>Overall!L40</f>
        <v>39</v>
      </c>
      <c r="I40">
        <f>Overall!M40</f>
        <v>26</v>
      </c>
      <c r="J40">
        <f>Overall!N40</f>
        <v>40</v>
      </c>
      <c r="K40">
        <f>Overall!O40</f>
        <v>19</v>
      </c>
    </row>
    <row r="41" spans="1:11" x14ac:dyDescent="0.2">
      <c r="A41" t="str">
        <f>Overall!B41</f>
        <v>Youngstown</v>
      </c>
      <c r="B41">
        <f>Overall!C41</f>
        <v>0</v>
      </c>
      <c r="C41" t="str">
        <f>Overall!D41</f>
        <v>Ohio</v>
      </c>
      <c r="D41">
        <f>Overall!F41</f>
        <v>41.017082000000002</v>
      </c>
      <c r="E41">
        <f>Overall!G41</f>
        <v>-80.802853999999996</v>
      </c>
      <c r="F41" s="2">
        <f>Overall!J41</f>
        <v>5</v>
      </c>
      <c r="G41" t="str">
        <f>Overall!K41</f>
        <v>purple</v>
      </c>
      <c r="H41">
        <f>Overall!L41</f>
        <v>40</v>
      </c>
      <c r="I41">
        <f>Overall!M41</f>
        <v>21</v>
      </c>
      <c r="J41">
        <f>Overall!N41</f>
        <v>48</v>
      </c>
      <c r="K41">
        <f>Overall!O41</f>
        <v>26</v>
      </c>
    </row>
    <row r="42" spans="1:11" x14ac:dyDescent="0.2">
      <c r="A42" t="str">
        <f>Overall!B42</f>
        <v>Toledo</v>
      </c>
      <c r="B42">
        <f>Overall!C42</f>
        <v>0</v>
      </c>
      <c r="C42" t="str">
        <f>Overall!D42</f>
        <v>Ohio</v>
      </c>
      <c r="D42">
        <f>Overall!F42</f>
        <v>41.720683999999999</v>
      </c>
      <c r="E42">
        <f>Overall!G42</f>
        <v>-83.569359000000006</v>
      </c>
      <c r="F42" s="2">
        <f>Overall!J42</f>
        <v>5</v>
      </c>
      <c r="G42" t="str">
        <f>Overall!K42</f>
        <v>purple</v>
      </c>
      <c r="H42">
        <f>Overall!L42</f>
        <v>41</v>
      </c>
      <c r="I42">
        <f>Overall!M42</f>
        <v>45</v>
      </c>
      <c r="J42">
        <f>Overall!N42</f>
        <v>34</v>
      </c>
      <c r="K42">
        <f>Overall!O42</f>
        <v>27</v>
      </c>
    </row>
    <row r="43" spans="1:11" x14ac:dyDescent="0.2">
      <c r="A43" t="str">
        <f>Overall!B43</f>
        <v>Bloomington</v>
      </c>
      <c r="B43" t="str">
        <f>Overall!C43</f>
        <v>Normal</v>
      </c>
      <c r="C43" t="str">
        <f>Overall!D43</f>
        <v>Illinois</v>
      </c>
      <c r="D43">
        <f>Overall!F43</f>
        <v>39.078809999999997</v>
      </c>
      <c r="E43">
        <f>Overall!G43</f>
        <v>-86.435094000000007</v>
      </c>
      <c r="F43" s="2">
        <f>Overall!J43</f>
        <v>5</v>
      </c>
      <c r="G43" t="str">
        <f>Overall!K43</f>
        <v>purple</v>
      </c>
      <c r="H43">
        <f>Overall!L43</f>
        <v>42</v>
      </c>
      <c r="I43">
        <f>Overall!M43</f>
        <v>35</v>
      </c>
      <c r="J43">
        <f>Overall!N43</f>
        <v>35</v>
      </c>
      <c r="K43">
        <f>Overall!O43</f>
        <v>32</v>
      </c>
    </row>
    <row r="44" spans="1:11" x14ac:dyDescent="0.2">
      <c r="A44" t="str">
        <f>Overall!B44</f>
        <v>Rochester</v>
      </c>
      <c r="B44">
        <f>Overall!C44</f>
        <v>0</v>
      </c>
      <c r="C44" t="str">
        <f>Overall!D44</f>
        <v>Minnesota</v>
      </c>
      <c r="D44">
        <f>Overall!F44</f>
        <v>44.075285000000001</v>
      </c>
      <c r="E44">
        <f>Overall!G44</f>
        <v>-92.516915999999995</v>
      </c>
      <c r="F44" s="2">
        <f>Overall!J44</f>
        <v>5</v>
      </c>
      <c r="G44" t="str">
        <f>Overall!K44</f>
        <v>purple</v>
      </c>
      <c r="H44">
        <f>Overall!L44</f>
        <v>43</v>
      </c>
      <c r="I44">
        <f>Overall!M44</f>
        <v>41</v>
      </c>
      <c r="J44">
        <f>Overall!N44</f>
        <v>31</v>
      </c>
      <c r="K44">
        <f>Overall!O44</f>
        <v>34</v>
      </c>
    </row>
    <row r="45" spans="1:11" x14ac:dyDescent="0.2">
      <c r="A45" t="str">
        <f>Overall!B45</f>
        <v>Peoria</v>
      </c>
      <c r="B45">
        <f>Overall!C45</f>
        <v>0</v>
      </c>
      <c r="C45" t="str">
        <f>Overall!D45</f>
        <v>Illinois</v>
      </c>
      <c r="D45">
        <f>Overall!F45</f>
        <v>40.693137</v>
      </c>
      <c r="E45">
        <f>Overall!G45</f>
        <v>-89.589847000000006</v>
      </c>
      <c r="F45" s="2">
        <f>Overall!J45</f>
        <v>5</v>
      </c>
      <c r="G45" t="str">
        <f>Overall!K45</f>
        <v>purple</v>
      </c>
      <c r="H45">
        <f>Overall!L45</f>
        <v>44</v>
      </c>
      <c r="I45">
        <f>Overall!M45</f>
        <v>31</v>
      </c>
      <c r="J45">
        <f>Overall!N45</f>
        <v>37</v>
      </c>
      <c r="K45">
        <f>Overall!O45</f>
        <v>45</v>
      </c>
    </row>
    <row r="46" spans="1:11" x14ac:dyDescent="0.2">
      <c r="A46" t="str">
        <f>Overall!B46</f>
        <v>Sioux Falls</v>
      </c>
      <c r="B46">
        <f>Overall!C46</f>
        <v>0</v>
      </c>
      <c r="C46" t="str">
        <f>Overall!D46</f>
        <v>South Dakota</v>
      </c>
      <c r="D46">
        <f>Overall!F46</f>
        <v>43.546357999999998</v>
      </c>
      <c r="E46">
        <f>Overall!G46</f>
        <v>-96.690629999999999</v>
      </c>
      <c r="F46" s="2">
        <f>Overall!J46</f>
        <v>5</v>
      </c>
      <c r="G46" t="str">
        <f>Overall!K46</f>
        <v>purple</v>
      </c>
      <c r="H46">
        <f>Overall!L46</f>
        <v>45</v>
      </c>
      <c r="I46">
        <f>Overall!M46</f>
        <v>33</v>
      </c>
      <c r="J46">
        <f>Overall!N46</f>
        <v>45</v>
      </c>
      <c r="K46">
        <f>Overall!O46</f>
        <v>28</v>
      </c>
    </row>
    <row r="47" spans="1:11" x14ac:dyDescent="0.2">
      <c r="A47" t="str">
        <f>Overall!B47</f>
        <v>Quad Cities</v>
      </c>
      <c r="B47" t="str">
        <f>Overall!C47</f>
        <v>Davenport, Bettendorf, Rock Island, East Moline and Moline</v>
      </c>
      <c r="C47" t="str">
        <f>Overall!D47</f>
        <v>Iowa</v>
      </c>
      <c r="D47">
        <f>Overall!F47</f>
        <v>41.516666999999998</v>
      </c>
      <c r="E47">
        <f>Overall!G47</f>
        <v>-90.533332999999999</v>
      </c>
      <c r="F47" s="2">
        <f>Overall!J47</f>
        <v>5</v>
      </c>
      <c r="G47" t="str">
        <f>Overall!K47</f>
        <v>purple</v>
      </c>
      <c r="H47">
        <f>Overall!L47</f>
        <v>46</v>
      </c>
      <c r="I47">
        <f>Overall!M47</f>
        <v>22</v>
      </c>
      <c r="J47">
        <f>Overall!N47</f>
        <v>51</v>
      </c>
      <c r="K47">
        <f>Overall!O47</f>
        <v>33</v>
      </c>
    </row>
    <row r="48" spans="1:11" x14ac:dyDescent="0.2">
      <c r="A48" t="str">
        <f>Overall!B48</f>
        <v>Bowling Green</v>
      </c>
      <c r="B48">
        <f>Overall!C48</f>
        <v>0</v>
      </c>
      <c r="C48" t="str">
        <f>Overall!D48</f>
        <v>Kentucky</v>
      </c>
      <c r="D48">
        <f>Overall!F48</f>
        <v>37.017406999999999</v>
      </c>
      <c r="E48">
        <f>Overall!G48</f>
        <v>-86.451751999999999</v>
      </c>
      <c r="F48" s="2">
        <f>Overall!J48</f>
        <v>5</v>
      </c>
      <c r="G48" t="str">
        <f>Overall!K48</f>
        <v>purple</v>
      </c>
      <c r="H48">
        <f>Overall!L48</f>
        <v>47</v>
      </c>
      <c r="I48">
        <f>Overall!M48</f>
        <v>53</v>
      </c>
      <c r="J48">
        <f>Overall!N48</f>
        <v>42</v>
      </c>
      <c r="K48">
        <f>Overall!O48</f>
        <v>2</v>
      </c>
    </row>
    <row r="49" spans="1:11" x14ac:dyDescent="0.2">
      <c r="A49" t="str">
        <f>Overall!B49</f>
        <v>Cedar Rapids</v>
      </c>
      <c r="B49">
        <f>Overall!C49</f>
        <v>0</v>
      </c>
      <c r="C49" t="str">
        <f>Overall!D49</f>
        <v>Iowa</v>
      </c>
      <c r="D49">
        <f>Overall!F49</f>
        <v>41.976612000000003</v>
      </c>
      <c r="E49">
        <f>Overall!G49</f>
        <v>-91.657578000000001</v>
      </c>
      <c r="F49" s="2">
        <f>Overall!J49</f>
        <v>5</v>
      </c>
      <c r="G49" t="str">
        <f>Overall!K49</f>
        <v>purple</v>
      </c>
      <c r="H49">
        <f>Overall!L49</f>
        <v>48</v>
      </c>
      <c r="I49">
        <f>Overall!M49</f>
        <v>48</v>
      </c>
      <c r="J49">
        <f>Overall!N49</f>
        <v>38</v>
      </c>
      <c r="K49">
        <f>Overall!O49</f>
        <v>42</v>
      </c>
    </row>
    <row r="50" spans="1:11" x14ac:dyDescent="0.2">
      <c r="A50" t="str">
        <f>Overall!B50</f>
        <v>Flint</v>
      </c>
      <c r="B50">
        <f>Overall!C50</f>
        <v>0</v>
      </c>
      <c r="C50" t="str">
        <f>Overall!D50</f>
        <v>Michigan</v>
      </c>
      <c r="D50">
        <f>Overall!F50</f>
        <v>42.965926000000003</v>
      </c>
      <c r="E50">
        <f>Overall!G50</f>
        <v>-83.780834999999996</v>
      </c>
      <c r="F50" s="2">
        <f>Overall!J50</f>
        <v>5</v>
      </c>
      <c r="G50" t="str">
        <f>Overall!K50</f>
        <v>purple</v>
      </c>
      <c r="H50">
        <f>Overall!L50</f>
        <v>49</v>
      </c>
      <c r="I50">
        <f>Overall!M50</f>
        <v>36</v>
      </c>
      <c r="J50">
        <f>Overall!N50</f>
        <v>52</v>
      </c>
      <c r="K50">
        <f>Overall!O50</f>
        <v>7</v>
      </c>
    </row>
    <row r="51" spans="1:11" x14ac:dyDescent="0.2">
      <c r="A51" t="str">
        <f>Overall!B51</f>
        <v>Rockford</v>
      </c>
      <c r="B51">
        <f>Overall!C51</f>
        <v>0</v>
      </c>
      <c r="C51" t="str">
        <f>Overall!D51</f>
        <v>Illinois</v>
      </c>
      <c r="D51">
        <f>Overall!F51</f>
        <v>42.333419999999997</v>
      </c>
      <c r="E51">
        <f>Overall!G51</f>
        <v>-89.157197999999994</v>
      </c>
      <c r="F51" s="2">
        <f>Overall!J51</f>
        <v>5</v>
      </c>
      <c r="G51" t="str">
        <f>Overall!K51</f>
        <v>purple</v>
      </c>
      <c r="H51">
        <f>Overall!L51</f>
        <v>50</v>
      </c>
      <c r="I51">
        <f>Overall!M51</f>
        <v>50</v>
      </c>
      <c r="J51">
        <f>Overall!N51</f>
        <v>49</v>
      </c>
      <c r="K51">
        <f>Overall!O51</f>
        <v>12</v>
      </c>
    </row>
    <row r="52" spans="1:11" x14ac:dyDescent="0.2">
      <c r="A52" t="str">
        <f>Overall!B52</f>
        <v>Springfield</v>
      </c>
      <c r="B52">
        <f>Overall!C52</f>
        <v>0</v>
      </c>
      <c r="C52" t="str">
        <f>Overall!D52</f>
        <v>Illinois</v>
      </c>
      <c r="D52">
        <f>Overall!F52</f>
        <v>37.258069999999996</v>
      </c>
      <c r="E52">
        <f>Overall!G52</f>
        <v>-93.343672999999995</v>
      </c>
      <c r="F52" s="2">
        <f>Overall!J52</f>
        <v>5</v>
      </c>
      <c r="G52" t="str">
        <f>Overall!K52</f>
        <v>purple</v>
      </c>
      <c r="H52">
        <f>Overall!L52</f>
        <v>51</v>
      </c>
      <c r="I52">
        <f>Overall!M52</f>
        <v>51</v>
      </c>
      <c r="J52">
        <f>Overall!N52</f>
        <v>43</v>
      </c>
      <c r="K52">
        <f>Overall!O52</f>
        <v>22</v>
      </c>
    </row>
    <row r="53" spans="1:11" x14ac:dyDescent="0.2">
      <c r="A53" t="str">
        <f>Overall!B53</f>
        <v>Topeka</v>
      </c>
      <c r="B53">
        <f>Overall!C53</f>
        <v>0</v>
      </c>
      <c r="C53" t="str">
        <f>Overall!D53</f>
        <v>Kansas</v>
      </c>
      <c r="D53">
        <f>Overall!F53</f>
        <v>38.988075000000002</v>
      </c>
      <c r="E53">
        <f>Overall!G53</f>
        <v>-95.780662000000007</v>
      </c>
      <c r="F53" s="2">
        <f>Overall!J53</f>
        <v>5</v>
      </c>
      <c r="G53" t="str">
        <f>Overall!K53</f>
        <v>purple</v>
      </c>
      <c r="H53">
        <f>Overall!L53</f>
        <v>52</v>
      </c>
      <c r="I53">
        <f>Overall!M53</f>
        <v>52</v>
      </c>
      <c r="J53">
        <f>Overall!N53</f>
        <v>47</v>
      </c>
      <c r="K53">
        <f>Overall!O53</f>
        <v>10</v>
      </c>
    </row>
    <row r="54" spans="1:11" x14ac:dyDescent="0.2">
      <c r="A54" t="str">
        <f>Overall!B54</f>
        <v>Wheeling</v>
      </c>
      <c r="B54">
        <f>Overall!C54</f>
        <v>0</v>
      </c>
      <c r="C54" t="str">
        <f>Overall!D54</f>
        <v>West Virginia</v>
      </c>
      <c r="D54">
        <f>Overall!F54</f>
        <v>40.102702999999998</v>
      </c>
      <c r="E54">
        <f>Overall!G54</f>
        <v>-80.647599</v>
      </c>
      <c r="F54" s="2">
        <f>Overall!J54</f>
        <v>5</v>
      </c>
      <c r="G54" t="str">
        <f>Overall!K54</f>
        <v>purple</v>
      </c>
      <c r="H54">
        <f>Overall!L54</f>
        <v>53</v>
      </c>
      <c r="I54">
        <f>Overall!M54</f>
        <v>28</v>
      </c>
      <c r="J54">
        <f>Overall!N54</f>
        <v>53</v>
      </c>
      <c r="K54">
        <f>Overall!O54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Overall</vt:lpstr>
      <vt:lpstr>J_overall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2017-07-24T21:56:43Z</dcterms:created>
  <dcterms:modified xsi:type="dcterms:W3CDTF">2017-07-25T21:27:45Z</dcterms:modified>
</cp:coreProperties>
</file>