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aritraghosh/Desktop/Bootcamp/Excel/homework/"/>
    </mc:Choice>
  </mc:AlternateContent>
  <bookViews>
    <workbookView xWindow="0" yWindow="500" windowWidth="25600" windowHeight="14480" activeTab="3"/>
  </bookViews>
  <sheets>
    <sheet name="category" sheetId="4" r:id="rId1"/>
    <sheet name="sub-category" sheetId="5" r:id="rId2"/>
    <sheet name="Date created" sheetId="9" r:id="rId3"/>
    <sheet name="Main sheet" sheetId="1" r:id="rId4"/>
    <sheet name="Goal outcome" sheetId="10" r:id="rId5"/>
  </sheets>
  <definedNames>
    <definedName name="_xlnm._FilterDatabase" localSheetId="3" hidden="1">'Main sheet'!$A$1:$R$1</definedName>
    <definedName name="Slicer_Category_and_Sub_Category">#N/A</definedName>
    <definedName name="Slicer_Category_and_Sub_Category1">#N/A</definedName>
    <definedName name="Slicer_country">#N/A</definedName>
    <definedName name="Slicer_country1">#N/A</definedName>
    <definedName name="Slicer_state">#N/A</definedName>
  </definedNames>
  <calcPr calcId="150001" concurrentCalc="0"/>
  <pivotCaches>
    <pivotCache cacheId="0" r:id="rId6"/>
    <pivotCache cacheId="1" r:id="rId7"/>
    <pivotCache cacheId="2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3" i="10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C2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3" i="10"/>
  <c r="C4" i="10"/>
  <c r="C5" i="10"/>
  <c r="C6" i="10"/>
  <c r="C7" i="10"/>
  <c r="C8" i="10"/>
  <c r="C9" i="10"/>
  <c r="C10" i="10"/>
  <c r="B3" i="10"/>
  <c r="B4" i="10"/>
  <c r="B5" i="10"/>
  <c r="B6" i="10"/>
  <c r="B7" i="10"/>
  <c r="B8" i="10"/>
  <c r="B9" i="10"/>
  <c r="B10" i="10"/>
  <c r="B11" i="10"/>
  <c r="B12" i="10"/>
  <c r="B2" i="10"/>
  <c r="B13" i="10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<sst xmlns="http://schemas.openxmlformats.org/spreadsheetml/2006/main" count="33047" uniqueCount="8400">
  <si>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</si>
  <si>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</si>
  <si>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</si>
  <si>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</si>
  <si>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</si>
  <si>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</si>
  <si>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</si>
  <si>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</si>
  <si>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</si>
  <si>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</si>
  <si>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</si>
  <si>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</si>
  <si>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</si>
  <si>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</si>
  <si>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</si>
  <si>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</si>
  <si>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</si>
  <si>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</si>
  <si>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</si>
  <si>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</si>
  <si>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</si>
  <si>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</si>
  <si>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</si>
  <si>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</si>
  <si>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</si>
  <si>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</si>
  <si>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</si>
  <si>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</si>
  <si>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</si>
  <si>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</si>
  <si>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</si>
  <si>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</si>
  <si>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</si>
  <si>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</si>
  <si>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</si>
  <si>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</si>
  <si>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</si>
  <si>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</si>
  <si>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</si>
  <si>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</si>
  <si>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</si>
  <si>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</si>
  <si>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</si>
  <si>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</si>
  <si>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</si>
  <si>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</si>
  <si>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</si>
  <si>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</si>
  <si>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</si>
  <si>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</si>
  <si>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</si>
  <si>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</si>
  <si>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</si>
  <si>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</si>
  <si>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</si>
  <si>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</si>
  <si>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</si>
  <si>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</si>
  <si>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</si>
  <si>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</si>
  <si>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</si>
  <si>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</si>
  <si>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</si>
  <si>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</si>
  <si>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</si>
  <si>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</si>
  <si>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</si>
  <si>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</si>
  <si>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</si>
  <si>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</si>
  <si>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</si>
  <si>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</si>
  <si>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</si>
  <si>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</si>
  <si>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</si>
  <si>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</si>
  <si>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</si>
  <si>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</si>
  <si>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</si>
  <si>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</si>
  <si>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</si>
  <si>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</si>
  <si>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</si>
  <si>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</si>
  <si>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</si>
  <si>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</si>
  <si>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</si>
  <si>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</si>
  <si>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</si>
  <si>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</si>
  <si>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</si>
  <si>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</si>
  <si>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</si>
  <si>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</si>
  <si>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</si>
  <si>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</si>
  <si>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</si>
  <si>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</si>
  <si>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</si>
  <si>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</si>
  <si>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</si>
  <si>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</si>
  <si>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</si>
  <si>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</si>
  <si>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</si>
  <si>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</si>
  <si>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</si>
  <si>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</si>
  <si>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</si>
  <si>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</si>
  <si>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</si>
  <si>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</si>
  <si>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</si>
  <si>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</si>
  <si>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</si>
  <si>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</si>
  <si>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</si>
  <si>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</si>
  <si>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</si>
  <si>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</si>
  <si>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</si>
  <si>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</si>
  <si>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</si>
  <si>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</si>
  <si>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</si>
  <si>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</si>
  <si>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</si>
  <si>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</si>
  <si>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</si>
  <si>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</si>
  <si>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</si>
  <si>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</si>
  <si>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</si>
  <si>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</si>
  <si>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</si>
  <si>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</si>
  <si>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</si>
  <si>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</si>
  <si>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</si>
  <si>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</si>
  <si>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</si>
  <si>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</si>
  <si>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</si>
  <si>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</si>
  <si>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</si>
  <si>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</si>
  <si>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</si>
  <si>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</si>
  <si>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</si>
  <si>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</si>
  <si>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</si>
  <si>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</si>
  <si>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</si>
  <si>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</si>
  <si>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</si>
  <si>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</si>
  <si>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</si>
  <si>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</si>
  <si>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</si>
  <si>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</si>
  <si>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</si>
  <si>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</si>
  <si>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</si>
  <si>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</si>
  <si>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</si>
  <si>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</si>
  <si>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</si>
  <si>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</si>
  <si>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</si>
  <si>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</si>
  <si>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</si>
  <si>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</si>
  <si>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</si>
  <si>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</si>
  <si>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</si>
  <si>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</si>
  <si>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</si>
  <si>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</si>
  <si>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</si>
  <si>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</si>
  <si>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</si>
  <si>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</si>
  <si>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</si>
  <si>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</si>
  <si>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</si>
  <si>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</si>
  <si>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</si>
  <si>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</si>
  <si>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</si>
  <si>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</si>
  <si>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</si>
  <si>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</si>
  <si>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</si>
  <si>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</si>
  <si>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</si>
  <si>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</si>
  <si>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</si>
  <si>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</si>
  <si>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</si>
  <si>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</si>
  <si>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</si>
  <si>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</si>
  <si>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</si>
  <si>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</si>
  <si>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</si>
  <si>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</si>
  <si>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</si>
  <si>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</si>
  <si>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</si>
  <si>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</si>
  <si>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</si>
  <si>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</si>
  <si>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</si>
  <si>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</si>
  <si>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</si>
  <si>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</si>
  <si>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</si>
  <si>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</si>
  <si>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</si>
  <si>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</si>
  <si>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</si>
  <si>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</si>
  <si>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</si>
  <si>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</si>
  <si>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</si>
  <si>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</si>
  <si>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</si>
  <si>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</si>
  <si>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</si>
  <si>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</si>
  <si>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</si>
  <si>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</si>
  <si>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</si>
  <si>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</si>
  <si>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</si>
  <si>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</si>
  <si>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</si>
  <si>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</si>
  <si>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</si>
  <si>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</si>
  <si>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</si>
  <si>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</si>
  <si>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</si>
  <si>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</si>
  <si>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</si>
  <si>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</si>
  <si>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</si>
  <si>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</si>
  <si>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</si>
  <si>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</si>
  <si>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</si>
  <si>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</si>
  <si>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</si>
  <si>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</si>
  <si>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</si>
  <si>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</si>
  <si>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</si>
  <si>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</si>
  <si>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</si>
  <si>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</si>
  <si>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</si>
  <si>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</si>
  <si>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</si>
  <si>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</si>
  <si>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</si>
  <si>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</si>
  <si>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</si>
  <si>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</si>
  <si>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</si>
  <si>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</si>
  <si>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</si>
  <si>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</si>
  <si>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</si>
  <si>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</si>
  <si>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</si>
  <si>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</si>
  <si>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</si>
  <si>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</si>
  <si>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</si>
  <si>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</si>
  <si>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</si>
  <si>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</si>
  <si>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</si>
  <si>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</si>
  <si>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</si>
  <si>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</si>
  <si>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</si>
  <si>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</si>
  <si>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</si>
  <si>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</si>
  <si>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</si>
  <si>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</si>
  <si>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</si>
  <si>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</si>
  <si>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</si>
  <si>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</si>
  <si>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</si>
  <si>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</si>
  <si>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</si>
  <si>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</si>
  <si>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</si>
  <si>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</si>
  <si>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</si>
  <si>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</si>
  <si>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</si>
  <si>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</si>
  <si>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</si>
  <si>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</si>
  <si>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</si>
  <si>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</si>
  <si>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</si>
  <si>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</si>
  <si>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</si>
  <si>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</si>
  <si>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</si>
  <si>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</si>
  <si>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</si>
  <si>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</si>
  <si>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</si>
  <si>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</si>
  <si>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</si>
  <si>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</si>
  <si>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</si>
  <si>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</si>
  <si>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</si>
  <si>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</si>
  <si>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</si>
  <si>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</si>
  <si>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</si>
  <si>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</si>
  <si>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</si>
  <si>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</si>
  <si>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</si>
  <si>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</si>
  <si>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</si>
  <si>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</si>
  <si>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</si>
  <si>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</si>
  <si>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</si>
  <si>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</si>
  <si>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</si>
  <si>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</si>
  <si>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</si>
  <si>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</si>
  <si>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</si>
  <si>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</si>
  <si>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</si>
  <si>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</si>
  <si>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</si>
  <si>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</si>
  <si>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</si>
  <si>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</si>
  <si>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</si>
  <si>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</si>
  <si>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</si>
  <si>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</si>
  <si>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</si>
  <si>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</si>
  <si>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</si>
  <si>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</si>
  <si>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</si>
  <si>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</si>
  <si>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</si>
  <si>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</si>
  <si>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</si>
  <si>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</si>
  <si>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</si>
  <si>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</si>
  <si>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</si>
  <si>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</si>
  <si>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</si>
  <si>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</si>
  <si>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</si>
  <si>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</si>
  <si>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</si>
  <si>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</si>
  <si>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</si>
  <si>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</si>
  <si>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</si>
  <si>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</si>
  <si>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</si>
  <si>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</si>
  <si>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</si>
  <si>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</si>
  <si>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</si>
  <si>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</si>
  <si>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</si>
  <si>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</si>
  <si>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</si>
  <si>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</si>
  <si>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</si>
  <si>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</si>
  <si>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</si>
  <si>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</si>
  <si>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</si>
  <si>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</si>
  <si>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</si>
  <si>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</si>
  <si>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</si>
  <si>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</si>
  <si>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</si>
  <si>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</si>
  <si>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</si>
  <si>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</si>
  <si>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</si>
  <si>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</si>
  <si>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</si>
  <si>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</si>
  <si>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</si>
  <si>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</si>
  <si>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</si>
  <si>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</si>
  <si>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</si>
  <si>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</si>
  <si>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</si>
  <si>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</si>
  <si>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</si>
  <si>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</si>
  <si>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</si>
  <si>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</si>
  <si>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</si>
  <si>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</si>
  <si>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</si>
  <si>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</si>
  <si>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</si>
  <si>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</si>
  <si>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</si>
  <si>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</si>
  <si>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</si>
  <si>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</si>
  <si>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</si>
  <si>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</si>
  <si>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</si>
  <si>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</si>
  <si>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</si>
  <si>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</si>
  <si>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</si>
  <si>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</si>
  <si>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</si>
  <si>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</si>
  <si>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</si>
  <si>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</si>
  <si>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</si>
  <si>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</si>
  <si>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</si>
  <si>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</si>
  <si>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</si>
  <si>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</si>
  <si>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</si>
  <si>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</si>
  <si>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</si>
  <si>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</si>
  <si>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</si>
  <si>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</si>
  <si>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</si>
  <si>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</si>
  <si>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</si>
  <si>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</si>
  <si>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</si>
  <si>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</si>
  <si>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</si>
  <si>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</si>
  <si>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</si>
  <si>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</si>
  <si>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</si>
  <si>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</si>
  <si>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</si>
  <si>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</si>
  <si>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</si>
  <si>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</si>
  <si>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</si>
  <si>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</si>
  <si>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</si>
  <si>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</si>
  <si>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</si>
  <si>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</si>
  <si>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</si>
  <si>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</si>
  <si>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</si>
  <si>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</si>
  <si>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</si>
  <si>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</si>
  <si>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</si>
  <si>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</si>
  <si>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</si>
  <si>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</si>
  <si>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</si>
  <si>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</si>
  <si>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</si>
  <si>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</si>
  <si>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</si>
  <si>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</si>
  <si>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</si>
  <si>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</si>
  <si>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</si>
  <si>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</si>
  <si>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</si>
  <si>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</si>
  <si>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</si>
  <si>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</si>
  <si>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</si>
  <si>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</si>
  <si>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</si>
  <si>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</si>
  <si>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</si>
  <si>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</si>
  <si>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</si>
  <si>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</si>
  <si>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</si>
  <si>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</si>
  <si>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</si>
  <si>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</si>
  <si>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</si>
  <si>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</si>
  <si>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</si>
  <si>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</si>
  <si>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</si>
  <si>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</si>
  <si>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</si>
  <si>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</si>
  <si>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</si>
  <si>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</si>
  <si>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</si>
  <si>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</si>
  <si>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</si>
  <si>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</si>
  <si>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</si>
  <si>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</si>
  <si>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</si>
  <si>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</si>
  <si>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</si>
  <si>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</si>
  <si>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</si>
  <si>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</si>
  <si>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</si>
  <si>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</si>
  <si>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</si>
  <si>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</si>
  <si>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</si>
  <si>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</si>
  <si>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</si>
  <si>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</si>
  <si>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</si>
  <si>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</si>
  <si>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</si>
  <si>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</si>
  <si>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</si>
  <si>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</si>
  <si>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</si>
  <si>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</si>
  <si>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</si>
  <si>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</si>
  <si>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</si>
  <si>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</si>
  <si>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</si>
  <si>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</si>
  <si>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</si>
  <si>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</si>
  <si>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</si>
  <si>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</si>
  <si>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</si>
  <si>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</si>
  <si>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</si>
  <si>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</si>
  <si>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</si>
  <si>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</si>
  <si>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</si>
  <si>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</si>
  <si>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</si>
  <si>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</si>
  <si>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</si>
  <si>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</si>
  <si>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</si>
  <si>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</si>
  <si>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</si>
  <si>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</si>
  <si>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</si>
  <si>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</si>
  <si>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</si>
  <si>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</si>
  <si>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</si>
  <si>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</si>
  <si>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</si>
  <si>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</si>
  <si>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</si>
  <si>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</si>
  <si>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</si>
  <si>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</si>
  <si>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</si>
  <si>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</si>
  <si>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</si>
  <si>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</si>
  <si>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</si>
  <si>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</si>
  <si>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</si>
  <si>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</si>
  <si>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</si>
  <si>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</si>
  <si>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</si>
  <si>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</si>
  <si>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</si>
  <si>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</si>
  <si>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</si>
  <si>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</si>
  <si>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</si>
  <si>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</si>
  <si>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</si>
  <si>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</si>
  <si>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</si>
  <si>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</si>
  <si>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</si>
  <si>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</si>
  <si>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</si>
  <si>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</si>
  <si>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</si>
  <si>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</si>
  <si>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</si>
  <si>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</si>
  <si>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</si>
  <si>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</si>
  <si>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</si>
  <si>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</si>
  <si>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</si>
  <si>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</si>
  <si>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</si>
  <si>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</si>
  <si>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</si>
  <si>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</si>
  <si>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</si>
  <si>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</si>
  <si>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</si>
  <si>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</si>
  <si>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</si>
  <si>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</si>
  <si>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</si>
  <si>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</si>
  <si>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</si>
  <si>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</si>
  <si>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</si>
  <si>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</si>
  <si>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</si>
  <si>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</si>
  <si>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</si>
  <si>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</si>
  <si>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</si>
  <si>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</si>
  <si>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</si>
  <si>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</si>
  <si>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</si>
  <si>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</si>
  <si>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</si>
  <si>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</si>
  <si>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</si>
  <si>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</si>
  <si>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</si>
  <si>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</si>
  <si>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</si>
  <si>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</si>
  <si>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</si>
  <si>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</si>
  <si>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</si>
  <si>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</si>
  <si>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</si>
  <si>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</si>
  <si>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</si>
  <si>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</si>
  <si>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</si>
  <si>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</si>
  <si>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</si>
  <si>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</si>
  <si>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</si>
  <si>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</si>
  <si>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</si>
  <si>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</si>
  <si>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</si>
  <si>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</si>
  <si>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</si>
  <si>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</si>
  <si>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</si>
  <si>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</si>
  <si>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</si>
  <si>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</si>
  <si>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</si>
  <si>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</si>
  <si>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</si>
  <si>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</si>
  <si>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</si>
  <si>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</si>
  <si>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</si>
  <si>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</si>
  <si>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</si>
  <si>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</si>
  <si>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</si>
  <si>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</si>
  <si>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</si>
  <si>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</si>
  <si>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</si>
  <si>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</si>
  <si>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</si>
  <si>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</si>
  <si>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</si>
  <si>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</si>
  <si>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</si>
  <si>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</si>
  <si>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</si>
  <si>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</si>
  <si>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</si>
  <si>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</si>
  <si>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</si>
  <si>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</si>
  <si>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</si>
  <si>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</si>
  <si>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</si>
  <si>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</si>
  <si>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</si>
  <si>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</si>
  <si>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</si>
  <si>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</si>
  <si>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</si>
  <si>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</si>
  <si>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</si>
  <si>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</si>
  <si>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</si>
  <si>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</si>
  <si>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</si>
  <si>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</si>
  <si>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</si>
  <si>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</si>
  <si>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</si>
  <si>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</si>
  <si>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</si>
  <si>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</si>
  <si>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</si>
  <si>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</si>
  <si>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</si>
  <si>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</si>
  <si>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</si>
  <si>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</si>
  <si>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</si>
  <si>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</si>
  <si>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</si>
  <si>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</si>
  <si>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</si>
  <si>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</si>
  <si>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</si>
  <si>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</si>
  <si>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</si>
  <si>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</si>
  <si>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</si>
  <si>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</si>
  <si>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</si>
  <si>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</si>
  <si>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</si>
  <si>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</si>
  <si>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</si>
  <si>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</si>
  <si>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</si>
  <si>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</si>
  <si>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</si>
  <si>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</si>
  <si>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</si>
  <si>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</si>
  <si>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</si>
  <si>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</si>
  <si>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</si>
  <si>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</si>
  <si>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</si>
  <si>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</si>
  <si>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</si>
  <si>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</si>
  <si>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</si>
  <si>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</si>
  <si>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</si>
  <si>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</si>
  <si>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</si>
  <si>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</si>
  <si>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</si>
  <si>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</si>
  <si>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</si>
  <si>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</si>
  <si>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</si>
  <si>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</si>
  <si>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</si>
  <si>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</si>
  <si>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</si>
  <si>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</si>
  <si>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</si>
  <si>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</si>
  <si>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</si>
  <si>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</si>
  <si>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</si>
  <si>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</si>
  <si>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</si>
  <si>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</si>
  <si>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</si>
  <si>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</si>
  <si>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</si>
  <si>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</si>
  <si>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</si>
  <si>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</si>
  <si>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</si>
  <si>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</si>
  <si>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</si>
  <si>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</si>
  <si>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</si>
  <si>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</si>
  <si>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</si>
  <si>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</si>
  <si>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</si>
  <si>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</si>
  <si>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</si>
  <si>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</si>
  <si>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</si>
  <si>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</si>
  <si>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</si>
  <si>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</si>
  <si>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</si>
  <si>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</si>
  <si>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</si>
  <si>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</si>
  <si>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</si>
  <si>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</si>
  <si>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</si>
  <si>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</si>
  <si>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</si>
  <si>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</si>
  <si>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</si>
  <si>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</si>
  <si>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</si>
  <si>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</si>
  <si>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</si>
  <si>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</si>
  <si>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</si>
  <si>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</si>
  <si>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</si>
  <si>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</si>
  <si>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</si>
  <si>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</si>
  <si>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</si>
  <si>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</si>
  <si>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</si>
  <si>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</si>
  <si>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</si>
  <si>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</si>
  <si>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</si>
  <si>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</si>
  <si>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</si>
  <si>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</si>
  <si>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</si>
  <si>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</si>
  <si>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</si>
  <si>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</si>
  <si>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</si>
  <si>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</si>
  <si>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</si>
  <si>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</si>
  <si>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</si>
  <si>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</si>
  <si>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</si>
  <si>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</si>
  <si>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</si>
  <si>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</si>
  <si>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</si>
  <si>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</si>
  <si>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</si>
  <si>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</si>
  <si>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</si>
  <si>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</si>
  <si>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</si>
  <si>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</si>
  <si>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</si>
  <si>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</si>
  <si>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</si>
  <si>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</si>
  <si>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</si>
  <si>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</si>
  <si>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</si>
  <si>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</si>
  <si>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</si>
  <si>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</si>
  <si>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</si>
  <si>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</si>
  <si>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</si>
  <si>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</si>
  <si>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</si>
  <si>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</si>
  <si>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</si>
  <si>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</si>
  <si>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</si>
  <si>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</si>
  <si>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</si>
  <si>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</si>
  <si>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</si>
  <si>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</si>
  <si>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</si>
  <si>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</si>
  <si>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</si>
  <si>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</si>
  <si>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</si>
  <si>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</si>
  <si>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</si>
  <si>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</si>
  <si>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</si>
  <si>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</si>
  <si>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</si>
  <si>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</si>
  <si>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</si>
  <si>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</si>
  <si>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</si>
  <si>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</si>
  <si>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</si>
  <si>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</si>
  <si>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</si>
  <si>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</si>
  <si>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</si>
  <si>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</si>
  <si>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</si>
  <si>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</si>
  <si>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</si>
  <si>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</si>
  <si>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</si>
  <si>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</si>
  <si>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</si>
  <si>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</si>
  <si>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</si>
  <si>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</si>
  <si>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</si>
  <si>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</si>
  <si>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</si>
  <si>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</si>
  <si>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</si>
  <si>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</si>
  <si>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</si>
  <si>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</si>
  <si>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</si>
  <si>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</si>
  <si>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</si>
  <si>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</si>
  <si>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</si>
  <si>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</si>
  <si>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</si>
  <si>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</si>
  <si>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</si>
  <si>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</si>
  <si>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</si>
  <si>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</si>
  <si>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</si>
  <si>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</si>
  <si>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</si>
  <si>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</si>
  <si>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</si>
  <si>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</si>
  <si>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</si>
  <si>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</si>
  <si>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</si>
  <si>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</si>
  <si>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</si>
  <si>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</si>
  <si>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</si>
  <si>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</si>
  <si>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</si>
  <si>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</si>
  <si>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</si>
  <si>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</si>
  <si>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</si>
  <si>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</si>
  <si>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</si>
  <si>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</si>
  <si>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</si>
  <si>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</si>
  <si>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</si>
  <si>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</si>
  <si>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</si>
  <si>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</si>
  <si>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</si>
  <si>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</si>
  <si>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</si>
  <si>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</si>
  <si>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</si>
  <si>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</si>
  <si>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</si>
  <si>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</si>
  <si>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</si>
  <si>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</si>
  <si>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</si>
  <si>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</si>
  <si>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</si>
  <si>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</si>
  <si>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</si>
  <si>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</si>
  <si>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</si>
  <si>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</si>
  <si>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</si>
  <si>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</si>
  <si>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</si>
  <si>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</si>
  <si>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</si>
  <si>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</si>
  <si>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</si>
  <si>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</si>
  <si>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</si>
  <si>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</si>
  <si>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</si>
  <si>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</si>
  <si>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</si>
  <si>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</si>
  <si>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</si>
  <si>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</si>
  <si>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</si>
  <si>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</si>
  <si>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</si>
  <si>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</si>
  <si>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</si>
  <si>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</si>
  <si>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</si>
  <si>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</si>
  <si>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</si>
  <si>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</si>
  <si>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</si>
  <si>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</si>
  <si>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</si>
  <si>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</si>
  <si>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</si>
  <si>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</si>
  <si>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</si>
  <si>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</si>
  <si>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</si>
  <si>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</si>
  <si>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</si>
  <si>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</si>
  <si>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</si>
  <si>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</si>
  <si>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</si>
  <si>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</si>
  <si>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</si>
  <si>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</si>
  <si>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</si>
  <si>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</si>
  <si>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</si>
  <si>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</si>
  <si>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</si>
  <si>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</si>
  <si>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</si>
  <si>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</si>
  <si>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</si>
  <si>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</si>
  <si>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</si>
  <si>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</si>
  <si>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</si>
  <si>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</si>
  <si>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</si>
  <si>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</si>
  <si>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</si>
  <si>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</si>
  <si>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</si>
  <si>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</si>
  <si>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</si>
  <si>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</si>
  <si>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</si>
  <si>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</si>
  <si>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</si>
  <si>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</si>
  <si>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</si>
  <si>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</si>
  <si>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</si>
  <si>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</si>
  <si>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</si>
  <si>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</si>
  <si>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</si>
  <si>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</si>
  <si>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</si>
  <si>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</si>
  <si>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</si>
  <si>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</si>
  <si>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</si>
  <si>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</si>
  <si>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</si>
  <si>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</si>
  <si>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</si>
  <si>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</si>
  <si>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</si>
  <si>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</si>
  <si>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</si>
  <si>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</si>
  <si>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</si>
  <si>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</si>
  <si>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</si>
  <si>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</si>
  <si>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</si>
  <si>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</si>
  <si>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</si>
  <si>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</si>
  <si>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</si>
  <si>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</si>
  <si>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</si>
  <si>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</si>
  <si>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</si>
  <si>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</si>
  <si>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</si>
  <si>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</si>
  <si>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</si>
  <si>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</si>
  <si>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</si>
  <si>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</si>
  <si>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</si>
  <si>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</si>
  <si>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</si>
  <si>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</si>
  <si>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</si>
  <si>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</si>
  <si>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</si>
  <si>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</si>
  <si>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</si>
  <si>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</si>
  <si>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</si>
  <si>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</si>
  <si>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</si>
  <si>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</si>
  <si>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</si>
  <si>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</si>
  <si>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</si>
  <si>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</si>
  <si>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</si>
  <si>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</si>
  <si>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</si>
  <si>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</si>
  <si>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</si>
  <si>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</si>
  <si>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</si>
  <si>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</si>
  <si>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</si>
  <si>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</si>
  <si>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</si>
  <si>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</si>
  <si>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</si>
  <si>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</si>
  <si>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</si>
  <si>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</si>
  <si>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</si>
  <si>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</si>
  <si>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</si>
  <si>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</si>
  <si>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</si>
  <si>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</si>
  <si>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</si>
  <si>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</si>
  <si>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</si>
  <si>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</si>
  <si>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</si>
  <si>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</si>
  <si>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</si>
  <si>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</si>
  <si>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</si>
  <si>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</si>
  <si>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</si>
  <si>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</si>
  <si>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</si>
  <si>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</si>
  <si>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</si>
  <si>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</si>
  <si>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</si>
  <si>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</si>
  <si>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</si>
  <si>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</si>
  <si>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</si>
  <si>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</si>
  <si>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</si>
  <si>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</si>
  <si>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</si>
  <si>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</si>
  <si>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</si>
  <si>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</si>
  <si>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</si>
  <si>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</si>
  <si>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</si>
  <si>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</si>
  <si>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</si>
  <si>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</si>
  <si>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</si>
  <si>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</si>
  <si>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</si>
  <si>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</si>
  <si>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</si>
  <si>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</si>
  <si>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</si>
  <si>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</si>
  <si>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</si>
  <si>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</si>
  <si>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</si>
  <si>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</si>
  <si>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</si>
  <si>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</si>
  <si>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</si>
  <si>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</si>
  <si>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</si>
  <si>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</si>
  <si>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</si>
  <si>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</si>
  <si>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</si>
  <si>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</si>
  <si>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</si>
  <si>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</si>
  <si>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</si>
  <si>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</si>
  <si>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</si>
  <si>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</si>
  <si>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</si>
  <si>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</si>
  <si>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</si>
  <si>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</si>
  <si>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</si>
  <si>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</si>
  <si>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</si>
  <si>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</si>
  <si>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</si>
  <si>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</si>
  <si>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</si>
  <si>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</si>
  <si>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</si>
  <si>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</si>
  <si>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</si>
  <si>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</si>
  <si>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</si>
  <si>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</si>
  <si>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</si>
  <si>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</si>
  <si>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</si>
  <si>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</si>
  <si>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</si>
  <si>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</si>
  <si>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</si>
  <si>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</si>
  <si>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</si>
  <si>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</si>
  <si>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</si>
  <si>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</si>
  <si>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</si>
  <si>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</si>
  <si>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</si>
  <si>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</si>
  <si>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</si>
  <si>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</si>
  <si>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</si>
  <si>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</si>
  <si>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</si>
  <si>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</si>
  <si>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</si>
  <si>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</si>
  <si>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</si>
  <si>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</si>
  <si>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</si>
  <si>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</si>
  <si>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</si>
  <si>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</si>
  <si>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</si>
  <si>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</si>
  <si>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</si>
  <si>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</si>
  <si>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</si>
  <si>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</si>
  <si>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</si>
  <si>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</si>
  <si>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</si>
  <si>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</si>
  <si>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</si>
  <si>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</si>
  <si>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</si>
  <si>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</si>
  <si>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</si>
  <si>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</si>
  <si>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</si>
  <si>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</si>
  <si>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</si>
  <si>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</si>
  <si>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</si>
  <si>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</si>
  <si>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</si>
  <si>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</si>
  <si>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</si>
  <si>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</si>
  <si>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</si>
  <si>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</si>
  <si>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</si>
  <si>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</si>
  <si>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</si>
  <si>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</si>
  <si>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</si>
  <si>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</si>
  <si>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</si>
  <si>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</si>
  <si>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</si>
  <si>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</si>
  <si>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</si>
  <si>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</si>
  <si>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</si>
  <si>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</si>
  <si>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</si>
  <si>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</si>
  <si>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</si>
  <si>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</si>
  <si>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</si>
  <si>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</si>
  <si>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</si>
  <si>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</si>
  <si>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</si>
  <si>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</si>
  <si>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</si>
  <si>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</si>
  <si>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</si>
  <si>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</si>
  <si>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</si>
  <si>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</si>
  <si>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</si>
  <si>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</si>
  <si>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</si>
  <si>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</si>
  <si>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</si>
  <si>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</si>
  <si>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</si>
  <si>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</si>
  <si>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</si>
  <si>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</si>
  <si>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</si>
  <si>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</si>
  <si>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</si>
  <si>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</si>
  <si>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</si>
  <si>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</si>
  <si>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</si>
  <si>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</si>
  <si>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</si>
  <si>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</si>
  <si>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</si>
  <si>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</si>
  <si>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</si>
  <si>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</si>
  <si>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</si>
  <si>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</si>
  <si>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</si>
  <si>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</si>
  <si>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</si>
  <si>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</si>
  <si>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</si>
  <si>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</si>
  <si>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</si>
  <si>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</si>
  <si>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</si>
  <si>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</si>
  <si>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</si>
  <si>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</si>
  <si>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</si>
  <si>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</si>
  <si>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</si>
  <si>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</si>
  <si>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</si>
  <si>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</si>
  <si>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</si>
  <si>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</si>
  <si>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</si>
  <si>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</si>
  <si>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</si>
  <si>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</si>
  <si>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</si>
  <si>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</si>
  <si>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</si>
  <si>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</si>
  <si>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</si>
  <si>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</si>
  <si>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</si>
  <si>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</si>
  <si>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</si>
  <si>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</si>
  <si>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</si>
  <si>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</si>
  <si>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</si>
  <si>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</si>
  <si>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</si>
  <si>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</si>
  <si>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</si>
  <si>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</si>
  <si>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</si>
  <si>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</si>
  <si>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</si>
  <si>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</si>
  <si>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</si>
  <si>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</si>
  <si>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</si>
  <si>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</si>
  <si>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</si>
  <si>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</si>
  <si>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</si>
  <si>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</si>
  <si>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</si>
  <si>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</si>
  <si>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</si>
  <si>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</si>
  <si>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</si>
  <si>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</si>
  <si>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</si>
  <si>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</si>
  <si>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</si>
  <si>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</si>
  <si>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</si>
  <si>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</si>
  <si>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</si>
  <si>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</si>
  <si>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</si>
  <si>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</si>
  <si>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</si>
  <si>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</si>
  <si>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</si>
  <si>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</si>
  <si>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</si>
  <si>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</si>
  <si>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</si>
  <si>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</si>
  <si>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</si>
  <si>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</si>
  <si>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</si>
  <si>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</si>
  <si>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</si>
  <si>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</si>
  <si>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</si>
  <si>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</si>
  <si>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</si>
  <si>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</si>
  <si>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</si>
  <si>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</si>
  <si>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</si>
  <si>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</si>
  <si>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</si>
  <si>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</si>
  <si>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</si>
  <si>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</si>
  <si>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</si>
  <si>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</si>
  <si>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</si>
  <si>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</si>
  <si>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</si>
  <si>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</si>
  <si>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</si>
  <si>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</si>
  <si>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</si>
  <si>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</si>
  <si>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</si>
  <si>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</si>
  <si>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</si>
  <si>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</si>
  <si>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</si>
  <si>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</si>
  <si>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</si>
  <si>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</si>
  <si>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</si>
  <si>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</si>
  <si>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</si>
  <si>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</si>
  <si>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</si>
  <si>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</si>
  <si>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</si>
  <si>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</si>
  <si>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</si>
  <si>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</si>
  <si>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</si>
  <si>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</si>
  <si>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</si>
  <si>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</si>
  <si>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</si>
  <si>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</si>
  <si>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</si>
  <si>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</si>
  <si>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</si>
  <si>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</si>
  <si>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</si>
  <si>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</si>
  <si>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</si>
  <si>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</si>
  <si>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</si>
  <si>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</si>
  <si>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</si>
  <si>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</si>
  <si>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</si>
  <si>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</si>
  <si>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</si>
  <si>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</si>
  <si>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</si>
  <si>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</si>
  <si>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</si>
  <si>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</si>
  <si>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</si>
  <si>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</si>
  <si>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</si>
  <si>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</si>
  <si>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</si>
  <si>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</si>
  <si>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</si>
  <si>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</si>
  <si>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</si>
  <si>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</si>
  <si>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</si>
  <si>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</si>
  <si>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</si>
  <si>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</si>
  <si>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</si>
  <si>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</si>
  <si>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</si>
  <si>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</si>
  <si>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</si>
  <si>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</si>
  <si>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</si>
  <si>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</si>
  <si>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</si>
  <si>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</si>
  <si>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</si>
  <si>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</si>
  <si>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</si>
  <si>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</si>
  <si>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</si>
  <si>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</si>
  <si>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</si>
  <si>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</si>
  <si>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</si>
  <si>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</si>
  <si>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</si>
  <si>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</si>
  <si>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</si>
  <si>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</si>
  <si>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</si>
  <si>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</si>
  <si>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</si>
  <si>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</si>
  <si>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</si>
  <si>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</si>
  <si>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</si>
  <si>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</si>
  <si>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</si>
  <si>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</si>
  <si>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</si>
  <si>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</si>
  <si>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</si>
  <si>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</si>
  <si>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</si>
  <si>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</si>
  <si>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</si>
  <si>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</si>
  <si>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</si>
  <si>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</si>
  <si>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</si>
  <si>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</si>
  <si>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</si>
  <si>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</si>
  <si>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</si>
  <si>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</si>
  <si>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</si>
  <si>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</si>
  <si>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</si>
  <si>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</si>
  <si>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</si>
  <si>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</si>
  <si>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</si>
  <si>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</si>
  <si>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</si>
  <si>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</si>
  <si>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</si>
  <si>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</si>
  <si>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</si>
  <si>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</si>
  <si>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</si>
  <si>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</si>
  <si>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</si>
  <si>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</si>
  <si>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</si>
  <si>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</si>
  <si>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</si>
  <si>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</si>
  <si>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</si>
  <si>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</si>
  <si>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</si>
  <si>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</si>
  <si>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</si>
  <si>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</si>
  <si>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</si>
  <si>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</si>
  <si>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</si>
  <si>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</si>
  <si>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</si>
  <si>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</si>
  <si>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</si>
  <si>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</si>
  <si>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</si>
  <si>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</si>
  <si>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</si>
  <si>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</si>
  <si>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</si>
  <si>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</si>
  <si>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</si>
  <si>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</si>
  <si>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</si>
  <si>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</si>
  <si>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</si>
  <si>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</si>
  <si>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</si>
  <si>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</si>
  <si>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</si>
  <si>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</si>
  <si>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</si>
  <si>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</si>
  <si>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</si>
  <si>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</si>
  <si>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</si>
  <si>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</si>
  <si>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</si>
  <si>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</si>
  <si>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</si>
  <si>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</si>
  <si>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</si>
  <si>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</si>
  <si>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</si>
  <si>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</si>
  <si>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</si>
  <si>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</si>
  <si>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</si>
  <si>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</si>
  <si>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</si>
  <si>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</si>
  <si>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</si>
  <si>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</si>
  <si>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</si>
  <si>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</si>
  <si>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</si>
  <si>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</si>
  <si>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</si>
  <si>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</si>
  <si>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</si>
  <si>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</si>
  <si>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</si>
  <si>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</si>
  <si>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</si>
  <si>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</si>
  <si>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</si>
  <si>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</si>
  <si>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</si>
  <si>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</si>
  <si>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</si>
  <si>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</si>
  <si>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</si>
  <si>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</si>
  <si>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</si>
  <si>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</si>
  <si>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</si>
  <si>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</si>
  <si>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</si>
  <si>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</si>
  <si>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</si>
  <si>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</si>
  <si>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</si>
  <si>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</si>
  <si>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</si>
  <si>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</si>
  <si>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</si>
  <si>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</si>
  <si>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</si>
  <si>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</si>
  <si>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</si>
  <si>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</si>
  <si>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</si>
  <si>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</si>
  <si>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</si>
  <si>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</si>
  <si>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</si>
  <si>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</si>
  <si>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</si>
  <si>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</si>
  <si>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</si>
  <si>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</si>
  <si>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</si>
  <si>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</si>
  <si>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</si>
  <si>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</si>
  <si>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</si>
  <si>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</si>
  <si>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</si>
  <si>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</si>
  <si>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</si>
  <si>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</si>
  <si>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</si>
  <si>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</si>
  <si>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</si>
  <si>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</si>
  <si>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</si>
  <si>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</si>
  <si>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</si>
  <si>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</si>
  <si>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</si>
  <si>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</si>
  <si>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</si>
  <si>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</si>
  <si>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</si>
  <si>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</si>
  <si>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</si>
  <si>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</si>
  <si>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</si>
  <si>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</si>
  <si>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</si>
  <si>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</si>
  <si>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</si>
  <si>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</si>
  <si>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</si>
  <si>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</si>
  <si>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</si>
  <si>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</si>
  <si>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</si>
  <si>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</si>
  <si>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</si>
  <si>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</si>
  <si>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</si>
  <si>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</si>
  <si>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</si>
  <si>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</si>
  <si>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</si>
  <si>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</si>
  <si>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</si>
  <si>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</si>
  <si>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</si>
  <si>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</si>
  <si>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</si>
  <si>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</si>
  <si>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</si>
  <si>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</si>
  <si>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</si>
  <si>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</si>
  <si>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</si>
  <si>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</si>
  <si>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</si>
  <si>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</si>
  <si>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</si>
  <si>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</si>
  <si>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</si>
  <si>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</si>
  <si>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</si>
  <si>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</si>
  <si>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</si>
  <si>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</si>
  <si>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</si>
  <si>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</si>
  <si>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</si>
  <si>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</si>
  <si>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</si>
  <si>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</si>
  <si>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</si>
  <si>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</si>
  <si>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</si>
  <si>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</si>
  <si>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</si>
  <si>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</si>
  <si>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</si>
  <si>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</si>
  <si>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</si>
  <si>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</si>
  <si>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</si>
  <si>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</si>
  <si>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</si>
  <si>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</si>
  <si>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</si>
  <si>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</si>
  <si>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</si>
  <si>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</si>
  <si>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</si>
  <si>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</si>
  <si>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</si>
  <si>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</si>
  <si>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</si>
  <si>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</si>
  <si>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</si>
  <si>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</si>
  <si>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</si>
  <si>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</si>
  <si>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</si>
  <si>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</si>
  <si>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</si>
  <si>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</si>
  <si>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</si>
  <si>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</si>
  <si>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</si>
  <si>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</si>
  <si>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</si>
  <si>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</si>
  <si>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</si>
  <si>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</si>
  <si>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</si>
  <si>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</si>
  <si>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</si>
  <si>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</si>
  <si>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</si>
  <si>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</si>
  <si>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</si>
  <si>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</si>
  <si>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</si>
  <si>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</si>
  <si>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</si>
  <si>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</si>
  <si>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</si>
  <si>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</si>
  <si>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</si>
  <si>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</si>
  <si>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</si>
  <si>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</si>
  <si>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</si>
  <si>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</si>
  <si>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</si>
  <si>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</si>
  <si>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</si>
  <si>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</si>
  <si>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</si>
  <si>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</si>
  <si>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</si>
  <si>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</si>
  <si>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</si>
  <si>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</si>
  <si>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</si>
  <si>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</si>
  <si>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</si>
  <si>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</si>
  <si>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</si>
  <si>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</si>
  <si>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</si>
  <si>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</si>
  <si>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</si>
  <si>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</si>
  <si>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</si>
  <si>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</si>
  <si>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</si>
  <si>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</si>
  <si>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</si>
  <si>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</si>
  <si>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</si>
  <si>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</si>
  <si>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</si>
  <si>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</si>
  <si>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</si>
  <si>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</si>
  <si>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</si>
  <si>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</si>
  <si>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</si>
  <si>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</si>
  <si>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</si>
  <si>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</si>
  <si>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</si>
  <si>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</si>
  <si>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</si>
  <si>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</si>
  <si>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</si>
  <si>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</si>
  <si>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</si>
  <si>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</si>
  <si>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</si>
  <si>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</si>
  <si>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</si>
  <si>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</si>
  <si>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</si>
  <si>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</si>
  <si>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</si>
  <si>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</si>
  <si>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</si>
  <si>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</si>
  <si>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</si>
  <si>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</si>
  <si>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</si>
  <si>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</si>
  <si>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</si>
  <si>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</si>
  <si>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</si>
  <si>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</si>
  <si>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</si>
  <si>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</si>
  <si>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</si>
  <si>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</si>
  <si>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</si>
  <si>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</si>
  <si>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</si>
  <si>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</si>
  <si>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</si>
  <si>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</si>
  <si>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</si>
  <si>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</si>
  <si>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</si>
  <si>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</si>
  <si>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</si>
  <si>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</si>
  <si>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</si>
  <si>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</si>
  <si>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</si>
  <si>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</si>
  <si>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</si>
  <si>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</si>
  <si>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</si>
  <si>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</si>
  <si>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</si>
  <si>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</si>
  <si>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</si>
  <si>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</si>
  <si>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</si>
  <si>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</si>
  <si>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</si>
  <si>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</si>
  <si>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</si>
  <si>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</si>
  <si>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</si>
  <si>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</si>
  <si>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</si>
  <si>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</si>
  <si>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</si>
  <si>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</si>
  <si>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</si>
  <si>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</si>
  <si>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</si>
  <si>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</si>
  <si>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</si>
  <si>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</si>
  <si>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</si>
  <si>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</si>
  <si>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</si>
  <si>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</si>
  <si>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</si>
  <si>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</si>
  <si>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</si>
  <si>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</si>
  <si>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</si>
  <si>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</si>
  <si>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</si>
  <si>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</si>
  <si>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</si>
  <si>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</si>
  <si>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</si>
  <si>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</si>
  <si>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</si>
  <si>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</si>
  <si>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</si>
  <si>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</si>
  <si>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</si>
  <si>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</si>
  <si>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</si>
  <si>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</si>
  <si>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</si>
  <si>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</si>
  <si>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</si>
  <si>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</si>
  <si>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</si>
  <si>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</si>
  <si>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</si>
  <si>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</si>
  <si>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</si>
  <si>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</si>
  <si>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</si>
  <si>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</si>
  <si>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</si>
  <si>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</si>
  <si>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</si>
  <si>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</si>
  <si>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</si>
  <si>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</si>
  <si>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</si>
  <si>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</si>
  <si>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</si>
  <si>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</si>
  <si>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</si>
  <si>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</si>
  <si>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</si>
  <si>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</si>
  <si>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</si>
  <si>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</si>
  <si>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</si>
  <si>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</si>
  <si>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</si>
  <si>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</si>
  <si>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</si>
  <si>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</si>
  <si>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</si>
  <si>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</si>
  <si>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</si>
  <si>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</si>
  <si>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</si>
  <si>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</si>
  <si>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</si>
  <si>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</si>
  <si>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</si>
  <si>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</si>
  <si>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</si>
  <si>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</si>
  <si>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</si>
  <si>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</si>
  <si>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</si>
  <si>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</si>
  <si>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</si>
  <si>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</si>
  <si>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</si>
  <si>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</si>
  <si>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</si>
  <si>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</si>
  <si>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</si>
  <si>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</si>
  <si>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</si>
  <si>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</si>
  <si>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</si>
  <si>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</si>
  <si>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</si>
  <si>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</si>
  <si>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</si>
  <si>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</si>
  <si>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</si>
  <si>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</si>
  <si>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</si>
  <si>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</si>
  <si>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</si>
  <si>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</si>
  <si>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</si>
  <si>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</si>
  <si>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</si>
  <si>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</si>
  <si>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</si>
  <si>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</si>
  <si>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</si>
  <si>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</si>
  <si>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</si>
  <si>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</si>
  <si>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</si>
  <si>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</si>
  <si>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</si>
  <si>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</si>
  <si>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</si>
  <si>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</si>
  <si>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</si>
  <si>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</si>
  <si>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</si>
  <si>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</si>
  <si>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</si>
  <si>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</si>
  <si>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</si>
  <si>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</si>
  <si>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</si>
  <si>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</si>
  <si>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</si>
  <si>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</si>
  <si>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</si>
  <si>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</si>
  <si>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</si>
  <si>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</si>
  <si>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</si>
  <si>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</si>
  <si>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</si>
  <si>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</si>
  <si>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</si>
  <si>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</si>
  <si>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</si>
  <si>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</si>
  <si>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</si>
  <si>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</si>
  <si>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</si>
  <si>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</si>
  <si>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</si>
  <si>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</si>
  <si>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</si>
  <si>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</si>
  <si>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</si>
  <si>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</si>
  <si>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</si>
  <si>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</si>
  <si>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</si>
  <si>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</si>
  <si>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</si>
  <si>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</si>
  <si>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</si>
  <si>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</si>
  <si>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</si>
  <si>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</si>
  <si>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</si>
  <si>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</si>
  <si>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</si>
  <si>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</si>
  <si>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</si>
  <si>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</si>
  <si>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</si>
  <si>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</si>
  <si>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</si>
  <si>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</si>
  <si>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</si>
  <si>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</si>
  <si>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</si>
  <si>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</si>
  <si>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</si>
  <si>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</si>
  <si>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</si>
  <si>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</si>
  <si>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</si>
  <si>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</si>
  <si>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</si>
  <si>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</si>
  <si>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</si>
  <si>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</si>
  <si>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</si>
  <si>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</si>
  <si>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</si>
  <si>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</si>
  <si>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</si>
  <si>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</si>
  <si>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</si>
  <si>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</si>
  <si>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</si>
  <si>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</si>
  <si>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</si>
  <si>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</si>
  <si>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</si>
  <si>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</si>
  <si>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</si>
  <si>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</si>
  <si>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</si>
  <si>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</si>
  <si>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</si>
  <si>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</si>
  <si>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</si>
  <si>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</si>
  <si>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</si>
  <si>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</si>
  <si>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</si>
  <si>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</si>
  <si>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</si>
  <si>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</si>
  <si>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</si>
  <si>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</si>
  <si>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</si>
  <si>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</si>
  <si>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</si>
  <si>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</si>
  <si>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</si>
  <si>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</si>
  <si>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</si>
  <si>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</si>
  <si>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</si>
  <si>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</si>
  <si>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</si>
  <si>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</si>
  <si>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</si>
  <si>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</si>
  <si>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</si>
  <si>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</si>
  <si>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</si>
  <si>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</si>
  <si>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</si>
  <si>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</si>
  <si>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</si>
  <si>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</si>
  <si>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</si>
  <si>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</si>
  <si>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</si>
  <si>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</si>
  <si>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</si>
  <si>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</si>
  <si>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</si>
  <si>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</si>
  <si>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</si>
  <si>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</si>
  <si>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</si>
  <si>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</si>
  <si>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</si>
  <si>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</si>
  <si>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</si>
  <si>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</si>
  <si>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</si>
  <si>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</si>
  <si>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</si>
  <si>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</si>
  <si>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</si>
  <si>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</si>
  <si>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</si>
  <si>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</si>
  <si>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</si>
  <si>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</si>
  <si>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</si>
  <si>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</si>
  <si>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</si>
  <si>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</si>
  <si>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</si>
  <si>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</si>
  <si>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</si>
  <si>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</si>
  <si>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</si>
  <si>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</si>
  <si>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</si>
  <si>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</si>
  <si>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</si>
  <si>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</si>
  <si>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</si>
  <si>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</si>
  <si>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</si>
  <si>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</si>
  <si>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</si>
  <si>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</si>
  <si>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</si>
  <si>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</si>
  <si>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</si>
  <si>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</si>
  <si>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</si>
  <si>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</si>
  <si>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</si>
  <si>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</si>
  <si>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</si>
  <si>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</si>
  <si>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</si>
  <si>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</si>
  <si>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</si>
  <si>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</si>
  <si>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</si>
  <si>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</si>
  <si>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</si>
  <si>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</si>
  <si>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</si>
  <si>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</si>
  <si>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</si>
  <si>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</si>
  <si>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</si>
  <si>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</si>
  <si>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</si>
  <si>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</si>
  <si>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</si>
  <si>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</si>
  <si>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</si>
  <si>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</si>
  <si>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</si>
  <si>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</si>
  <si>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</si>
  <si>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</si>
  <si>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</si>
  <si>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</si>
  <si>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</si>
  <si>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</si>
  <si>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</si>
  <si>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</si>
  <si>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</si>
  <si>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</si>
  <si>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</si>
  <si>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</si>
  <si>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</si>
  <si>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</si>
  <si>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</si>
  <si>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</si>
  <si>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</si>
  <si>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</si>
  <si>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</si>
  <si>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</si>
  <si>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</si>
  <si>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</si>
  <si>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</si>
  <si>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</si>
  <si>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</si>
  <si>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</si>
  <si>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</si>
  <si>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</si>
  <si>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</si>
  <si>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</si>
  <si>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</si>
  <si>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</si>
  <si>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</si>
  <si>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</si>
  <si>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</si>
  <si>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</si>
  <si>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</si>
  <si>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</si>
  <si>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</si>
  <si>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</si>
  <si>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</si>
  <si>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</si>
  <si>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</si>
  <si>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</si>
  <si>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</si>
  <si>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</si>
  <si>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</si>
  <si>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</si>
  <si>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</si>
  <si>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</si>
  <si>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</si>
  <si>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</si>
  <si>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</si>
  <si>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</si>
  <si>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</si>
  <si>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</si>
  <si>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</si>
  <si>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</si>
  <si>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</si>
  <si>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</si>
  <si>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</si>
  <si>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</si>
  <si>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</si>
  <si>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</si>
  <si>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</si>
  <si>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</si>
  <si>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</si>
  <si>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</si>
  <si>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</si>
  <si>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</si>
  <si>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</si>
  <si>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</si>
  <si>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</si>
  <si>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</si>
  <si>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</si>
  <si>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</si>
  <si>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</si>
  <si>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</si>
  <si>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</si>
  <si>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</si>
  <si>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</si>
  <si>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</si>
  <si>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</si>
  <si>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</si>
  <si>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</si>
  <si>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</si>
  <si>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</si>
  <si>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</si>
  <si>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</si>
  <si>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</si>
  <si>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</si>
  <si>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</si>
  <si>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</si>
  <si>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</si>
  <si>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</si>
  <si>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</si>
  <si>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</si>
  <si>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</si>
  <si>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</si>
  <si>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</si>
  <si>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</si>
  <si>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</si>
  <si>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</si>
  <si>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</si>
  <si>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</si>
  <si>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</si>
  <si>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</si>
  <si>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</si>
  <si>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</si>
  <si>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</si>
  <si>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</si>
  <si>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</si>
  <si>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</si>
  <si>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</si>
  <si>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</si>
  <si>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</si>
  <si>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</si>
  <si>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</si>
  <si>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</si>
  <si>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</si>
  <si>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</si>
  <si>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</si>
  <si>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</si>
  <si>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</si>
  <si>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</si>
  <si>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</si>
  <si>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</si>
  <si>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</si>
  <si>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</si>
  <si>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</si>
  <si>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</si>
  <si>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</si>
  <si>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</si>
  <si>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</si>
  <si>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</si>
  <si>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</si>
  <si>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</si>
  <si>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</si>
  <si>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</si>
  <si>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</si>
  <si>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</si>
  <si>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</si>
  <si>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</si>
  <si>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</si>
  <si>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</si>
  <si>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</si>
  <si>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</si>
  <si>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</si>
  <si>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</si>
  <si>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</si>
  <si>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</si>
  <si>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</si>
  <si>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</si>
  <si>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</si>
  <si>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</si>
  <si>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</si>
  <si>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</si>
  <si>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</si>
  <si>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</si>
  <si>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</si>
  <si>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</si>
  <si>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</si>
  <si>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</si>
  <si>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</si>
  <si>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</si>
  <si>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</si>
  <si>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</si>
  <si>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</si>
  <si>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</si>
  <si>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</si>
  <si>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</si>
  <si>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</si>
  <si>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</si>
  <si>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</si>
  <si>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</si>
  <si>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</si>
  <si>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</si>
  <si>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</si>
  <si>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</si>
  <si>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</si>
  <si>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</si>
  <si>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</si>
  <si>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</si>
  <si>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</si>
  <si>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</si>
  <si>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</si>
  <si>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</si>
  <si>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</si>
  <si>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</si>
  <si>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</si>
  <si>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</si>
  <si>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</si>
  <si>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</si>
  <si>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</si>
  <si>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</si>
  <si>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</si>
  <si>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</si>
  <si>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</si>
  <si>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</si>
  <si>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</si>
  <si>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</si>
  <si>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</si>
  <si>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</si>
  <si>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</si>
  <si>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</si>
  <si>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</si>
  <si>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</si>
  <si>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</si>
  <si>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</si>
  <si>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</si>
  <si>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</si>
  <si>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</si>
  <si>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</si>
  <si>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</si>
  <si>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</si>
  <si>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</si>
  <si>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</si>
  <si>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</si>
  <si>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</si>
  <si>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</si>
  <si>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</si>
  <si>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</si>
  <si>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</si>
  <si>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</si>
  <si>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</si>
  <si>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</si>
  <si>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</si>
  <si>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</si>
  <si>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</si>
  <si>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</si>
  <si>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</si>
  <si>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</si>
  <si>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</si>
  <si>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</si>
  <si>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</si>
  <si>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</si>
  <si>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</si>
  <si>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</si>
  <si>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</si>
  <si>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</si>
  <si>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</si>
  <si>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</si>
  <si>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</si>
  <si>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</si>
  <si>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</si>
  <si>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</si>
  <si>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</si>
  <si>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</si>
  <si>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</si>
  <si>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</si>
  <si>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</si>
  <si>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</si>
  <si>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</si>
  <si>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</si>
  <si>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</si>
  <si>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</si>
  <si>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</si>
  <si>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</si>
  <si>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</si>
  <si>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</si>
  <si>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</si>
  <si>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</si>
  <si>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</si>
  <si>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</si>
  <si>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</si>
  <si>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</si>
  <si>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</si>
  <si>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</si>
  <si>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</si>
  <si>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</si>
  <si>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</si>
  <si>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</si>
  <si>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</si>
  <si>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</si>
  <si>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</si>
  <si>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</si>
  <si>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</si>
  <si>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</si>
  <si>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</si>
  <si>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</si>
  <si>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</si>
  <si>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</si>
  <si>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</si>
  <si>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</si>
  <si>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</si>
  <si>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</si>
  <si>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</si>
  <si>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</si>
  <si>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</si>
  <si>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</si>
  <si>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</si>
  <si>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</si>
  <si>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</si>
  <si>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</si>
  <si>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</si>
  <si>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</si>
  <si>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</si>
  <si>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</si>
  <si>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</si>
  <si>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</si>
  <si>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</si>
  <si>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</si>
  <si>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</si>
  <si>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</si>
  <si>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</si>
  <si>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</si>
  <si>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</si>
  <si>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</si>
  <si>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</si>
  <si>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</si>
  <si>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</si>
  <si>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</si>
  <si>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</si>
  <si>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</si>
  <si>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</si>
  <si>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</si>
  <si>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</si>
  <si>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</si>
  <si>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</si>
  <si>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</si>
  <si>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</si>
  <si>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</si>
  <si>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</si>
  <si>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</si>
  <si>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</si>
  <si>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</si>
  <si>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</si>
  <si>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</si>
  <si>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</si>
  <si>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</si>
  <si>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</si>
  <si>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</si>
  <si>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</si>
  <si>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</si>
  <si>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</si>
  <si>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</si>
  <si>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</si>
  <si>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</si>
  <si>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</si>
  <si>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</si>
  <si>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</si>
  <si>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</si>
  <si>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</si>
  <si>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</si>
  <si>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</si>
  <si>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</si>
  <si>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</si>
  <si>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</si>
  <si>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</si>
  <si>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</si>
  <si>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</si>
  <si>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</si>
  <si>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</si>
  <si>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</si>
  <si>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</si>
  <si>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</si>
  <si>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</si>
  <si>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</si>
  <si>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</si>
  <si>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</si>
  <si>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</si>
  <si>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</si>
  <si>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</si>
  <si>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</si>
  <si>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</si>
  <si>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</si>
  <si>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</si>
  <si>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</si>
  <si>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</si>
  <si>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</si>
  <si>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</si>
  <si>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</si>
  <si>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</si>
  <si>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</si>
  <si>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</si>
  <si>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</si>
  <si>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</si>
  <si>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</si>
  <si>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</si>
  <si>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</si>
  <si>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</si>
  <si>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</si>
  <si>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</si>
  <si>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</si>
  <si>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</si>
  <si>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</si>
  <si>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</si>
  <si>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</si>
  <si>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</si>
  <si>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</si>
  <si>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</si>
  <si>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</si>
  <si>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</si>
  <si>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</si>
  <si>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</si>
  <si>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</si>
  <si>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</si>
  <si>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</si>
  <si>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</si>
  <si>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</si>
  <si>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</si>
  <si>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</si>
  <si>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</si>
  <si>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</si>
  <si>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</si>
  <si>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</si>
  <si>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</si>
  <si>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</si>
  <si>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</si>
  <si>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</si>
  <si>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</si>
  <si>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</si>
  <si>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</si>
  <si>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</si>
  <si>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</si>
  <si>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</si>
  <si>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</si>
  <si>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</si>
  <si>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</si>
  <si>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</si>
  <si>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</si>
  <si>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</si>
  <si>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</si>
  <si>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</si>
  <si>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</si>
  <si>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</si>
  <si>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</si>
  <si>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</si>
  <si>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</si>
  <si>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</si>
  <si>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</si>
  <si>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</si>
  <si>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</si>
  <si>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</si>
  <si>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</si>
  <si>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</si>
  <si>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</si>
  <si>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</si>
  <si>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</si>
  <si>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</si>
  <si>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</si>
  <si>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</si>
  <si>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</si>
  <si>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</si>
  <si>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</si>
  <si>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</si>
  <si>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</si>
  <si>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</si>
  <si>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</si>
  <si>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</si>
  <si>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</si>
  <si>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</si>
  <si>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</si>
  <si>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</si>
  <si>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</si>
  <si>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</si>
  <si>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</si>
  <si>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</si>
  <si>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</si>
  <si>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</si>
  <si>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</si>
  <si>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</si>
  <si>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</si>
  <si>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</si>
  <si>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</si>
  <si>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</si>
  <si>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</si>
  <si>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</si>
  <si>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</si>
  <si>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</si>
  <si>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</si>
  <si>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</si>
  <si>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</si>
  <si>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</si>
  <si>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</si>
  <si>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</si>
  <si>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</si>
  <si>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</si>
  <si>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</si>
  <si>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</si>
  <si>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</si>
  <si>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</si>
  <si>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</si>
  <si>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</si>
  <si>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</si>
  <si>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</si>
  <si>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</si>
  <si>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</si>
  <si>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</si>
  <si>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</si>
  <si>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</si>
  <si>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</si>
  <si>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</si>
  <si>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</si>
  <si>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</si>
  <si>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</si>
  <si>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</si>
  <si>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</si>
  <si>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</si>
  <si>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</si>
  <si>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</si>
  <si>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</si>
  <si>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</si>
  <si>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</si>
  <si>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</si>
  <si>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</si>
  <si>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</si>
  <si>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</si>
  <si>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</si>
  <si>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</si>
  <si>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</si>
  <si>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</si>
  <si>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</si>
  <si>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</si>
  <si>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</si>
  <si>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</si>
  <si>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</si>
  <si>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</si>
  <si>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</si>
  <si>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</si>
  <si>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</si>
  <si>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</si>
  <si>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</si>
  <si>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</si>
  <si>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</si>
  <si>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</si>
  <si>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</si>
  <si>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</si>
  <si>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</si>
  <si>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</si>
  <si>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</si>
  <si>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</si>
  <si>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</si>
  <si>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</si>
  <si>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</si>
  <si>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</si>
  <si>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</si>
  <si>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</si>
  <si>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</si>
  <si>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</si>
  <si>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</si>
  <si>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</si>
  <si>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</si>
  <si>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</si>
  <si>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</si>
  <si>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</si>
  <si>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</si>
  <si>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</si>
  <si>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</si>
  <si>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</si>
  <si>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</si>
  <si>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</si>
  <si>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</si>
  <si>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</si>
  <si>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</si>
  <si>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</si>
  <si>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</si>
  <si>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</si>
  <si>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</si>
  <si>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</si>
  <si>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</si>
  <si>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</si>
  <si>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</si>
  <si>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</si>
  <si>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</si>
  <si>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</si>
  <si>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</si>
  <si>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</si>
  <si>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</si>
  <si>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</si>
  <si>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</si>
  <si>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</si>
  <si>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</si>
  <si>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</si>
  <si>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</si>
  <si>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</si>
  <si>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</si>
  <si>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</si>
  <si>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</si>
  <si>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</si>
  <si>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</si>
  <si>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</si>
  <si>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</si>
  <si>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</si>
  <si>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</si>
  <si>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</si>
  <si>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</si>
  <si>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</si>
  <si>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</si>
  <si>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</si>
  <si>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</si>
  <si>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</si>
  <si>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</si>
  <si>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</si>
  <si>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</si>
  <si>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</si>
  <si>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</si>
  <si>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</si>
  <si>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</si>
  <si>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</si>
  <si>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</si>
  <si>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</si>
  <si>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</si>
  <si>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</si>
  <si>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</si>
  <si>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</si>
  <si>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</si>
  <si>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</si>
  <si>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</si>
  <si>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</si>
  <si>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</si>
  <si>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</si>
  <si>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</si>
  <si>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</si>
  <si>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</si>
  <si>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</si>
  <si>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</si>
  <si>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</si>
  <si>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</si>
  <si>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</si>
  <si>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</si>
  <si>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</si>
  <si>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</si>
  <si>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</si>
  <si>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</si>
  <si>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</si>
  <si>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</si>
  <si>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</si>
  <si>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</si>
  <si>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</si>
  <si>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</si>
  <si>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</si>
  <si>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</si>
  <si>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</si>
  <si>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</si>
  <si>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</si>
  <si>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</si>
  <si>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</si>
  <si>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</si>
  <si>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</si>
  <si>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</si>
  <si>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</si>
  <si>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</si>
  <si>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</si>
  <si>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</si>
  <si>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</si>
  <si>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</si>
  <si>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</si>
  <si>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</si>
  <si>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</si>
  <si>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</si>
  <si>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</si>
  <si>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</si>
  <si>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</si>
  <si>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</si>
  <si>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</si>
  <si>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</si>
  <si>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</si>
  <si>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</si>
  <si>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</si>
  <si>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</si>
  <si>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</si>
  <si>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</si>
  <si>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</si>
  <si>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</si>
  <si>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</si>
  <si>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</si>
  <si>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</si>
  <si>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</si>
  <si>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</si>
  <si>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</si>
  <si>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</si>
  <si>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</si>
  <si>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</si>
  <si>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</si>
  <si>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</si>
  <si>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</si>
  <si>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</si>
  <si>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</si>
  <si>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</si>
  <si>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</si>
  <si>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</si>
  <si>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</si>
  <si>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</si>
  <si>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</si>
  <si>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</si>
  <si>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</si>
  <si>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</si>
  <si>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</si>
  <si>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</si>
  <si>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</si>
  <si>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</si>
  <si>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</si>
  <si>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</si>
  <si>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</si>
  <si>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</si>
  <si>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</si>
  <si>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</si>
  <si>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</si>
  <si>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</si>
  <si>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</si>
  <si>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</si>
  <si>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</si>
  <si>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</si>
  <si>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</si>
  <si>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</si>
  <si>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</si>
  <si>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</si>
  <si>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</si>
  <si>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</si>
  <si>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</si>
  <si>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</si>
  <si>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</si>
  <si>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</si>
  <si>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</si>
  <si>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</si>
  <si>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</si>
  <si>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</si>
  <si>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</si>
  <si>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</si>
  <si>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</si>
  <si>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</si>
  <si>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</si>
  <si>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</si>
  <si>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</si>
  <si>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</si>
  <si>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</si>
  <si>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</si>
  <si>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</si>
  <si>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</si>
  <si>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</si>
  <si>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</si>
  <si>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</si>
  <si>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</si>
  <si>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</si>
  <si>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</si>
  <si>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</si>
  <si>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</si>
  <si>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</si>
  <si>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</si>
  <si>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</si>
  <si>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</si>
  <si>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</si>
  <si>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</si>
  <si>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</si>
  <si>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</si>
  <si>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</si>
  <si>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</si>
  <si>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</si>
  <si>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</si>
  <si>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</si>
  <si>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</si>
  <si>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</si>
  <si>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</si>
  <si>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</si>
  <si>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</si>
  <si>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</si>
  <si>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</si>
  <si>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</si>
  <si>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</si>
  <si>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</si>
  <si>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</si>
  <si>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</si>
  <si>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</si>
  <si>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</si>
  <si>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</si>
  <si>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</si>
  <si>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</si>
  <si>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</si>
  <si>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</si>
  <si>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</si>
  <si>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</si>
  <si>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</si>
  <si>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</si>
  <si>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</si>
  <si>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</si>
  <si>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</si>
  <si>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</si>
  <si>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</si>
  <si>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</si>
  <si>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</si>
  <si>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</si>
  <si>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</si>
  <si>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</si>
  <si>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</si>
  <si>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</si>
  <si>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</si>
  <si>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</si>
  <si>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</si>
  <si>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</si>
  <si>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</si>
  <si>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</si>
  <si>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</si>
  <si>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</si>
  <si>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</si>
  <si>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</si>
  <si>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</si>
  <si>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</si>
  <si>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</si>
  <si>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</si>
  <si>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</si>
  <si>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</si>
  <si>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</si>
  <si>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</si>
  <si>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</si>
  <si>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</si>
  <si>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</si>
  <si>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</si>
  <si>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</si>
  <si>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</si>
  <si>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</si>
  <si>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</si>
  <si>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</si>
  <si>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</si>
  <si>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</si>
  <si>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</si>
  <si>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</si>
  <si>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</si>
  <si>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</si>
  <si>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</si>
  <si>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</si>
  <si>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</si>
  <si>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</si>
  <si>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</si>
  <si>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</si>
  <si>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</si>
  <si>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</si>
  <si>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</si>
  <si>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</si>
  <si>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</si>
  <si>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</si>
  <si>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</si>
  <si>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</si>
  <si>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</si>
  <si>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</si>
  <si>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</si>
  <si>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</si>
  <si>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</si>
  <si>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</si>
  <si>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</si>
  <si>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</si>
  <si>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</si>
  <si>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</si>
  <si>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</si>
  <si>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</si>
  <si>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</si>
  <si>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</si>
  <si>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</si>
  <si>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</si>
  <si>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</si>
  <si>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</si>
  <si>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</si>
  <si>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</si>
  <si>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</si>
  <si>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</si>
  <si>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</si>
  <si>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</si>
  <si>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</si>
  <si>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</si>
  <si>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</si>
  <si>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</si>
  <si>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</si>
  <si>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</si>
  <si>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</si>
  <si>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</si>
  <si>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</si>
  <si>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</si>
  <si>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</si>
  <si>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</si>
  <si>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</si>
  <si>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</si>
  <si>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</si>
  <si>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</si>
  <si>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</si>
  <si>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</si>
  <si>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</si>
  <si>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</si>
  <si>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</si>
  <si>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</si>
  <si>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</si>
  <si>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</si>
  <si>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</si>
  <si>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</si>
  <si>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</si>
  <si>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</si>
  <si>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</si>
  <si>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</si>
  <si>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</si>
  <si>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</si>
  <si>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</si>
  <si>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</si>
  <si>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</si>
  <si>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</si>
  <si>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</si>
  <si>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</si>
  <si>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</si>
  <si>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</si>
  <si>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</si>
  <si>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</si>
  <si>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</si>
  <si>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</si>
  <si>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</si>
  <si>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</si>
  <si>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</si>
  <si>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</si>
  <si>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</si>
  <si>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</si>
  <si>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</si>
  <si>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</si>
  <si>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</si>
  <si>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</si>
  <si>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</si>
  <si>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</si>
  <si>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</si>
  <si>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</si>
  <si>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</si>
  <si>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</si>
  <si>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</si>
  <si>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</si>
  <si>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</si>
  <si>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</si>
  <si>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</si>
  <si>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</si>
  <si>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</si>
  <si>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</si>
  <si>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</si>
  <si>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</si>
  <si>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</si>
  <si>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</si>
  <si>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</si>
  <si>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</si>
  <si>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</si>
  <si>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</si>
  <si>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</si>
  <si>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</si>
  <si>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</si>
  <si>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</si>
  <si>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</si>
  <si>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</si>
  <si>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</si>
  <si>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</si>
  <si>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</si>
  <si>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</si>
  <si>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</si>
  <si>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</si>
  <si>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</si>
  <si>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</si>
  <si>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</si>
  <si>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</si>
  <si>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</si>
  <si>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</si>
  <si>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</si>
  <si>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</si>
  <si>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</si>
  <si>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</si>
  <si>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</si>
  <si>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</si>
  <si>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</si>
  <si>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</si>
  <si>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</si>
  <si>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</si>
  <si>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</si>
  <si>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</si>
  <si>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</si>
  <si>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</si>
  <si>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</si>
  <si>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</si>
  <si>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</si>
  <si>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</si>
  <si>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</si>
  <si>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</si>
  <si>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</si>
  <si>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</si>
  <si>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</si>
  <si>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</si>
  <si>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</si>
  <si>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</si>
  <si>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</si>
  <si>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</si>
  <si>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</si>
  <si>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</si>
  <si>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</si>
  <si>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</si>
  <si>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</si>
  <si>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</si>
  <si>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</si>
  <si>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</si>
  <si>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</si>
  <si>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</si>
  <si>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</si>
  <si>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</si>
  <si>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</si>
  <si>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</si>
  <si>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</si>
  <si>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</si>
  <si>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</si>
  <si>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</si>
  <si>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</si>
  <si>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</si>
  <si>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</si>
  <si>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</si>
  <si>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</si>
  <si>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</si>
  <si>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</si>
  <si>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</si>
  <si>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</si>
  <si>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</si>
  <si>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</si>
  <si>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</si>
  <si>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</si>
  <si>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</si>
  <si>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</si>
  <si>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</si>
  <si>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</si>
  <si>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</si>
  <si>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</si>
  <si>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</si>
  <si>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</si>
  <si>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</si>
  <si>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</si>
  <si>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</si>
  <si>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</si>
  <si>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</si>
  <si>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</si>
  <si>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</si>
  <si>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</si>
  <si>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</si>
  <si>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</si>
  <si>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</si>
  <si>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</si>
  <si>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</si>
  <si>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</si>
  <si>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</si>
  <si>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</si>
  <si>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</si>
  <si>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</si>
  <si>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</si>
  <si>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</si>
  <si>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</si>
  <si>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</si>
  <si>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</si>
  <si>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</si>
  <si>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</si>
  <si>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</si>
  <si>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</si>
  <si>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</si>
  <si>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</si>
  <si>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</si>
  <si>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</si>
  <si>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</si>
  <si>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</si>
  <si>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</si>
  <si>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</si>
  <si>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</si>
  <si>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</si>
  <si>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</si>
  <si>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</si>
  <si>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</si>
  <si>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</si>
  <si>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</si>
  <si>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</si>
  <si>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</si>
  <si>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</si>
  <si>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</si>
  <si>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</si>
  <si>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</si>
  <si>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</si>
  <si>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</si>
  <si>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</si>
  <si>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</si>
  <si>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</si>
  <si>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</si>
  <si>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</si>
  <si>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</si>
  <si>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</si>
  <si>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</si>
  <si>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</si>
  <si>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</si>
  <si>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</si>
  <si>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</si>
  <si>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</si>
  <si>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</si>
  <si>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</si>
  <si>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</si>
  <si>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</si>
  <si>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</si>
  <si>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</si>
  <si>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</si>
  <si>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</si>
  <si>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</si>
  <si>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</si>
  <si>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</si>
  <si>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</si>
  <si>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</si>
  <si>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</si>
  <si>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</si>
  <si>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</si>
  <si>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</si>
  <si>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</si>
  <si>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</si>
  <si>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</si>
  <si>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</si>
  <si>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</si>
  <si>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</si>
  <si>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</si>
  <si>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</si>
  <si>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</si>
  <si>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</si>
  <si>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</si>
  <si>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</si>
  <si>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</si>
  <si>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</si>
  <si>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</si>
  <si>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</si>
  <si>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</si>
  <si>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</si>
  <si>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</si>
  <si>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</si>
  <si>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</si>
  <si>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</si>
  <si>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</si>
  <si>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</si>
  <si>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</si>
  <si>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</si>
  <si>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</si>
  <si>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</si>
  <si>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</si>
  <si>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</si>
  <si>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</si>
  <si>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</si>
  <si>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</si>
  <si>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</si>
  <si>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</si>
  <si>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</si>
  <si>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</si>
  <si>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</si>
  <si>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</si>
  <si>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</si>
  <si>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</si>
  <si>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</si>
  <si>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</si>
  <si>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</si>
  <si>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</si>
  <si>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</si>
  <si>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</si>
  <si>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</si>
  <si>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</si>
  <si>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</si>
  <si>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</si>
  <si>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</si>
  <si>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</si>
  <si>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</si>
  <si>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</si>
  <si>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</si>
  <si>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</si>
  <si>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</si>
  <si>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</si>
  <si>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</si>
  <si>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</si>
  <si>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</si>
  <si>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</si>
  <si>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</si>
  <si>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</si>
  <si>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</si>
  <si>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</si>
  <si>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</si>
  <si>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</si>
  <si>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</si>
  <si>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</si>
  <si>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</si>
  <si>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</si>
  <si>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</si>
  <si>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</si>
  <si>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</si>
  <si>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</si>
  <si>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</si>
  <si>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</si>
  <si>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</si>
  <si>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</si>
  <si>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</si>
  <si>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</si>
  <si>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</si>
  <si>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</si>
  <si>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</si>
  <si>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</si>
  <si>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</si>
  <si>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</si>
  <si>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</si>
  <si>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</si>
  <si>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</si>
  <si>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</si>
  <si>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</si>
  <si>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</si>
  <si>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</si>
  <si>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</si>
  <si>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</si>
  <si>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</si>
  <si>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</si>
  <si>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</si>
  <si>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</si>
  <si>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</si>
  <si>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</si>
  <si>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</si>
  <si>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</si>
  <si>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</si>
  <si>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</si>
  <si>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</si>
  <si>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</si>
  <si>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</si>
  <si>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</si>
  <si>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</si>
  <si>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</si>
  <si>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</si>
  <si>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</si>
  <si>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</si>
  <si>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</si>
  <si>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</si>
  <si>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</si>
  <si>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</si>
  <si>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</si>
  <si>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</si>
  <si>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</si>
  <si>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</si>
  <si>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</si>
  <si>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</si>
  <si>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</si>
  <si>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</si>
  <si>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</si>
  <si>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</si>
  <si>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</si>
  <si>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</si>
  <si>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</si>
  <si>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</si>
  <si>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</si>
  <si>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</si>
  <si>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</si>
  <si>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</si>
  <si>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</si>
  <si>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</si>
  <si>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</si>
  <si>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</si>
  <si>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</si>
  <si>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</si>
  <si>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</si>
  <si>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</si>
  <si>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</si>
  <si>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</si>
  <si>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</si>
  <si>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</si>
  <si>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</si>
  <si>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</si>
  <si>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</si>
  <si>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</si>
  <si>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</si>
  <si>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</si>
  <si>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</si>
  <si>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</si>
  <si>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</si>
  <si>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</si>
  <si>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</si>
  <si>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</si>
  <si>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</si>
  <si>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</si>
  <si>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</si>
  <si>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</si>
  <si>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</si>
  <si>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</si>
  <si>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</si>
  <si>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</si>
  <si>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</si>
  <si>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</si>
  <si>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</si>
  <si>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</si>
  <si>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</si>
  <si>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</si>
  <si>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</si>
  <si>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</si>
  <si>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</si>
  <si>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</si>
  <si>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</si>
  <si>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</si>
  <si>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</si>
  <si>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</si>
  <si>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</si>
  <si>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</si>
  <si>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</si>
  <si>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</si>
  <si>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</si>
  <si>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</si>
  <si>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</si>
  <si>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</si>
  <si>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</si>
  <si>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</si>
  <si>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</si>
  <si>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</si>
  <si>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</si>
  <si>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</si>
  <si>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</si>
  <si>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</si>
  <si>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</si>
  <si>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</si>
  <si>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</si>
  <si>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</si>
  <si>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</si>
  <si>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</si>
  <si>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</si>
  <si>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</si>
  <si>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</si>
  <si>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</si>
  <si>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</si>
  <si>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</si>
  <si>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</si>
  <si>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</si>
  <si>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</si>
  <si>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</si>
  <si>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</si>
  <si>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</si>
  <si>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</si>
  <si>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</si>
  <si>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</si>
  <si>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</si>
  <si>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</si>
  <si>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</si>
  <si>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</si>
  <si>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</si>
  <si>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</si>
  <si>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</si>
  <si>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</si>
  <si>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</si>
  <si>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</si>
  <si>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</si>
  <si>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</si>
  <si>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</si>
  <si>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</si>
  <si>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</si>
  <si>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</si>
  <si>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</si>
  <si>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</si>
  <si>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</si>
  <si>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</si>
  <si>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</si>
  <si>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</si>
  <si>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</si>
  <si>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</si>
  <si>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</si>
  <si>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</si>
  <si>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</si>
  <si>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</si>
  <si>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</si>
  <si>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</si>
  <si>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</si>
  <si>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</si>
  <si>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</si>
  <si>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</si>
  <si>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</si>
  <si>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</si>
  <si>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</si>
  <si>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</si>
  <si>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</si>
  <si>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</si>
  <si>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</si>
  <si>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</si>
  <si>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</si>
  <si>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</si>
  <si>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</si>
  <si>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</si>
  <si>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</si>
  <si>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</si>
  <si>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</si>
  <si>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</si>
  <si>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</si>
  <si>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</si>
  <si>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</si>
  <si>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</si>
  <si>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</si>
  <si>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</si>
  <si>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</si>
  <si>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</si>
  <si>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</si>
  <si>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</si>
  <si>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</si>
  <si>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</si>
  <si>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</si>
  <si>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</si>
  <si>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</si>
  <si>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</si>
  <si>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</si>
  <si>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</si>
  <si>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</si>
  <si>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</si>
  <si>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</si>
  <si>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</si>
  <si>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</si>
  <si>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</si>
  <si>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</si>
  <si>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</si>
  <si>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</si>
  <si>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</si>
  <si>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</si>
  <si>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</si>
  <si>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</si>
  <si>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</si>
  <si>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</si>
  <si>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</si>
  <si>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</si>
  <si>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</si>
  <si>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</si>
  <si>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</si>
  <si>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</si>
  <si>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</si>
  <si>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</si>
  <si>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</si>
  <si>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</si>
  <si>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</si>
  <si>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</si>
  <si>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</si>
  <si>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</si>
  <si>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</si>
  <si>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</si>
  <si>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</si>
  <si>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</si>
  <si>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</si>
  <si>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</si>
  <si>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</si>
  <si>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</si>
  <si>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</si>
  <si>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</si>
  <si>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</si>
  <si>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</si>
  <si>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</si>
  <si>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</si>
  <si>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</si>
  <si>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</si>
  <si>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</si>
  <si>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</si>
  <si>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</si>
  <si>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</si>
  <si>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</si>
  <si>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</si>
  <si>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</si>
  <si>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</si>
  <si>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</si>
  <si>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</si>
  <si>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</si>
  <si>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</si>
  <si>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</si>
  <si>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</si>
  <si>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</si>
  <si>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</si>
  <si>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</si>
  <si>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</si>
  <si>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</si>
  <si>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</si>
  <si>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</si>
  <si>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</si>
  <si>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</si>
  <si>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</si>
  <si>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</si>
  <si>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</si>
  <si>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</si>
  <si>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</si>
  <si>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</si>
  <si>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</si>
  <si>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</si>
  <si>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</si>
  <si>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</si>
  <si>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</si>
  <si>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</si>
  <si>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</si>
  <si>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</si>
  <si>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</si>
  <si>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</si>
  <si>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</si>
  <si>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</si>
  <si>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</si>
  <si>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</si>
  <si>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</si>
  <si>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</si>
  <si>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</si>
  <si>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</si>
  <si>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</si>
  <si>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</si>
  <si>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</si>
  <si>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</si>
  <si>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</si>
  <si>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</si>
  <si>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</si>
  <si>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</si>
  <si>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</si>
  <si>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</si>
  <si>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</si>
  <si>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</si>
  <si>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</si>
  <si>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</si>
  <si>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</si>
  <si>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</si>
  <si>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</si>
  <si>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</si>
  <si>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</si>
  <si>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</si>
  <si>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</si>
  <si>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</si>
  <si>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</si>
  <si>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</si>
  <si>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</si>
  <si>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</si>
  <si>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</si>
  <si>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</si>
  <si>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</si>
  <si>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</si>
  <si>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</si>
  <si>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</si>
  <si>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</si>
  <si>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</si>
  <si>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</si>
  <si>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</si>
  <si>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</si>
  <si>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</si>
  <si>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</si>
  <si>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</si>
  <si>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</si>
  <si>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</si>
  <si>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</si>
  <si>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</si>
  <si>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</si>
  <si>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</si>
  <si>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</si>
  <si>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</si>
  <si>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</si>
  <si>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</si>
  <si>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</si>
  <si>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</si>
  <si>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</si>
  <si>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</si>
  <si>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</si>
  <si>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</si>
  <si>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</si>
  <si>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</si>
  <si>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</si>
  <si>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</si>
  <si>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</si>
  <si>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</si>
  <si>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</si>
  <si>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</si>
  <si>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</si>
  <si>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</si>
  <si>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</si>
  <si>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</si>
  <si>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</si>
  <si>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</si>
  <si>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</si>
  <si>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</si>
  <si>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</si>
  <si>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</si>
  <si>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</si>
  <si>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</si>
  <si>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</si>
  <si>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</si>
  <si>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</si>
  <si>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</si>
  <si>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</si>
  <si>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</si>
  <si>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</si>
  <si>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</si>
  <si>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</si>
  <si>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</si>
  <si>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</si>
  <si>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</si>
  <si>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</si>
  <si>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</si>
  <si>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</si>
  <si>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</si>
  <si>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</si>
  <si>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</si>
  <si>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</si>
  <si>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</si>
  <si>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</si>
  <si>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</si>
  <si>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</si>
  <si>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</si>
  <si>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</si>
  <si>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</si>
  <si>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</si>
  <si>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</si>
  <si>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</si>
  <si>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</si>
  <si>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</si>
  <si>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</si>
  <si>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</si>
  <si>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</si>
  <si>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</si>
  <si>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</si>
  <si>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</si>
  <si>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</si>
  <si>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</si>
  <si>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</si>
  <si>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</si>
  <si>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</si>
  <si>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</si>
  <si>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</si>
  <si>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</si>
  <si>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</si>
  <si>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</si>
  <si>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</si>
  <si>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</si>
  <si>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</si>
  <si>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</si>
  <si>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</si>
  <si>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</si>
  <si>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</si>
  <si>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</si>
  <si>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</si>
  <si>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</si>
  <si>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</si>
  <si>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</si>
  <si>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</si>
  <si>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</si>
  <si>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</si>
  <si>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</si>
  <si>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</si>
  <si>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</si>
  <si>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</si>
  <si>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</si>
  <si>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</si>
  <si>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</si>
  <si>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</si>
  <si>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</si>
  <si>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</si>
  <si>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</si>
  <si>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</si>
  <si>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</si>
  <si>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</si>
  <si>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</si>
  <si>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</si>
  <si>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</si>
  <si>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</si>
  <si>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</si>
  <si>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</si>
  <si>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</si>
  <si>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</si>
  <si>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</si>
  <si>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</si>
  <si>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</si>
  <si>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</si>
  <si>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</si>
  <si>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</si>
  <si>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</si>
  <si>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</si>
  <si>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</si>
  <si>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</si>
  <si>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</si>
  <si>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</si>
  <si>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</si>
  <si>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</si>
  <si>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</si>
  <si>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</si>
  <si>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</si>
  <si>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</si>
  <si>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</si>
  <si>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</si>
  <si>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</si>
  <si>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</si>
  <si>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</si>
  <si>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</si>
  <si>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</si>
  <si>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</si>
  <si>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</si>
  <si>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</si>
  <si>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</si>
  <si>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</si>
  <si>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</si>
  <si>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</si>
  <si>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</si>
  <si>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</si>
  <si>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</si>
  <si>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</si>
  <si>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</si>
  <si>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</si>
  <si>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</si>
  <si>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</si>
  <si>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</si>
  <si>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</si>
  <si>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</si>
  <si>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</si>
  <si>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</si>
  <si>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</si>
  <si>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</si>
  <si>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</si>
  <si>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</si>
  <si>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</si>
  <si>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</si>
  <si>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</si>
  <si>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</si>
  <si>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</si>
  <si>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</si>
  <si>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</si>
  <si>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</si>
  <si>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</si>
  <si>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</si>
  <si>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</si>
  <si>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</si>
  <si>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</si>
  <si>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</si>
  <si>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</si>
  <si>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</si>
  <si>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</si>
  <si>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</si>
  <si>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</si>
  <si>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</si>
  <si>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</si>
  <si>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</si>
  <si>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</si>
  <si>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</si>
  <si>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</si>
  <si>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</si>
  <si>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</si>
  <si>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</si>
  <si>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</si>
  <si>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</si>
  <si>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</si>
  <si>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</si>
  <si>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</si>
  <si>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</si>
  <si>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</si>
  <si>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</si>
  <si>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</si>
  <si>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</si>
  <si>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</si>
  <si>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</si>
  <si>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</si>
  <si>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</si>
  <si>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</si>
  <si>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</si>
  <si>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</si>
  <si>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</si>
  <si>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</si>
  <si>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</si>
  <si>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</si>
  <si>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</si>
  <si>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</si>
  <si>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</si>
  <si>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</si>
  <si>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</si>
  <si>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</si>
  <si>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</si>
  <si>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</si>
  <si>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</si>
  <si>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</si>
  <si>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</si>
  <si>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</si>
  <si>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</si>
  <si>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</si>
  <si>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</si>
  <si>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</si>
  <si>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</si>
  <si>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</si>
  <si>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</si>
  <si>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</si>
  <si>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</si>
  <si>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</si>
  <si>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</si>
  <si>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</si>
  <si>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</si>
  <si>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</si>
  <si>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</si>
  <si>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</si>
  <si>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</si>
  <si>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</si>
  <si>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</si>
  <si>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</si>
  <si>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</si>
  <si>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</si>
  <si>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</si>
  <si>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</si>
  <si>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</si>
  <si>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</si>
  <si>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</si>
  <si>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</si>
  <si>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</si>
  <si>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</si>
  <si>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</si>
  <si>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</si>
  <si>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</si>
  <si>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</si>
  <si>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</si>
  <si>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</si>
  <si>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</si>
  <si>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</si>
  <si>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</si>
  <si>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</si>
  <si>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</si>
  <si>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</si>
  <si>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</si>
  <si>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</si>
  <si>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</si>
  <si>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</si>
  <si>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</si>
  <si>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</si>
  <si>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</si>
  <si>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</si>
  <si>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</si>
  <si>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</si>
  <si>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</si>
  <si>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</si>
  <si>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</si>
  <si>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</si>
  <si>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</si>
  <si>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</si>
  <si>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</si>
  <si>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</si>
  <si>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</si>
  <si>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</si>
  <si>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</si>
  <si>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</si>
  <si>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</si>
  <si>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</si>
  <si>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</si>
  <si>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</si>
  <si>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</si>
  <si>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</si>
  <si>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</si>
  <si>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</si>
  <si>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</si>
  <si>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</si>
  <si>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</si>
  <si>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</si>
  <si>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</si>
  <si>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</si>
  <si>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</si>
  <si>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</si>
  <si>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</si>
  <si>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</si>
  <si>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</si>
  <si>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</si>
  <si>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</si>
  <si>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</si>
  <si>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</si>
  <si>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</si>
  <si>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</si>
  <si>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</si>
  <si>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</si>
  <si>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</si>
  <si>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</si>
  <si>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</si>
  <si>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</si>
  <si>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</si>
  <si>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</si>
  <si>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</si>
  <si>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</si>
  <si>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</si>
  <si>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</si>
  <si>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</si>
  <si>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</si>
  <si>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</si>
  <si>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</si>
  <si>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</si>
  <si>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</si>
  <si>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</si>
  <si>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</si>
  <si>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</si>
  <si>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</si>
  <si>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</si>
  <si>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</si>
  <si>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</si>
  <si>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</si>
  <si>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</si>
  <si>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</si>
  <si>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</si>
  <si>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</si>
  <si>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</si>
  <si>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</si>
  <si>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</si>
  <si>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</si>
  <si>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</si>
  <si>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</si>
  <si>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</si>
  <si>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</si>
  <si>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</si>
  <si>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</si>
  <si>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</si>
  <si>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</si>
  <si>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</si>
  <si>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</si>
  <si>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</si>
  <si>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</si>
  <si>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</si>
  <si>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</si>
  <si>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</si>
  <si>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</si>
  <si>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</si>
  <si>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</si>
  <si>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</si>
  <si>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</si>
  <si>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</si>
  <si>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</si>
  <si>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</si>
  <si>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</si>
  <si>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</si>
  <si>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</si>
  <si>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</si>
  <si>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</si>
  <si>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</si>
  <si>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</si>
  <si>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</si>
  <si>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</si>
  <si>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</si>
  <si>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</si>
  <si>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</si>
  <si>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</si>
  <si>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</si>
  <si>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</si>
  <si>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</si>
  <si>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</si>
  <si>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</si>
  <si>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</si>
  <si>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</si>
  <si>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</si>
  <si>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</si>
  <si>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</si>
  <si>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</si>
  <si>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</si>
  <si>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</si>
  <si>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</si>
  <si>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</si>
  <si>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</si>
  <si>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</si>
  <si>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</si>
  <si>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</si>
  <si>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</si>
  <si>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</si>
  <si>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</si>
  <si>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</si>
  <si>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</si>
  <si>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</si>
  <si>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</si>
  <si>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</si>
  <si>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</si>
  <si>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</si>
  <si>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</si>
  <si>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</si>
  <si>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</si>
  <si>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</si>
  <si>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</si>
  <si>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</si>
  <si>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</si>
  <si>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</si>
  <si>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</si>
  <si>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</si>
  <si>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</si>
  <si>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</si>
  <si>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</si>
  <si>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</si>
  <si>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</si>
  <si>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</si>
  <si>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</si>
  <si>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</si>
  <si>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</si>
  <si>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</si>
  <si>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</si>
  <si>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</si>
  <si>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</si>
  <si>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</si>
  <si>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</si>
  <si>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</si>
  <si>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</si>
  <si>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</si>
  <si>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</si>
  <si>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</si>
  <si>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</si>
  <si>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</si>
  <si>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</si>
  <si>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</si>
  <si>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</si>
  <si>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</si>
  <si>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</si>
  <si>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</si>
  <si>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</si>
  <si>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</si>
  <si>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</si>
  <si>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</si>
  <si>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</si>
  <si>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</si>
  <si>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</si>
  <si>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</si>
  <si>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</si>
  <si>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</si>
  <si>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</si>
  <si>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</si>
  <si>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</si>
  <si>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</si>
  <si>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</si>
  <si>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</si>
  <si>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</si>
  <si>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</si>
  <si>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</si>
  <si>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</si>
  <si>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</si>
  <si>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</si>
  <si>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</si>
  <si>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</si>
  <si>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</si>
  <si>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</si>
  <si>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</si>
  <si>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</si>
  <si>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</si>
  <si>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</si>
  <si>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</si>
  <si>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</si>
  <si>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</si>
  <si>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</si>
  <si>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</si>
  <si>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</si>
  <si>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</si>
  <si>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</si>
  <si>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</si>
  <si>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</si>
  <si>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</si>
  <si>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</si>
  <si>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</si>
  <si>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</si>
  <si>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</si>
  <si>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</si>
  <si>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</si>
  <si>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</si>
  <si>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</si>
  <si>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</si>
  <si>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</si>
  <si>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</si>
  <si>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</si>
  <si>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</si>
  <si>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</si>
  <si>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</si>
  <si>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</si>
  <si>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</si>
  <si>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</si>
  <si>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</si>
  <si>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</si>
  <si>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</si>
  <si>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</si>
  <si>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</si>
  <si>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</si>
  <si>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</si>
  <si>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</si>
  <si>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</si>
  <si>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</si>
  <si>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</si>
  <si>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</si>
  <si>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</si>
  <si>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</si>
  <si>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</si>
  <si>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</si>
  <si>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</si>
  <si>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</si>
  <si>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</si>
  <si>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</si>
  <si>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</si>
  <si>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</si>
  <si>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</si>
  <si>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</si>
  <si>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</si>
  <si>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</si>
  <si>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</si>
  <si>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</si>
  <si>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</si>
  <si>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</si>
  <si>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</si>
  <si>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</si>
  <si>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</si>
  <si>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</si>
  <si>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</si>
  <si>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</si>
  <si>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</si>
  <si>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</si>
  <si>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</si>
  <si>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</si>
  <si>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</si>
  <si>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</si>
  <si>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</si>
  <si>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</si>
  <si>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</si>
  <si>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</si>
  <si>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</si>
  <si>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</si>
  <si>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</si>
  <si>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</si>
  <si>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</si>
  <si>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</si>
  <si>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</si>
  <si>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</si>
  <si>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</si>
  <si>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</si>
  <si>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</si>
  <si>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</si>
  <si>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</si>
  <si>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</si>
  <si>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</si>
  <si>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</si>
  <si>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</si>
  <si>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</si>
  <si>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</si>
  <si>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</si>
  <si>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</si>
  <si>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</si>
  <si>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</si>
  <si>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</si>
  <si>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</si>
  <si>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</si>
  <si>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</si>
  <si>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</si>
  <si>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</si>
  <si>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</si>
  <si>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</si>
  <si>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</si>
  <si>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</si>
  <si>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</si>
  <si>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</si>
  <si>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</si>
  <si>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</si>
  <si>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</si>
  <si>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</si>
  <si>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</si>
  <si>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</si>
  <si>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</si>
  <si>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</si>
  <si>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</si>
  <si>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</si>
  <si>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</si>
  <si>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</si>
  <si>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</si>
  <si>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</si>
  <si>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</si>
  <si>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</si>
  <si>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</si>
  <si>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</si>
  <si>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</si>
  <si>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</si>
  <si>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</si>
  <si>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</si>
  <si>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</si>
  <si>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</si>
  <si>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</si>
  <si>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</si>
  <si>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</si>
  <si>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</si>
  <si>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</si>
  <si>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</si>
  <si>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</si>
  <si>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</si>
  <si>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</si>
  <si>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</si>
  <si>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</si>
  <si>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</si>
  <si>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</si>
  <si>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</si>
  <si>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</si>
  <si>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</si>
  <si>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</si>
  <si>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</si>
  <si>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</si>
  <si>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</si>
  <si>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</si>
  <si>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</si>
  <si>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</si>
  <si>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</si>
  <si>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</si>
  <si>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</si>
  <si>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</si>
  <si>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</si>
  <si>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</si>
  <si>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</si>
  <si>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</si>
  <si>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</si>
  <si>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</si>
  <si>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</si>
  <si>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</si>
  <si>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</si>
  <si>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</si>
  <si>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</si>
  <si>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</si>
  <si>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</si>
  <si>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</si>
  <si>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</si>
  <si>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</si>
  <si>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</si>
  <si>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</si>
  <si>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</si>
  <si>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</si>
  <si>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</si>
  <si>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</si>
  <si>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</si>
  <si>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</si>
  <si>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</si>
  <si>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</si>
  <si>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</si>
  <si>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</si>
  <si>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</si>
  <si>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</si>
  <si>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</si>
  <si>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</si>
  <si>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</si>
  <si>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</si>
  <si>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</si>
  <si>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</si>
  <si>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</si>
  <si>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</si>
  <si>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</si>
  <si>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</si>
  <si>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</si>
  <si>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</si>
  <si>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</si>
  <si>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</si>
  <si>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</si>
  <si>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</si>
  <si>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</si>
  <si>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</si>
  <si>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</si>
  <si>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</si>
  <si>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</si>
  <si>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</si>
  <si>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</si>
  <si>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</si>
  <si>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</si>
  <si>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</si>
  <si>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</si>
  <si>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</si>
  <si>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</si>
  <si>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</si>
  <si>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</si>
  <si>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</si>
  <si>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</si>
  <si>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</si>
  <si>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</si>
  <si>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</si>
  <si>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</si>
  <si>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</si>
  <si>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</si>
  <si>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</si>
  <si>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</si>
  <si>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</si>
  <si>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</si>
  <si>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</si>
  <si>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</si>
  <si>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</si>
  <si>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</si>
  <si>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</si>
  <si>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</si>
  <si>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</si>
  <si>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</si>
  <si>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</si>
  <si>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</si>
  <si>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</si>
  <si>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</si>
  <si>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</si>
  <si>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</si>
  <si>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</si>
  <si>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</si>
  <si>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</si>
  <si>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</si>
  <si>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</si>
  <si>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</si>
  <si>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</si>
  <si>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</si>
  <si>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</si>
  <si>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</si>
  <si>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</si>
  <si>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</si>
  <si>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</si>
  <si>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</si>
  <si>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</si>
  <si>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</si>
  <si>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</si>
  <si>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</si>
  <si>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</si>
  <si>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</si>
  <si>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</si>
  <si>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</si>
  <si>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</si>
  <si>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</si>
  <si>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</si>
  <si>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</si>
  <si>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</si>
  <si>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</si>
  <si>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</si>
  <si>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</si>
  <si>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</si>
  <si>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</si>
  <si>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</si>
  <si>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</si>
  <si>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</si>
  <si>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</si>
  <si>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</si>
  <si>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</si>
  <si>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</si>
  <si>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</si>
  <si>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</si>
  <si>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</si>
  <si>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</si>
  <si>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</si>
  <si>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</si>
  <si>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</si>
  <si>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</si>
  <si>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</si>
  <si>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</si>
  <si>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</si>
  <si>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</si>
  <si>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</si>
  <si>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</si>
  <si>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</si>
  <si>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</si>
  <si>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</si>
  <si>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</si>
  <si>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</si>
  <si>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</si>
  <si>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</si>
  <si>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</si>
  <si>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</si>
  <si>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</si>
  <si>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</si>
  <si>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</si>
  <si>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</si>
  <si>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</si>
  <si>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</si>
  <si>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</si>
  <si>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</si>
  <si>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</si>
  <si>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</si>
  <si>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</si>
  <si>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</si>
  <si>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</si>
  <si>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</si>
  <si>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</si>
  <si>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</si>
  <si>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</si>
  <si>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</si>
  <si>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</si>
  <si>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</si>
  <si>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</si>
  <si>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</si>
  <si>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</si>
  <si>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</si>
  <si>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</si>
  <si>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</si>
  <si>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</si>
  <si>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</si>
  <si>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</si>
  <si>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</si>
  <si>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</si>
  <si>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</si>
  <si>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</si>
  <si>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</si>
  <si>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</si>
  <si>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</si>
  <si>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</si>
  <si>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</si>
  <si>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</si>
  <si>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</si>
  <si>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</si>
  <si>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</si>
  <si>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</si>
  <si>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</si>
  <si>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</si>
  <si>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</si>
  <si>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</si>
  <si>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</si>
  <si>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</si>
  <si>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</si>
  <si>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</si>
  <si>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</si>
  <si>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</si>
  <si>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</si>
  <si>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</si>
  <si>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</si>
  <si>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</si>
  <si>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</si>
  <si>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</si>
  <si>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</si>
  <si>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</si>
  <si>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</si>
  <si>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</si>
  <si>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</si>
  <si>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</si>
  <si>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</si>
  <si>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</si>
  <si>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</si>
  <si>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</si>
  <si>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</si>
  <si>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</si>
  <si>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</si>
  <si>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</si>
  <si>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</si>
  <si>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</si>
  <si>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</si>
  <si>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</si>
  <si>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</si>
  <si>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</si>
  <si>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</si>
  <si>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</si>
  <si>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</si>
  <si>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</si>
  <si>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</si>
  <si>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</si>
  <si>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</si>
  <si>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</si>
  <si>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</si>
  <si>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</si>
  <si>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</si>
  <si>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</si>
  <si>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</si>
  <si>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</si>
  <si>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</si>
  <si>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</si>
  <si>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</si>
  <si>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</si>
  <si>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</si>
  <si>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</si>
  <si>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</si>
  <si>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</si>
  <si>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</si>
  <si>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</si>
  <si>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</si>
  <si>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</si>
  <si>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</si>
  <si>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</si>
  <si>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</si>
  <si>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</si>
  <si>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</si>
  <si>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</si>
  <si>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</si>
  <si>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</si>
  <si>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</si>
  <si>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</si>
  <si>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</si>
  <si>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</si>
  <si>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</si>
  <si>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</si>
  <si>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</si>
  <si>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</si>
  <si>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</si>
  <si>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</si>
  <si>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</si>
  <si>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</si>
  <si>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</si>
  <si>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</si>
  <si>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</si>
  <si>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</si>
  <si>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</si>
  <si>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</si>
  <si>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</si>
  <si>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</si>
  <si>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</si>
  <si>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</si>
  <si>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</si>
  <si>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</si>
  <si>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</si>
  <si>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</si>
  <si>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</si>
  <si>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</si>
  <si>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</si>
  <si>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</si>
  <si>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</si>
  <si>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</si>
  <si>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</si>
  <si>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</si>
  <si>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</si>
  <si>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</si>
  <si>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</si>
  <si>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</si>
  <si>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</si>
  <si>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</si>
  <si>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</si>
  <si>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</si>
  <si>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</si>
  <si>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</si>
  <si>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</si>
  <si>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</si>
  <si>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</si>
  <si>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</si>
  <si>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</si>
  <si>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</si>
  <si>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</si>
  <si>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</si>
  <si>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</si>
  <si>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</si>
  <si>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</si>
  <si>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</si>
  <si>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</si>
  <si>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</si>
  <si>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</si>
  <si>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</si>
  <si>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</si>
  <si>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</si>
  <si>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</si>
  <si>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</si>
  <si>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</si>
  <si>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</si>
  <si>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</si>
  <si>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</si>
  <si>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</si>
  <si>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</si>
  <si>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</si>
  <si>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</si>
  <si>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</si>
  <si>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</si>
  <si>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</si>
  <si>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</si>
  <si>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</si>
  <si>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</si>
  <si>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</si>
  <si>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</si>
  <si>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</si>
  <si>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</si>
  <si>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</si>
  <si>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</si>
  <si>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</si>
  <si>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</si>
  <si>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</si>
  <si>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</si>
  <si>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</si>
  <si>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</si>
  <si>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</si>
  <si>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</si>
  <si>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</si>
  <si>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</si>
  <si>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</si>
  <si>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</si>
  <si>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</si>
  <si>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</si>
  <si>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</si>
  <si>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</si>
  <si>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</si>
  <si>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</si>
  <si>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</si>
  <si>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</si>
  <si>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</si>
  <si>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</si>
  <si>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</si>
  <si>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</si>
  <si>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</si>
  <si>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</si>
  <si>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</si>
  <si>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</si>
  <si>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</si>
  <si>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</si>
  <si>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</si>
  <si>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</si>
  <si>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</si>
  <si>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</si>
  <si>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</si>
  <si>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</si>
  <si>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</si>
  <si>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</si>
  <si>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</si>
  <si>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</si>
  <si>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</si>
  <si>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</si>
  <si>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</si>
  <si>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</si>
  <si>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</si>
  <si>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</si>
  <si>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</si>
  <si>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</si>
  <si>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</si>
  <si>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</si>
  <si>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</si>
  <si>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</si>
  <si>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</si>
  <si>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</si>
  <si>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</si>
  <si>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</si>
  <si>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</si>
  <si>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</si>
  <si>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</si>
  <si>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</si>
  <si>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</si>
  <si>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</si>
  <si>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</si>
  <si>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</si>
  <si>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</si>
  <si>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</si>
  <si>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</si>
  <si>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</si>
  <si>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</si>
  <si>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</si>
  <si>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</si>
  <si>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</si>
  <si>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</si>
  <si>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</si>
  <si>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</si>
  <si>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</si>
  <si>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</si>
  <si>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</si>
  <si>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</si>
  <si>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</si>
  <si>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</si>
  <si>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</si>
  <si>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</si>
  <si>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</si>
  <si>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</si>
  <si>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</si>
  <si>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</si>
  <si>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</si>
  <si>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</si>
  <si>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</si>
  <si>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</si>
  <si>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</si>
  <si>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</si>
  <si>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</si>
  <si>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</si>
  <si>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</si>
  <si>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</si>
  <si>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</si>
  <si>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</si>
  <si>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</si>
  <si>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</si>
  <si>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</si>
  <si>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</si>
  <si>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</si>
  <si>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</si>
  <si>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</si>
  <si>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</si>
  <si>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</si>
  <si>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</si>
  <si>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</si>
  <si>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</si>
  <si>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</si>
  <si>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</si>
  <si>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</si>
  <si>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</si>
  <si>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</si>
  <si>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</si>
  <si>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</si>
  <si>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</si>
  <si>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</si>
  <si>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</si>
  <si>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</si>
  <si>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</si>
  <si>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</si>
  <si>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</si>
  <si>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</si>
  <si>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</si>
  <si>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</si>
  <si>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</si>
  <si>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</si>
  <si>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</si>
  <si>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</si>
  <si>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</si>
  <si>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</si>
  <si>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</si>
  <si>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</si>
  <si>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</si>
  <si>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</si>
  <si>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</si>
  <si>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</si>
  <si>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</si>
  <si>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</si>
  <si>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</si>
  <si>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</si>
  <si>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</si>
  <si>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</si>
  <si>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</si>
  <si>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</si>
  <si>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</si>
  <si>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</si>
  <si>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</si>
  <si>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</si>
  <si>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</si>
  <si>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</si>
  <si>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</si>
  <si>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</si>
  <si>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</si>
  <si>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</si>
  <si>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</si>
  <si>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</si>
  <si>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</si>
  <si>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</si>
  <si>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</si>
  <si>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</si>
  <si>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</si>
  <si>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</si>
  <si>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</si>
  <si>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</si>
  <si>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</si>
  <si>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</si>
  <si>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</si>
  <si>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</si>
  <si>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</si>
  <si>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</si>
  <si>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</si>
  <si>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</si>
  <si>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</si>
  <si>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</si>
  <si>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</si>
  <si>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</si>
  <si>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</si>
  <si>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</si>
  <si>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</si>
  <si>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</si>
  <si>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</si>
  <si>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</si>
  <si>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</si>
  <si>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</si>
  <si>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</si>
  <si>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</si>
  <si>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</si>
  <si>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</si>
  <si>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</si>
  <si>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</si>
  <si>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</si>
  <si>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</si>
  <si>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</si>
  <si>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</si>
  <si>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</si>
  <si>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</si>
  <si>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</si>
  <si>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</si>
  <si>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</si>
  <si>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</si>
  <si>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</si>
  <si>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</si>
  <si>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</si>
  <si>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</si>
  <si>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</si>
  <si>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</si>
  <si>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</si>
  <si>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</si>
  <si>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</si>
  <si>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</si>
  <si>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</si>
  <si>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</si>
  <si>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</si>
  <si>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</si>
  <si>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</si>
  <si>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</si>
  <si>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</si>
  <si>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</si>
  <si>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</si>
  <si>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</si>
  <si>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</si>
  <si>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</si>
  <si>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</si>
  <si>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</si>
  <si>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</si>
  <si>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</si>
  <si>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</si>
  <si>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</si>
  <si>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</si>
  <si>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</si>
  <si>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</si>
  <si>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</si>
  <si>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</si>
  <si>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</si>
  <si>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</si>
  <si>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</si>
  <si>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</si>
  <si>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</si>
  <si>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</si>
  <si>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</si>
  <si>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</si>
  <si>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</si>
  <si>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</si>
  <si>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</si>
  <si>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</si>
  <si>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</si>
  <si>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</si>
  <si>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</si>
  <si>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</si>
  <si>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</si>
  <si>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</si>
  <si>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</si>
  <si>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</si>
  <si>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</si>
  <si>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</si>
  <si>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</si>
  <si>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</si>
  <si>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</si>
  <si>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</si>
  <si>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</si>
  <si>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</si>
  <si>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</si>
  <si>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</si>
  <si>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</si>
  <si>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</si>
  <si>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</si>
  <si>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</si>
  <si>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</si>
  <si>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</si>
  <si>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</si>
  <si>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</si>
  <si>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</si>
  <si>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</si>
  <si>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</si>
  <si>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</si>
  <si>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</si>
  <si>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</si>
  <si>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</si>
  <si>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</si>
  <si>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</si>
  <si>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</si>
  <si>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</si>
  <si>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</si>
  <si>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</si>
  <si>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</si>
  <si>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</si>
  <si>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</si>
  <si>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</si>
  <si>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</si>
  <si>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</si>
  <si>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</si>
  <si>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</si>
  <si>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</si>
  <si>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</si>
  <si>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</si>
  <si>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</si>
  <si>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</si>
  <si>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</si>
  <si>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</si>
  <si>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</si>
  <si>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</si>
  <si>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</si>
  <si>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</si>
  <si>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</si>
  <si>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</si>
  <si>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</si>
  <si>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</si>
  <si>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</si>
  <si>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</si>
  <si>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</si>
  <si>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</si>
  <si>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</si>
  <si>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</si>
  <si>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</si>
  <si>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</si>
  <si>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</si>
  <si>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</si>
  <si>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</si>
  <si>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</si>
  <si>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</si>
  <si>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</si>
  <si>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</si>
  <si>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</si>
  <si>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</si>
  <si>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</si>
  <si>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</si>
  <si>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</si>
  <si>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</si>
  <si>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</si>
  <si>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</si>
  <si>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</si>
  <si>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</si>
  <si>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</si>
  <si>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</si>
  <si>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</si>
  <si>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</si>
  <si>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</si>
  <si>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</si>
  <si>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</si>
  <si>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</si>
  <si>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</si>
  <si>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</si>
  <si>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</si>
  <si>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</si>
  <si>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</si>
  <si>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</si>
  <si>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</si>
  <si>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</si>
  <si>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</si>
  <si>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</si>
  <si>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</si>
  <si>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</si>
  <si>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</si>
  <si>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</si>
  <si>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</si>
  <si>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</si>
  <si>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</si>
  <si>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</si>
  <si>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</si>
  <si>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</si>
  <si>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</si>
  <si>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</si>
  <si>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</si>
  <si>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</si>
  <si>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</si>
  <si>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</si>
  <si>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</si>
  <si>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</si>
  <si>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</si>
  <si>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</si>
  <si>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</si>
  <si>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</si>
  <si>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</si>
  <si>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</si>
  <si>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</si>
  <si>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</si>
  <si>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</si>
  <si>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</si>
  <si>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</si>
  <si>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</si>
  <si>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</si>
  <si>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</si>
  <si>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</si>
  <si>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</si>
  <si>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</si>
  <si>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</si>
  <si>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</si>
  <si>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</si>
  <si>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</si>
  <si>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</si>
  <si>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</si>
  <si>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</si>
  <si>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</si>
  <si>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</si>
  <si>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</si>
  <si>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</si>
  <si>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</si>
  <si>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</si>
  <si>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</si>
  <si>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</si>
  <si>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</si>
  <si>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</si>
  <si>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</si>
  <si>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</si>
  <si>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</si>
  <si>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</si>
  <si>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</si>
  <si>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</si>
  <si>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</si>
  <si>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</si>
  <si>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</si>
  <si>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</si>
  <si>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</si>
  <si>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</si>
  <si>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</si>
  <si>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</si>
  <si>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</si>
  <si>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</si>
  <si>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</si>
  <si>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</si>
  <si>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</si>
  <si>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</si>
  <si>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</si>
  <si>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</si>
  <si>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</si>
  <si>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</si>
  <si>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</si>
  <si>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</si>
  <si>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</si>
  <si>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</si>
  <si>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</si>
  <si>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</si>
  <si>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</si>
  <si>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</si>
  <si>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</si>
  <si>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</si>
  <si>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</si>
  <si>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</si>
  <si>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</si>
  <si>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</si>
  <si>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</si>
  <si>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</si>
  <si>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</si>
  <si>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</si>
  <si>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</si>
  <si>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</si>
  <si>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</si>
  <si>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</si>
  <si>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</si>
  <si>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</si>
  <si>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</si>
  <si>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</si>
  <si>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</si>
  <si>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</si>
  <si>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</si>
  <si>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</si>
  <si>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</si>
  <si>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</si>
  <si>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</si>
  <si>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</si>
  <si>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</si>
  <si>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</si>
  <si>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</si>
  <si>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</si>
  <si>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</si>
  <si>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</si>
  <si>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</si>
  <si>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</si>
  <si>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</si>
  <si>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</si>
  <si>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</si>
  <si>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</si>
  <si>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</si>
  <si>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</si>
  <si>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</si>
  <si>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</si>
  <si>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</si>
  <si>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</si>
  <si>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</si>
  <si>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</si>
  <si>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</si>
  <si>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</si>
  <si>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</si>
  <si>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</si>
  <si>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</si>
  <si>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</si>
  <si>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</si>
  <si>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</si>
  <si>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</si>
  <si>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</si>
  <si>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</si>
  <si>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</si>
  <si>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</si>
  <si>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</si>
  <si>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</si>
  <si>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</si>
  <si>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</si>
  <si>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</si>
  <si>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</si>
  <si>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</si>
  <si>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</si>
  <si>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</si>
  <si>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</si>
  <si>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</si>
  <si>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</si>
  <si>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</si>
  <si>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</si>
  <si>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</si>
  <si>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</si>
  <si>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</si>
  <si>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</si>
  <si>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</si>
  <si>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</si>
  <si>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</si>
  <si>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</si>
  <si>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</si>
  <si>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</si>
  <si>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</si>
  <si>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</si>
  <si>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</si>
  <si>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</si>
  <si>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</si>
  <si>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</si>
  <si>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</si>
  <si>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</si>
  <si>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</si>
  <si>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</si>
  <si>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</si>
  <si>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</si>
  <si>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</si>
  <si>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</si>
  <si>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</si>
  <si>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</si>
  <si>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</si>
  <si>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</si>
  <si>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</si>
  <si>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</si>
  <si>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</si>
  <si>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</si>
  <si>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</si>
  <si>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</si>
  <si>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</si>
  <si>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</si>
  <si>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</si>
  <si>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</si>
  <si>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</si>
  <si>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</si>
  <si>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</si>
  <si>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</si>
  <si>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</si>
  <si>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</si>
  <si>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</si>
  <si>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</si>
  <si>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</si>
  <si>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</si>
  <si>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</si>
  <si>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</si>
  <si>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</si>
  <si>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</si>
  <si>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</si>
  <si>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</si>
  <si>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</si>
  <si>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</si>
  <si>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</si>
  <si>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</si>
  <si>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</si>
  <si>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</si>
  <si>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</si>
  <si>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</si>
  <si>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</si>
  <si>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</si>
  <si>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</si>
  <si>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</si>
  <si>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</si>
  <si>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</si>
  <si>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</si>
  <si>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</si>
  <si>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</si>
  <si>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</si>
  <si>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</si>
  <si>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</si>
  <si>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</si>
  <si>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</si>
  <si>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</si>
  <si>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</si>
  <si>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</si>
  <si>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</si>
  <si>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</si>
  <si>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</si>
  <si>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</si>
  <si>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</si>
  <si>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</si>
  <si>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</si>
  <si>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</si>
  <si>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</si>
  <si>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</si>
  <si>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</si>
  <si>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</si>
  <si>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</si>
  <si>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</si>
  <si>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</si>
  <si>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</si>
  <si>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</si>
  <si>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</si>
  <si>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</si>
  <si>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</si>
  <si>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</si>
  <si>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</si>
  <si>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</si>
  <si>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</si>
  <si>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</si>
  <si>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</si>
  <si>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</si>
  <si>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</si>
  <si>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</si>
  <si>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</si>
  <si>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</si>
  <si>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</si>
  <si>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</si>
  <si>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</si>
  <si>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</si>
  <si>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</si>
  <si>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</si>
  <si>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</si>
  <si>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</si>
  <si>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</si>
  <si>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</si>
  <si>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</si>
  <si>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</si>
  <si>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</si>
  <si>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</si>
  <si>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</si>
  <si>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</si>
  <si>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</si>
  <si>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</si>
  <si>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</si>
  <si>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</si>
  <si>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</si>
  <si>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</si>
  <si>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</si>
  <si>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</si>
  <si>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</si>
  <si>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</si>
  <si>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</si>
  <si>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</si>
  <si>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</si>
  <si>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</si>
  <si>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</si>
  <si>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</si>
  <si>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</si>
  <si>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</si>
  <si>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</si>
  <si>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</si>
  <si>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</si>
  <si>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</si>
  <si>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</si>
  <si>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</si>
  <si>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</si>
  <si>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</si>
  <si>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</si>
  <si>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</si>
  <si>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</si>
  <si>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</si>
  <si>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</si>
  <si>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</si>
  <si>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</si>
  <si>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</si>
  <si>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</si>
  <si>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</si>
  <si>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</si>
  <si>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</si>
  <si>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</si>
  <si>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</si>
  <si>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</si>
  <si>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</si>
  <si>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</si>
  <si>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</si>
  <si>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</si>
  <si>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</si>
  <si>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</si>
  <si>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</si>
  <si>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</si>
  <si>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</si>
  <si>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</si>
  <si>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</si>
  <si>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</si>
  <si>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</si>
  <si>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</si>
  <si>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</si>
  <si>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</si>
  <si>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</si>
  <si>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</si>
  <si>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</si>
  <si>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</si>
  <si>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</si>
  <si>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</si>
  <si>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</si>
  <si>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</si>
  <si>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</si>
  <si>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</si>
  <si>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</si>
  <si>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</si>
  <si>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</si>
  <si>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</si>
  <si>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</si>
  <si>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</si>
  <si>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</si>
  <si>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</si>
  <si>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</si>
  <si>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</si>
  <si>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</si>
  <si>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</si>
  <si>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</si>
  <si>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</si>
  <si>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</si>
  <si>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</si>
  <si>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</si>
  <si>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</si>
  <si>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</si>
  <si>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</si>
  <si>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</si>
  <si>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</si>
  <si>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</si>
  <si>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</si>
  <si>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</si>
  <si>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</si>
  <si>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</si>
  <si>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</si>
  <si>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</si>
  <si>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</si>
  <si>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</si>
  <si>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</si>
  <si>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</si>
  <si>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</si>
  <si>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</si>
  <si>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</si>
  <si>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</si>
  <si>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</si>
  <si>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</si>
  <si>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</si>
  <si>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</si>
  <si>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</si>
  <si>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</si>
  <si>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</si>
  <si>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</si>
  <si>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</si>
  <si>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</si>
  <si>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</si>
  <si>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</si>
  <si>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</si>
  <si>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</si>
  <si>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</si>
  <si>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</si>
  <si>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</si>
  <si>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</si>
  <si>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</si>
  <si>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</si>
  <si>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</si>
  <si>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</si>
  <si>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</si>
  <si>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</si>
  <si>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</si>
  <si>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</si>
  <si>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</si>
  <si>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</si>
  <si>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</si>
  <si>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</si>
  <si>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</si>
  <si>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</si>
  <si>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</si>
  <si>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</si>
  <si>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</si>
  <si>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</si>
  <si>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</si>
  <si>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</si>
  <si>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</si>
  <si>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</si>
  <si>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</si>
  <si>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</si>
  <si>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</si>
  <si>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</si>
  <si>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</si>
  <si>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</si>
  <si>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</si>
  <si>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</si>
  <si>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</si>
  <si>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</si>
  <si>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</si>
  <si>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</si>
  <si>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</si>
  <si>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</si>
  <si>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</si>
  <si>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</si>
  <si>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</si>
  <si>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</si>
  <si>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</si>
  <si>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</si>
  <si>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</si>
  <si>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</si>
  <si>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</si>
  <si>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</si>
  <si>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</si>
  <si>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</si>
  <si>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</si>
  <si>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</si>
  <si>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</si>
  <si>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</si>
  <si>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</si>
  <si>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</si>
  <si>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</si>
  <si>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</si>
  <si>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</si>
  <si>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</si>
  <si>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</si>
  <si>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</si>
  <si>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</si>
  <si>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</si>
  <si>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</si>
  <si>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</si>
  <si>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</si>
  <si>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</si>
  <si>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</si>
  <si>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</si>
  <si>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</si>
  <si>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</si>
  <si>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</si>
  <si>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</si>
  <si>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</si>
  <si>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</si>
  <si>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</si>
  <si>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</si>
  <si>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</si>
  <si>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</si>
  <si>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</si>
  <si>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</si>
  <si>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</si>
  <si>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</si>
  <si>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</si>
  <si>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</si>
  <si>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</si>
  <si>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</si>
  <si>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</si>
  <si>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</si>
  <si>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</si>
  <si>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</si>
  <si>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</si>
  <si>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</si>
  <si>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</si>
  <si>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</si>
  <si>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</si>
  <si>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</si>
  <si>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</si>
  <si>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</si>
  <si>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</si>
  <si>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</si>
  <si>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</si>
  <si>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</si>
  <si>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</si>
  <si>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</si>
  <si>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</si>
  <si>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</si>
  <si>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</si>
  <si>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</si>
  <si>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</si>
  <si>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</si>
  <si>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</si>
  <si>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</si>
  <si>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</si>
  <si>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</si>
  <si>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</si>
  <si>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</si>
  <si>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</si>
  <si>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</si>
  <si>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</si>
  <si>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</si>
  <si>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</si>
  <si>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</si>
  <si>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</si>
  <si>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</si>
  <si>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</si>
  <si>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</si>
  <si>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</si>
  <si>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</si>
  <si>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</si>
  <si>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</si>
  <si>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</si>
  <si>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</si>
  <si>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</si>
  <si>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</si>
  <si>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</si>
  <si>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</si>
  <si>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</si>
  <si>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</si>
  <si>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</si>
  <si>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</si>
  <si>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</si>
  <si>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</si>
  <si>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</si>
  <si>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</si>
  <si>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</si>
  <si>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</si>
  <si>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</si>
  <si>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</si>
  <si>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</si>
  <si>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</si>
  <si>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</si>
  <si>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</si>
  <si>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</si>
  <si>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</si>
  <si>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</si>
  <si>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</si>
  <si>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</si>
  <si>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</si>
  <si>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</si>
  <si>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</si>
  <si>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</si>
  <si>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</si>
  <si>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</si>
  <si>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</si>
  <si>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</si>
  <si>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</si>
  <si>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</si>
  <si>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</si>
  <si>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</si>
  <si>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</si>
  <si>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</si>
  <si>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</si>
  <si>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</si>
  <si>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</si>
  <si>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</si>
  <si>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</si>
  <si>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</si>
  <si>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</si>
  <si>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</si>
  <si>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</si>
  <si>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</si>
  <si>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</si>
  <si>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</si>
  <si>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</si>
  <si>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</si>
  <si>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</si>
  <si>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</si>
  <si>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</si>
  <si>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</si>
  <si>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</si>
  <si>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</si>
  <si>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</si>
  <si>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</si>
  <si>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</si>
  <si>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</si>
  <si>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</si>
  <si>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</si>
  <si>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</si>
  <si>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</si>
  <si>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</si>
  <si>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</si>
  <si>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</si>
  <si>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</si>
  <si>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</si>
  <si>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</si>
  <si>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</si>
  <si>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</si>
  <si>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</si>
  <si>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</si>
  <si>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</si>
  <si>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</si>
  <si>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</si>
  <si>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</si>
  <si>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</si>
  <si>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</si>
  <si>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</si>
  <si>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</si>
  <si>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</si>
  <si>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</si>
  <si>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</si>
  <si>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</si>
  <si>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</si>
  <si>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</si>
  <si>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</si>
  <si>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</si>
  <si>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</si>
  <si>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</si>
  <si>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</si>
  <si>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</si>
  <si>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</si>
  <si>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</si>
  <si>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</si>
  <si>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</si>
  <si>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</si>
  <si>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</si>
  <si>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</si>
  <si>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</si>
  <si>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</si>
  <si>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</si>
  <si>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</si>
  <si>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</si>
  <si>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</si>
  <si>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</si>
  <si>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</si>
  <si>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</si>
  <si>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</si>
  <si>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</si>
  <si>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</si>
  <si>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</si>
  <si>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</si>
  <si>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</si>
  <si>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</si>
  <si>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</si>
  <si>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</si>
  <si>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</si>
  <si>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</si>
  <si>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</si>
  <si>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</si>
  <si>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</si>
  <si>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</si>
  <si>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</si>
  <si>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</si>
  <si>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</si>
  <si>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</si>
  <si>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</si>
  <si>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</si>
  <si>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</si>
  <si>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</si>
  <si>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</si>
  <si>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</si>
  <si>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</si>
  <si>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</si>
  <si>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</si>
  <si>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</si>
  <si>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</si>
  <si>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</si>
  <si>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</si>
  <si>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</si>
  <si>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</si>
  <si>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</si>
  <si>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</si>
  <si>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</si>
  <si>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</si>
  <si>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</si>
  <si>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</si>
  <si>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</si>
  <si>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</si>
  <si>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</si>
  <si>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</si>
  <si>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</si>
  <si>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</si>
  <si>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</si>
  <si>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</si>
  <si>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</si>
  <si>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</si>
  <si>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</si>
  <si>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</si>
  <si>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</si>
  <si>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</si>
  <si>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</si>
  <si>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</si>
  <si>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</si>
  <si>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</si>
  <si>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</si>
  <si>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</si>
  <si>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</si>
  <si>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</si>
  <si>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</si>
  <si>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</si>
  <si>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</si>
  <si>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</si>
  <si>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</si>
  <si>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</si>
  <si>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</si>
  <si>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</si>
  <si>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</si>
  <si>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</si>
  <si>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</si>
  <si>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</si>
  <si>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</si>
  <si>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</si>
  <si>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</si>
  <si>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</si>
  <si>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</si>
  <si>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</si>
  <si>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</si>
  <si>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</si>
  <si>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</si>
  <si>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</si>
  <si>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</si>
  <si>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</si>
  <si>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</si>
  <si>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</si>
  <si>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</si>
  <si>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</si>
  <si>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</si>
  <si>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</si>
  <si>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</si>
  <si>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</si>
  <si>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</si>
  <si>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</si>
  <si>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</si>
  <si>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</si>
  <si>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</si>
  <si>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</si>
  <si>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</si>
  <si>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</si>
  <si>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</si>
  <si>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</si>
  <si>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</si>
  <si>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</si>
  <si>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</si>
  <si>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</si>
  <si>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</si>
  <si>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</si>
  <si>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</si>
  <si>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</si>
  <si>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</si>
  <si>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</si>
  <si>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</si>
  <si>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</si>
  <si>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</si>
  <si>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</si>
  <si>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</si>
  <si>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</si>
  <si>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</si>
  <si>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</si>
  <si>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</si>
  <si>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</si>
  <si>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</si>
  <si>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</si>
  <si>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</si>
  <si>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</si>
  <si>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</si>
  <si>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</si>
  <si>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</si>
  <si>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</si>
  <si>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</si>
  <si>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</si>
  <si>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</si>
  <si>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</si>
  <si>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</si>
  <si>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</si>
  <si>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</si>
  <si>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</si>
  <si>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</si>
  <si>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</si>
  <si>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</si>
  <si>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</si>
  <si>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</si>
  <si>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</si>
  <si>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</si>
  <si>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</si>
  <si>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</si>
  <si>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</si>
  <si>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</si>
  <si>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</si>
  <si>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</si>
  <si>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</si>
  <si>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</si>
  <si>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</si>
  <si>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</si>
  <si>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</si>
  <si>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</si>
  <si>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</si>
  <si>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</si>
  <si>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</si>
  <si>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</si>
  <si>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</si>
  <si>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</si>
  <si>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</si>
  <si>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</si>
  <si>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</si>
  <si>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</si>
  <si>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</si>
  <si>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</si>
  <si>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</si>
  <si>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</si>
  <si>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</si>
  <si>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</si>
  <si>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</si>
  <si>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</si>
  <si>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</si>
  <si>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</si>
  <si>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</si>
  <si>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</si>
  <si>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</si>
  <si>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</si>
  <si>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</si>
  <si>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</si>
  <si>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</si>
  <si>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</si>
  <si>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</si>
  <si>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</si>
  <si>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</si>
  <si>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</si>
  <si>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</si>
  <si>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</si>
  <si>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</si>
  <si>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</si>
  <si>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</si>
  <si>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</si>
  <si>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</si>
  <si>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</si>
  <si>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</si>
  <si>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</si>
  <si>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</si>
  <si>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</si>
  <si>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</si>
  <si>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</si>
  <si>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</si>
  <si>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</si>
  <si>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</si>
  <si>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</si>
  <si>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</si>
  <si>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</si>
  <si>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</si>
  <si>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</si>
  <si>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</si>
  <si>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</si>
  <si>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</si>
  <si>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</si>
  <si>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</si>
  <si>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</si>
  <si>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</si>
  <si>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</si>
  <si>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</si>
  <si>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</si>
  <si>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</si>
  <si>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</si>
  <si>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</si>
  <si>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</si>
  <si>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</si>
  <si>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</si>
  <si>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</si>
  <si>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</si>
  <si>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</si>
  <si>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</si>
  <si>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</si>
  <si>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</si>
  <si>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</si>
  <si>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</si>
  <si>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</si>
  <si>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</si>
  <si>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</si>
  <si>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</si>
  <si>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</si>
  <si>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</si>
  <si>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</si>
  <si>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</si>
  <si>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</si>
  <si>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</si>
  <si>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</si>
  <si>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</si>
  <si>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</si>
  <si>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</si>
  <si>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</si>
  <si>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</si>
  <si>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</si>
  <si>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</si>
  <si>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</si>
  <si>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</si>
  <si>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</si>
  <si>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</si>
  <si>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</si>
  <si>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</si>
  <si>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</si>
  <si>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</si>
  <si>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</si>
  <si>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</si>
  <si>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</si>
  <si>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</si>
  <si>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</si>
  <si>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</si>
  <si>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</si>
  <si>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</si>
  <si>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</si>
  <si>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</si>
  <si>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</si>
  <si>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</si>
  <si>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</si>
  <si>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</si>
  <si>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</si>
  <si>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</si>
  <si>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</si>
  <si>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</si>
  <si>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</si>
  <si>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</si>
  <si>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</si>
  <si>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</si>
  <si>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</si>
  <si>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</si>
  <si>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</si>
  <si>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</si>
  <si>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</si>
  <si>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</si>
  <si>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</si>
  <si>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</si>
  <si>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</si>
  <si>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</si>
  <si>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</si>
  <si>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</si>
  <si>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</si>
  <si>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</si>
  <si>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</si>
  <si>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</si>
  <si>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</si>
  <si>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</si>
  <si>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</si>
  <si>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</si>
  <si>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</si>
  <si>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</si>
  <si>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</si>
  <si>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</si>
  <si>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</si>
  <si>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</si>
  <si>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</si>
  <si>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</si>
  <si>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</si>
  <si>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</si>
  <si>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</si>
  <si>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</si>
  <si>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</si>
  <si>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</si>
  <si>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</si>
  <si>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</si>
  <si>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</si>
  <si>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</si>
  <si>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</si>
  <si>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</si>
  <si>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</si>
  <si>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</si>
  <si>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</si>
  <si>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</si>
  <si>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</si>
  <si>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</si>
  <si>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</si>
  <si>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</si>
  <si>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</si>
  <si>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</si>
  <si>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</si>
  <si>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</si>
  <si>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</si>
  <si>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</si>
  <si>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</si>
  <si>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</si>
  <si>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</si>
  <si>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</si>
  <si>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</si>
  <si>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</si>
  <si>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</si>
  <si>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</si>
  <si>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</si>
  <si>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</si>
  <si>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</si>
  <si>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</si>
  <si>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</si>
  <si>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</si>
  <si>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</si>
  <si>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</si>
  <si>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</si>
  <si>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</si>
  <si>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</si>
  <si>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</si>
  <si>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</si>
  <si>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</si>
  <si>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</si>
  <si>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</si>
  <si>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</si>
  <si>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</si>
  <si>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</si>
  <si>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</si>
  <si>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</si>
  <si>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</si>
  <si>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</si>
  <si>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</si>
  <si>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</si>
  <si>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</si>
  <si>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</si>
  <si>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</si>
  <si>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</si>
  <si>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</si>
  <si>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</si>
  <si>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</si>
  <si>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</si>
  <si>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</si>
  <si>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</si>
  <si>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</si>
  <si>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</si>
  <si>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</si>
  <si>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</si>
  <si>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</si>
  <si>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</si>
  <si>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</si>
  <si>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</si>
  <si>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</si>
  <si>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</si>
  <si>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</si>
  <si>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</si>
  <si>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</si>
  <si>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</si>
  <si>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</si>
  <si>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</si>
  <si>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</si>
  <si>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</si>
  <si>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</si>
  <si>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</si>
  <si>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</si>
  <si>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</si>
  <si>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</si>
  <si>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</si>
  <si>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</si>
  <si>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</si>
  <si>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</si>
  <si>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</si>
  <si>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</si>
  <si>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</si>
  <si>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</si>
  <si>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</si>
  <si>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</si>
  <si>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</si>
  <si>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</si>
  <si>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</si>
  <si>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</si>
  <si>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</si>
  <si>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</si>
  <si>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</si>
  <si>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</si>
  <si>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</si>
  <si>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</si>
  <si>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</si>
  <si>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</si>
  <si>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</si>
  <si>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</si>
  <si>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</si>
  <si>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</si>
  <si>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</si>
  <si>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</si>
  <si>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</si>
  <si>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</si>
  <si>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</si>
  <si>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</si>
  <si>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</si>
  <si>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</si>
  <si>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</si>
  <si>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</si>
  <si>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</si>
  <si>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</si>
  <si>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</si>
  <si>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</si>
  <si>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</si>
  <si>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</si>
  <si>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</si>
  <si>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</si>
  <si>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</si>
  <si>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</si>
  <si>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</si>
  <si>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</si>
  <si>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</si>
  <si>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</si>
  <si>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</si>
  <si>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</si>
  <si>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</si>
  <si>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</si>
  <si>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</si>
  <si>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</si>
  <si>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</si>
  <si>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</si>
  <si>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</si>
  <si>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</si>
  <si>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</si>
  <si>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</si>
  <si>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</si>
  <si>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</si>
  <si>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</si>
  <si>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</si>
  <si>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</si>
  <si>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</si>
  <si>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</si>
  <si>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</si>
  <si>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</si>
  <si>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</si>
  <si>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</si>
  <si>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</si>
  <si>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</si>
  <si>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</si>
  <si>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</si>
  <si>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</si>
  <si>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</si>
  <si>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</si>
  <si>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</si>
  <si>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</si>
  <si>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</si>
  <si>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</si>
  <si>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</si>
  <si>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</si>
  <si>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</si>
  <si>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</si>
  <si>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</si>
  <si>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</si>
  <si>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</si>
  <si>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</si>
  <si>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</si>
  <si>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</si>
  <si>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</si>
  <si>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</si>
  <si>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</si>
  <si>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</si>
  <si>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</si>
  <si>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</si>
  <si>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</si>
  <si>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</si>
  <si>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</si>
  <si>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</si>
  <si>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</si>
  <si>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</si>
  <si>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</si>
  <si>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</si>
  <si>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</si>
  <si>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</si>
  <si>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</si>
  <si>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</si>
  <si>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</si>
  <si>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</si>
  <si>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</si>
  <si>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</si>
  <si>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</si>
  <si>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</si>
  <si>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</si>
  <si>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</si>
  <si>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</si>
  <si>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</si>
  <si>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</si>
  <si>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</si>
  <si>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</si>
  <si>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</si>
  <si>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</si>
  <si>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</si>
  <si>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</si>
  <si>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</si>
  <si>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</si>
  <si>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</si>
  <si>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</si>
  <si>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</si>
  <si>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</si>
  <si>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</si>
  <si>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</si>
  <si>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</si>
  <si>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</si>
  <si>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</si>
  <si>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</si>
  <si>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</si>
  <si>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</si>
  <si>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</si>
  <si>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</si>
  <si>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</si>
  <si>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</si>
  <si>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</si>
  <si>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</si>
  <si>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</si>
  <si>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</si>
  <si>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</si>
  <si>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</si>
  <si>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</si>
  <si>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</si>
  <si>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</si>
  <si>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</si>
  <si>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</si>
  <si>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</si>
  <si>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</si>
  <si>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</si>
  <si>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</si>
  <si>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</si>
  <si>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</si>
  <si>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</si>
  <si>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</si>
  <si>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</si>
  <si>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</si>
  <si>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</si>
  <si>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</si>
  <si>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</si>
  <si>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</si>
  <si>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</si>
  <si>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</si>
  <si>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</si>
  <si>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</si>
  <si>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</si>
  <si>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</si>
  <si>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</si>
  <si>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</si>
  <si>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</si>
  <si>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</si>
  <si>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</si>
  <si>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</si>
  <si>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</si>
  <si>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</si>
  <si>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</si>
  <si>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</si>
  <si>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</si>
  <si>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</si>
  <si>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</si>
  <si>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</si>
  <si>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</si>
  <si>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</si>
  <si>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</si>
  <si>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</si>
  <si>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</si>
  <si>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</si>
  <si>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</si>
  <si>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</si>
  <si>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</si>
  <si>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</si>
  <si>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</si>
  <si>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</si>
  <si>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</si>
  <si>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</si>
  <si>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</si>
  <si>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</si>
  <si>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</si>
  <si>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</si>
  <si>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</si>
  <si>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</si>
  <si>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</si>
  <si>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</si>
  <si>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</si>
  <si>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</si>
  <si>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</si>
  <si>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</si>
  <si>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</si>
  <si>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</si>
  <si>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</si>
  <si>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</si>
  <si>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</si>
  <si>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</si>
  <si>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</si>
  <si>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</si>
  <si>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</si>
  <si>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</si>
  <si>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</si>
  <si>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</si>
  <si>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</si>
  <si>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</si>
  <si>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</si>
  <si>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</si>
  <si>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</si>
  <si>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</si>
  <si>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</si>
  <si>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</si>
  <si>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</si>
  <si>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</si>
  <si>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</si>
  <si>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</si>
  <si>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</si>
  <si>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</si>
  <si>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</si>
  <si>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</si>
  <si>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</si>
  <si>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</si>
  <si>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</si>
  <si>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</si>
  <si>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</si>
  <si>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</si>
  <si>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</si>
  <si>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</si>
  <si>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</si>
  <si>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</si>
  <si>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</si>
  <si>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</si>
  <si>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</si>
  <si>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</si>
  <si>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</si>
  <si>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</si>
  <si>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</si>
  <si>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</si>
  <si>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</si>
  <si>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</si>
  <si>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</si>
  <si>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</si>
  <si>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</si>
  <si>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</si>
  <si>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</si>
  <si>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</si>
  <si>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</si>
  <si>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</si>
  <si>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</si>
  <si>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</si>
  <si>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</si>
  <si>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</si>
  <si>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</si>
  <si>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</si>
  <si>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</si>
  <si>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</si>
  <si>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</si>
  <si>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</si>
  <si>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</si>
  <si>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</si>
  <si>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</si>
  <si>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</si>
  <si>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</si>
  <si>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</si>
  <si>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</si>
  <si>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</si>
  <si>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</si>
  <si>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</si>
  <si>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</si>
  <si>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</si>
  <si>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</si>
  <si>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</si>
  <si>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</si>
  <si>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</si>
  <si>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</si>
  <si>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</si>
  <si>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</si>
  <si>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</si>
  <si>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</si>
  <si>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</si>
  <si>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</si>
  <si>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</si>
  <si>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</si>
  <si>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</si>
  <si>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</si>
  <si>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</si>
  <si>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</si>
  <si>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</si>
  <si>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</si>
  <si>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</si>
  <si>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</si>
  <si>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</si>
  <si>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</si>
  <si>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</si>
  <si>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</si>
  <si>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</si>
  <si>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</si>
  <si>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</si>
  <si>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</si>
  <si>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</si>
  <si>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</si>
  <si>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</si>
  <si>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</si>
  <si>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</si>
  <si>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</si>
  <si>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</si>
  <si>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</si>
  <si>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</si>
  <si>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</si>
  <si>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</si>
  <si>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</si>
  <si>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</si>
  <si>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</si>
  <si>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</si>
  <si>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</si>
  <si>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</si>
  <si>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</si>
  <si>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</si>
  <si>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</si>
  <si>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</si>
  <si>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</si>
  <si>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</si>
  <si>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</si>
  <si>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</si>
  <si>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</si>
  <si>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</si>
  <si>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</si>
  <si>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</si>
  <si>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</si>
  <si>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</si>
  <si>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</si>
  <si>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</si>
  <si>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</si>
  <si>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</si>
  <si>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</si>
  <si>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</si>
  <si>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</si>
  <si>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</si>
  <si>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</si>
  <si>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</si>
  <si>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</si>
  <si>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</si>
  <si>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</si>
  <si>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</si>
  <si>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</si>
  <si>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</si>
  <si>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</si>
  <si>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</si>
  <si>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</si>
  <si>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</si>
  <si>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</si>
  <si>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</si>
  <si>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</si>
  <si>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</si>
  <si>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</si>
  <si>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</si>
  <si>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</si>
  <si>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</si>
  <si>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</si>
  <si>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</si>
  <si>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</si>
  <si>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</si>
  <si>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</si>
  <si>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</si>
  <si>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</si>
  <si>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</si>
  <si>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</si>
  <si>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</si>
  <si>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</si>
  <si>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</si>
  <si>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</si>
  <si>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</si>
  <si>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</si>
  <si>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</si>
  <si>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</si>
  <si>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</si>
  <si>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</si>
  <si>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</si>
  <si>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</si>
  <si>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</si>
  <si>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</si>
  <si>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</si>
  <si>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</si>
  <si>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</si>
  <si>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</si>
  <si>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</si>
  <si>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</si>
  <si>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</si>
  <si>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</si>
  <si>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</si>
  <si>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</si>
  <si>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</si>
  <si>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</si>
  <si>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</si>
  <si>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</si>
  <si>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</si>
  <si>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</si>
  <si>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</si>
  <si>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</si>
  <si>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</si>
  <si>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</si>
  <si>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</si>
  <si>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</si>
  <si>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</si>
  <si>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</si>
  <si>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</si>
  <si>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</si>
  <si>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</si>
  <si>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</si>
  <si>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</si>
  <si>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</si>
  <si>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</si>
  <si>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</si>
  <si>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</si>
  <si>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</si>
  <si>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</si>
  <si>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</si>
  <si>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</si>
  <si>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</si>
  <si>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</si>
  <si>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</si>
  <si>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</si>
  <si>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</si>
  <si>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</si>
  <si>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</si>
  <si>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</si>
  <si>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</si>
  <si>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</si>
  <si>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</si>
  <si>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</si>
  <si>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</si>
  <si>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</si>
  <si>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</si>
  <si>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</si>
  <si>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</si>
  <si>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</si>
  <si>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</si>
  <si>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</si>
  <si>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</si>
  <si>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</si>
  <si>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</si>
  <si>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</si>
  <si>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</si>
  <si>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</si>
  <si>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</si>
  <si>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</si>
  <si>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</si>
  <si>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</si>
  <si>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</si>
  <si>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</si>
  <si>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</si>
  <si>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</si>
  <si>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</si>
  <si>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</si>
  <si>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</si>
  <si>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</si>
  <si>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</si>
  <si>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</si>
  <si>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</si>
  <si>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</si>
  <si>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</si>
  <si>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</si>
  <si>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</si>
  <si>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</si>
  <si>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</si>
  <si>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</si>
  <si>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</si>
  <si>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</si>
  <si>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</si>
  <si>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</si>
  <si>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</si>
  <si>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</si>
  <si>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</si>
  <si>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</si>
  <si>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</si>
  <si>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</si>
  <si>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</si>
  <si>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</si>
  <si>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</si>
  <si>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</si>
  <si>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</si>
  <si>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</si>
  <si>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</si>
  <si>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</si>
  <si>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</si>
  <si>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</si>
  <si>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</si>
  <si>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</si>
  <si>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</si>
  <si>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</si>
  <si>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</si>
  <si>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</si>
  <si>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</si>
  <si>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</si>
  <si>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</si>
  <si>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</si>
  <si>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</si>
  <si>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</si>
  <si>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</si>
  <si>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</si>
  <si>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</si>
  <si>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</si>
  <si>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</si>
  <si>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</si>
  <si>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</si>
  <si>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</si>
  <si>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</si>
  <si>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</si>
  <si>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</si>
  <si>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</si>
  <si>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</si>
  <si>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</si>
  <si>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</si>
  <si>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</si>
  <si>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</si>
  <si>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</si>
  <si>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</si>
  <si>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</si>
  <si>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</si>
  <si>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</si>
  <si>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</si>
  <si>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</si>
  <si>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</si>
  <si>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</si>
  <si>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</si>
  <si>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</si>
  <si>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</si>
  <si>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</si>
  <si>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</si>
  <si>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</si>
  <si>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</si>
  <si>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</si>
  <si>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</si>
  <si>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</si>
  <si>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</si>
  <si>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</si>
  <si>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</si>
  <si>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</si>
  <si>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</si>
  <si>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</si>
  <si>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</si>
  <si>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</si>
  <si>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</si>
  <si>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</si>
  <si>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</si>
  <si>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</si>
  <si>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</si>
  <si>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</si>
  <si>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</si>
  <si>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</si>
  <si>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</si>
  <si>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</si>
  <si>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</si>
  <si>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</si>
  <si>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</si>
  <si>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</si>
  <si>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</si>
  <si>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</si>
  <si>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</si>
  <si>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</si>
  <si>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</si>
  <si>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</si>
  <si>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</si>
  <si>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</si>
  <si>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</si>
  <si>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</si>
  <si>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</si>
  <si>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</si>
  <si>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</si>
  <si>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</si>
  <si>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</si>
  <si>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</si>
  <si>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</si>
  <si>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</si>
  <si>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</si>
  <si>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</si>
  <si>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</si>
  <si>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</si>
  <si>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</si>
  <si>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</si>
  <si>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</si>
  <si>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</si>
  <si>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</si>
  <si>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</si>
  <si>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</si>
  <si>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</si>
  <si>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</si>
  <si>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</si>
  <si>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</si>
  <si>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</si>
  <si>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</si>
  <si>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</si>
  <si>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</si>
  <si>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</si>
  <si>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</si>
  <si>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</si>
  <si>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</si>
  <si>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</si>
  <si>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</si>
  <si>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</si>
  <si>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</si>
  <si>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</si>
  <si>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</si>
  <si>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</si>
  <si>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</si>
  <si>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</si>
  <si>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</si>
  <si>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</si>
  <si>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</si>
  <si>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</si>
  <si>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</si>
  <si>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</si>
  <si>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</si>
  <si>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</si>
  <si>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</si>
  <si>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</si>
  <si>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</si>
  <si>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</si>
  <si>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</si>
  <si>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</si>
  <si>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</si>
  <si>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</si>
  <si>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</si>
  <si>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</si>
  <si>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</si>
  <si>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</si>
  <si>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</si>
  <si>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</si>
  <si>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</si>
  <si>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</si>
  <si>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</si>
  <si>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</si>
  <si>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</si>
  <si>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</si>
  <si>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</si>
  <si>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</si>
  <si>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</si>
  <si>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</si>
  <si>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</si>
  <si>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</si>
  <si>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</si>
  <si>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</si>
  <si>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</si>
  <si>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</si>
  <si>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</si>
  <si>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</si>
  <si>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</si>
  <si>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</si>
  <si>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</si>
  <si>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</si>
  <si>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</si>
  <si>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</si>
  <si>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</si>
  <si>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</si>
  <si>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</si>
  <si>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</si>
  <si>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</si>
  <si>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</si>
  <si>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</si>
  <si>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</si>
  <si>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</si>
  <si>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</si>
  <si>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</si>
  <si>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</si>
  <si>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</si>
  <si>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</si>
  <si>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</si>
  <si>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</si>
  <si>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</si>
  <si>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</si>
  <si>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</si>
  <si>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</si>
  <si>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</si>
  <si>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</si>
  <si>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</si>
  <si>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</si>
  <si>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</si>
  <si>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</si>
  <si>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</si>
  <si>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</si>
  <si>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</si>
  <si>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</si>
  <si>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</si>
  <si>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</si>
  <si>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</si>
  <si>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</si>
  <si>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</si>
  <si>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</si>
  <si>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</si>
  <si>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</si>
  <si>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</si>
  <si>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</si>
  <si>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</si>
  <si>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</si>
  <si>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</si>
  <si>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</si>
  <si>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</si>
  <si>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</si>
  <si>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</si>
  <si>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</si>
  <si>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</si>
  <si>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</si>
  <si>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</si>
  <si>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</si>
  <si>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</si>
  <si>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</si>
  <si>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</si>
  <si>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</si>
  <si>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</si>
  <si>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</si>
  <si>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</si>
  <si>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</si>
  <si>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</si>
  <si>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</si>
  <si>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</si>
  <si>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</si>
  <si>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</si>
  <si>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</si>
  <si>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</si>
  <si>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</si>
  <si>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</si>
  <si>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</si>
  <si>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</si>
  <si>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</si>
  <si>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</si>
  <si>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</si>
  <si>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</si>
  <si>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</si>
  <si>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</si>
  <si>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</si>
  <si>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</si>
  <si>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</si>
  <si>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</si>
  <si>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</si>
  <si>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</si>
  <si>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</si>
  <si>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</si>
  <si>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</si>
  <si>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</si>
  <si>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</si>
  <si>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</si>
  <si>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</si>
  <si>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</si>
  <si>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</si>
  <si>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</si>
  <si>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</si>
  <si>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</si>
  <si>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</si>
  <si>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</si>
  <si>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</si>
  <si>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</si>
  <si>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</si>
  <si>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</si>
  <si>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</si>
  <si>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</si>
  <si>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</si>
  <si>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</si>
  <si>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</si>
  <si>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</si>
  <si>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</si>
  <si>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</si>
  <si>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</si>
  <si>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</si>
  <si>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</si>
  <si>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</si>
  <si>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</si>
  <si>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</si>
  <si>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</si>
  <si>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</si>
  <si>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</si>
  <si>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</si>
  <si>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</si>
  <si>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</si>
  <si>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</si>
  <si>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</si>
  <si>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</si>
  <si>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</si>
  <si>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</si>
  <si>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</si>
  <si>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</si>
  <si>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</si>
  <si>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</si>
  <si>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</si>
  <si>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</si>
  <si>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</si>
  <si>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</si>
  <si>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</si>
  <si>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</si>
  <si>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</si>
  <si>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</si>
  <si>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</si>
  <si>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</si>
  <si>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</si>
  <si>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</si>
  <si>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</si>
  <si>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</si>
  <si>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</si>
  <si>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</si>
  <si>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</si>
  <si>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</si>
  <si>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</si>
  <si>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</si>
  <si>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</si>
  <si>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</si>
  <si>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</si>
  <si>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</si>
  <si>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</si>
  <si>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</si>
  <si>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</si>
  <si>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</si>
  <si>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</si>
  <si>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</si>
  <si>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</si>
  <si>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</si>
  <si>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</si>
  <si>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</si>
  <si>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</si>
  <si>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</si>
  <si>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</si>
  <si>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</si>
  <si>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</si>
  <si>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</si>
  <si>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</si>
  <si>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</si>
  <si>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</si>
  <si>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</si>
  <si>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</si>
  <si>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</si>
  <si>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</si>
  <si>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</si>
  <si>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</si>
  <si>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</si>
  <si>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</si>
  <si>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</si>
  <si>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</si>
  <si>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</si>
  <si>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</si>
  <si>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</si>
  <si>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</si>
  <si>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</si>
  <si>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</si>
  <si>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</si>
  <si>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</si>
  <si>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</si>
  <si>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</si>
  <si>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</si>
  <si>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</si>
  <si>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</si>
  <si>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</si>
  <si>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</si>
  <si>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</si>
  <si>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</si>
  <si>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</si>
  <si>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</si>
  <si>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</si>
  <si>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</si>
  <si>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</si>
  <si>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</si>
  <si>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</si>
  <si>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</si>
  <si>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</si>
  <si>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</si>
  <si>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</si>
  <si>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</si>
  <si>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</si>
  <si>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</si>
  <si>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</si>
  <si>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</si>
  <si>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</si>
  <si>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</si>
  <si>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</si>
  <si>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</si>
  <si>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</si>
  <si>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</si>
  <si>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</si>
  <si>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</si>
  <si>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</si>
  <si>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</si>
  <si>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</si>
  <si>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</si>
  <si>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</si>
  <si>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</si>
  <si>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</si>
  <si>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</si>
  <si>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</si>
  <si>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</si>
  <si>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</si>
  <si>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</si>
  <si>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</si>
  <si>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</si>
  <si>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</si>
  <si>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</si>
  <si>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</si>
  <si>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</si>
  <si>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</si>
  <si>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</si>
  <si>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</si>
  <si>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</si>
  <si>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</si>
  <si>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</si>
  <si>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</si>
  <si>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</si>
  <si>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</si>
  <si>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</si>
  <si>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</si>
  <si>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</si>
  <si>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</si>
  <si>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</si>
  <si>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</si>
  <si>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</si>
  <si>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</si>
  <si>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</si>
  <si>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</si>
  <si>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</si>
  <si>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</si>
  <si>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</si>
  <si>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</si>
  <si>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</si>
  <si>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</si>
  <si>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</si>
  <si>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</si>
  <si>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</si>
  <si>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</si>
  <si>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</si>
  <si>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</si>
  <si>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</si>
  <si>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</si>
  <si>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</si>
  <si>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</si>
  <si>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</si>
  <si>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</si>
  <si>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</si>
  <si>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</si>
  <si>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</si>
  <si>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</si>
  <si>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</si>
  <si>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</si>
  <si>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</si>
  <si>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</si>
  <si>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</si>
  <si>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</si>
  <si>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</si>
  <si>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</si>
  <si>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</si>
  <si>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</si>
  <si>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</si>
  <si>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</si>
  <si>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</si>
  <si>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</si>
  <si>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</si>
  <si>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</si>
  <si>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</si>
  <si>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</si>
  <si>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</si>
  <si>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</si>
  <si>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</si>
  <si>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</si>
  <si>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</si>
  <si>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</si>
  <si>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</si>
  <si>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</si>
  <si>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</si>
  <si>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</si>
  <si>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</si>
  <si>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</si>
  <si>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</si>
  <si>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</si>
  <si>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</si>
  <si>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</si>
  <si>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</si>
  <si>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</si>
  <si>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</si>
  <si>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</si>
  <si>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</si>
  <si>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</si>
  <si>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</si>
  <si>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</si>
  <si>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</si>
  <si>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</si>
  <si>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</si>
  <si>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</si>
  <si>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</si>
  <si>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</si>
  <si>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</si>
  <si>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</si>
  <si>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</si>
  <si>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</si>
  <si>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</si>
  <si>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</si>
  <si>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</si>
  <si>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</si>
  <si>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</si>
  <si>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</si>
  <si>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</si>
  <si>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</si>
  <si>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</si>
  <si>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</si>
  <si>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</si>
  <si>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</si>
  <si>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</si>
  <si>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</si>
  <si>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</si>
  <si>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</si>
  <si>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</si>
  <si>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</si>
  <si>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</si>
  <si>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</si>
  <si>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</si>
  <si>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</si>
  <si>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</si>
  <si>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</si>
  <si>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</si>
  <si>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</si>
  <si>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</si>
  <si>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</si>
  <si>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</si>
  <si>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</si>
  <si>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</si>
  <si>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</si>
  <si>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</si>
  <si>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</si>
  <si>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</si>
  <si>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</si>
  <si>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</si>
  <si>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</si>
  <si>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</si>
  <si>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</si>
  <si>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</si>
  <si>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</si>
  <si>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</si>
  <si>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</si>
  <si>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</si>
  <si>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</si>
  <si>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</si>
  <si>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</si>
  <si>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</si>
  <si>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</si>
  <si>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</si>
  <si>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</si>
  <si>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</si>
  <si>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</si>
  <si>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</si>
  <si>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</si>
  <si>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</si>
  <si>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</si>
  <si>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</si>
  <si>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</si>
  <si>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</si>
  <si>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</si>
  <si>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</si>
  <si>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</si>
  <si>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</si>
  <si>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</si>
  <si>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</si>
  <si>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</si>
  <si>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</si>
  <si>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</si>
  <si>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</si>
  <si>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</si>
  <si>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</si>
  <si>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</si>
  <si>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</si>
  <si>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</si>
  <si>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</si>
  <si>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</si>
  <si>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</si>
  <si>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</si>
  <si>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</si>
  <si>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</si>
  <si>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</si>
  <si>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</si>
  <si>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</si>
  <si>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</si>
  <si>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</si>
  <si>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</si>
  <si>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</si>
  <si>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</si>
  <si>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</si>
  <si>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</si>
  <si>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</si>
  <si>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</si>
  <si>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</si>
  <si>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</si>
  <si>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</si>
  <si>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</si>
  <si>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</si>
  <si>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</si>
  <si>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</si>
  <si>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</si>
  <si>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</si>
  <si>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</si>
  <si>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</si>
  <si>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</si>
  <si>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</si>
  <si>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</si>
  <si>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</si>
  <si>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</si>
  <si>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</si>
  <si>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</si>
  <si>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</si>
  <si>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</si>
  <si>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</si>
  <si>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</si>
  <si>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</si>
  <si>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</si>
  <si>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</si>
  <si>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</si>
  <si>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</si>
  <si>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</si>
  <si>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</si>
  <si>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</si>
  <si>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</si>
  <si>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</si>
  <si>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</si>
  <si>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</si>
  <si>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</si>
  <si>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</si>
  <si>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</si>
  <si>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</si>
  <si>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</si>
  <si>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</si>
  <si>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</si>
  <si>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</si>
  <si>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</si>
  <si>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</si>
  <si>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</si>
  <si>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</si>
  <si>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</si>
  <si>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</si>
  <si>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</si>
  <si>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</si>
  <si>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</si>
  <si>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</si>
  <si>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</si>
  <si>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</si>
  <si>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</si>
  <si>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</si>
  <si>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</si>
  <si>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</si>
  <si>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</si>
  <si>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</si>
  <si>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</si>
  <si>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</si>
  <si>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</si>
  <si>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</si>
  <si>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</si>
  <si>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</si>
  <si>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</si>
  <si>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</si>
  <si>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</si>
  <si>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</si>
  <si>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</si>
  <si>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</si>
  <si>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</si>
  <si>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</si>
  <si>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</si>
  <si>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</si>
  <si>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</si>
  <si>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</si>
  <si>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</si>
  <si>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</si>
  <si>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</si>
  <si>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</si>
  <si>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</si>
  <si>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</si>
  <si>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</si>
  <si>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</si>
  <si>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</si>
  <si>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</si>
  <si>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</si>
  <si>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</si>
  <si>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</si>
  <si>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</si>
  <si>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</si>
  <si>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</si>
  <si>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</si>
  <si>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</si>
  <si>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</si>
  <si>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</si>
  <si>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</si>
  <si>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</si>
  <si>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</si>
  <si>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</si>
  <si>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</si>
  <si>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</si>
  <si>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</si>
  <si>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</si>
  <si>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</si>
  <si>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</si>
  <si>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</si>
  <si>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</si>
  <si>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</si>
  <si>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</si>
  <si>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</si>
  <si>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</si>
  <si>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</si>
  <si>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</si>
  <si>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</si>
  <si>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</si>
  <si>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</si>
  <si>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</si>
  <si>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</si>
  <si>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</si>
  <si>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</si>
  <si>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</si>
  <si>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</si>
  <si>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</si>
  <si>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</si>
  <si>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</si>
  <si>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</si>
  <si>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</si>
  <si>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</si>
  <si>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</si>
  <si>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</si>
  <si>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</si>
  <si>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</si>
  <si>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</si>
  <si>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</si>
  <si>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</si>
  <si>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</si>
  <si>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</si>
  <si>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</si>
  <si>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</si>
  <si>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</si>
  <si>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</si>
  <si>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</si>
  <si>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</si>
  <si>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</si>
  <si>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</si>
  <si>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</si>
  <si>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</si>
  <si>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</si>
  <si>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</si>
  <si>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</si>
  <si>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</si>
  <si>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</si>
  <si>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</si>
  <si>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</si>
  <si>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</si>
  <si>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</si>
  <si>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</si>
  <si>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</si>
  <si>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</si>
  <si>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</si>
  <si>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</si>
  <si>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</si>
  <si>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</si>
  <si>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</si>
  <si>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</si>
  <si>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</si>
  <si>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</si>
  <si>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</si>
  <si>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</si>
  <si>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</si>
  <si>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</si>
  <si>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</si>
  <si>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</si>
  <si>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</si>
  <si>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</si>
  <si>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</si>
  <si>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</si>
  <si>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</si>
  <si>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</si>
  <si>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</si>
  <si>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</si>
  <si>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</si>
  <si>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</si>
  <si>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</si>
  <si>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</si>
  <si>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</si>
  <si>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</si>
  <si>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</si>
  <si>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</si>
  <si>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</si>
  <si>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</si>
  <si>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</si>
  <si>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</si>
  <si>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</si>
  <si>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</si>
  <si>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</si>
  <si>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</si>
  <si>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</si>
  <si>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</si>
  <si>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</si>
  <si>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</si>
  <si>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</si>
  <si>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</si>
  <si>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</si>
  <si>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</si>
  <si>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</si>
  <si>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</si>
  <si>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</si>
  <si>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</si>
  <si>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</si>
  <si>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</si>
  <si>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</si>
  <si>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</si>
  <si>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</si>
  <si>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</si>
  <si>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</si>
  <si>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</si>
  <si>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</si>
  <si>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</si>
  <si>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</si>
  <si>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</si>
  <si>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</si>
  <si>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</si>
  <si>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</si>
  <si>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</si>
  <si>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</si>
  <si>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</si>
  <si>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</si>
  <si>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</si>
  <si>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</si>
  <si>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</si>
  <si>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</si>
  <si>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</si>
  <si>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</si>
  <si>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</si>
  <si>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</si>
  <si>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</si>
  <si>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</si>
  <si>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</si>
  <si>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</si>
  <si>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</si>
  <si>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</si>
  <si>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</si>
  <si>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</si>
  <si>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</si>
  <si>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</si>
  <si>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</si>
  <si>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</si>
  <si>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</si>
  <si>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</si>
  <si>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</si>
  <si>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</si>
  <si>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</si>
  <si>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</si>
  <si>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</si>
  <si>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</si>
  <si>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</si>
  <si>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</si>
  <si>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</si>
  <si>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</si>
  <si>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</si>
  <si>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</si>
  <si>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</si>
  <si>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</si>
  <si>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</si>
  <si>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</si>
  <si>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</si>
  <si>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</si>
  <si>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</si>
  <si>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</si>
  <si>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</si>
  <si>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</si>
  <si>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</si>
  <si>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</si>
  <si>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</si>
  <si>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</si>
  <si>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</si>
  <si>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</si>
  <si>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</si>
  <si>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</si>
  <si>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</si>
  <si>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</si>
  <si>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</si>
  <si>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</si>
  <si>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</si>
  <si>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</si>
  <si>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</si>
  <si>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</si>
  <si>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</si>
  <si>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</si>
  <si>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</si>
  <si>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</si>
  <si>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</si>
  <si>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</si>
  <si>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</si>
  <si>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</si>
  <si>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</si>
  <si>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</si>
  <si>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</si>
  <si>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</si>
  <si>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</si>
  <si>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</si>
  <si>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</si>
  <si>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</si>
  <si>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</si>
  <si>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</si>
  <si>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</si>
  <si>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</si>
  <si>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</si>
  <si>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</si>
  <si>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</si>
  <si>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</si>
  <si>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</si>
  <si>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</si>
  <si>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</si>
  <si>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</si>
  <si>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</si>
  <si>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</si>
  <si>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</si>
  <si>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</si>
  <si>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</si>
  <si>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</si>
  <si>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</si>
  <si>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</si>
  <si>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</si>
  <si>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</si>
  <si>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</si>
  <si>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</si>
  <si>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</si>
  <si>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</si>
  <si>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</si>
  <si>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</si>
  <si>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</si>
  <si>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</si>
  <si>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</si>
  <si>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</si>
  <si>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</si>
  <si>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</si>
  <si>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</si>
  <si>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</si>
  <si>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</si>
  <si>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</si>
  <si>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</si>
  <si>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</si>
  <si>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</si>
  <si>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</si>
  <si>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</si>
  <si>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</si>
  <si>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</si>
  <si>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</si>
  <si>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</si>
  <si>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</si>
  <si>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</si>
  <si>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</si>
  <si>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</si>
  <si>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</si>
  <si>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</si>
  <si>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</si>
  <si>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</si>
  <si>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</si>
  <si>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</si>
  <si>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</si>
  <si>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</si>
  <si>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</si>
  <si>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</si>
  <si>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</si>
  <si>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</si>
  <si>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</si>
  <si>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</si>
  <si>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</si>
  <si>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</si>
  <si>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</si>
  <si>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</si>
  <si>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</si>
  <si>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</si>
  <si>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</si>
  <si>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</si>
  <si>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</si>
  <si>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</si>
  <si>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</si>
  <si>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</si>
  <si>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</si>
  <si>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</si>
  <si>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</si>
  <si>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</si>
  <si>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</si>
  <si>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</si>
  <si>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</si>
  <si>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</si>
  <si>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</si>
  <si>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</si>
  <si>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</si>
  <si>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</si>
  <si>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</si>
  <si>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</si>
  <si>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</si>
  <si>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</si>
  <si>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</si>
  <si>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</si>
  <si>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</si>
  <si>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</si>
  <si>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</si>
  <si>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</si>
  <si>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</si>
  <si>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</si>
  <si>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</si>
  <si>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</si>
  <si>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</si>
  <si>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</si>
  <si>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</si>
  <si>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</si>
  <si>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</si>
  <si>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</si>
  <si>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</si>
  <si>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</si>
  <si>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</si>
  <si>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</si>
  <si>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</si>
  <si>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</si>
  <si>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</si>
  <si>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</si>
  <si>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</si>
  <si>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</si>
  <si>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</si>
  <si>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</si>
  <si>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</si>
  <si>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</si>
  <si>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</si>
  <si>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</si>
  <si>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</si>
  <si>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</si>
  <si>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</si>
  <si>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</si>
  <si>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</si>
  <si>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</si>
  <si>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</si>
  <si>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</si>
  <si>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</si>
  <si>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</si>
  <si>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</si>
  <si>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</si>
  <si>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</si>
  <si>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</si>
  <si>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</si>
  <si>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</si>
  <si>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</si>
  <si>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</si>
  <si>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</si>
  <si>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</si>
  <si>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</si>
  <si>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</si>
  <si>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</si>
  <si>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</si>
  <si>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</si>
  <si>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</si>
  <si>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</si>
  <si>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</si>
  <si>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</si>
  <si>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</si>
  <si>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</si>
  <si>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</si>
  <si>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</si>
  <si>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</si>
  <si>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</si>
  <si>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</si>
  <si>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</si>
  <si>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</si>
  <si>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</si>
  <si>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</si>
  <si>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</si>
  <si>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</si>
  <si>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</si>
  <si>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</si>
  <si>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</si>
  <si>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</si>
  <si>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</si>
  <si>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</si>
  <si>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</si>
  <si>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</si>
  <si>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</si>
  <si>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</si>
  <si>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</si>
  <si>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</si>
  <si>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</si>
  <si>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</si>
  <si>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</si>
  <si>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</si>
  <si>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</si>
  <si>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</si>
  <si>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</si>
  <si>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</si>
  <si>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</si>
  <si>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</si>
  <si>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</si>
  <si>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</si>
  <si>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</si>
  <si>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</si>
  <si>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</si>
  <si>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</si>
  <si>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</si>
  <si>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</si>
  <si>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</si>
  <si>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</si>
  <si>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</si>
  <si>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</si>
  <si>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</si>
  <si>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</si>
  <si>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</si>
  <si>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</si>
  <si>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</si>
  <si>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</si>
  <si>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</si>
  <si>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</si>
  <si>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</si>
  <si>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</si>
  <si>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</si>
  <si>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</si>
  <si>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</si>
  <si>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</si>
  <si>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</si>
  <si>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</si>
  <si>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</si>
  <si>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</si>
  <si>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</si>
  <si>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</si>
  <si>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</si>
  <si>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</si>
  <si>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</si>
  <si>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</si>
  <si>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</si>
  <si>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</si>
  <si>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</si>
  <si>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</si>
  <si>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</si>
  <si>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</si>
  <si>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</si>
  <si>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</si>
  <si>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</si>
  <si>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</si>
  <si>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</si>
  <si>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</si>
  <si>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</si>
  <si>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</si>
  <si>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</si>
  <si>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</si>
  <si>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</si>
  <si>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</si>
  <si>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</si>
  <si>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</si>
  <si>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</si>
  <si>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</si>
  <si>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</si>
  <si>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</si>
  <si>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</si>
  <si>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</si>
  <si>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</si>
  <si>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</si>
  <si>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</si>
  <si>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</si>
  <si>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</si>
  <si>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</si>
  <si>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</si>
  <si>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</si>
  <si>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</si>
  <si>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</si>
  <si>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</si>
  <si>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</si>
  <si>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</si>
  <si>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</si>
  <si>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</si>
  <si>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</si>
  <si>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</si>
  <si>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</si>
  <si>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</si>
  <si>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</si>
  <si>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</si>
  <si>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</si>
  <si>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</si>
  <si>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</si>
  <si>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</si>
  <si>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</si>
  <si>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</si>
  <si>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</si>
  <si>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</si>
  <si>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</si>
  <si>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</si>
  <si>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</si>
  <si>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</si>
  <si>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</si>
  <si>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</si>
  <si>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</si>
  <si>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</si>
  <si>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</si>
  <si>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</si>
  <si>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</si>
  <si>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</si>
  <si>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</si>
  <si>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</si>
  <si>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</si>
  <si>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</si>
  <si>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</si>
  <si>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</si>
  <si>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</si>
  <si>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</si>
  <si>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</si>
  <si>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</si>
  <si>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</si>
  <si>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</si>
  <si>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</si>
  <si>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</si>
  <si>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</si>
  <si>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</si>
  <si>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</si>
  <si>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</si>
  <si>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</si>
  <si>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</si>
  <si>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</si>
  <si>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</si>
  <si>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</si>
  <si>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</si>
  <si>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</si>
  <si>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</si>
  <si>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</si>
  <si>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</si>
  <si>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</si>
  <si>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</si>
  <si>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</si>
  <si>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</si>
  <si>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</si>
  <si>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</si>
  <si>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</si>
  <si>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</si>
  <si>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</si>
  <si>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</si>
  <si>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</si>
  <si>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</si>
  <si>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</si>
  <si>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</si>
  <si>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</si>
  <si>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</si>
  <si>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</si>
  <si>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</si>
  <si>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</si>
  <si>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</si>
  <si>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</si>
  <si>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</si>
  <si>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</si>
  <si>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</si>
  <si>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</si>
  <si>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</si>
  <si>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</si>
  <si>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</si>
  <si>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</si>
  <si>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</si>
  <si>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</si>
  <si>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</si>
  <si>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</si>
  <si>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</si>
  <si>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</si>
  <si>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</si>
  <si>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</si>
  <si>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</si>
  <si>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</si>
  <si>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</si>
  <si>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</si>
  <si>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</si>
  <si>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</si>
  <si>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</si>
  <si>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</si>
  <si>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</si>
  <si>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</si>
  <si>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</si>
  <si>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</si>
  <si>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</si>
  <si>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</si>
  <si>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</si>
  <si>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</si>
  <si>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</si>
  <si>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</si>
  <si>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</si>
  <si>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</si>
  <si>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</si>
  <si>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</si>
  <si>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</si>
  <si>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</si>
  <si>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</si>
  <si>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</si>
  <si>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</si>
  <si>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</si>
  <si>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</si>
  <si>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</si>
  <si>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</si>
  <si>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</si>
  <si>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</si>
  <si>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</si>
  <si>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</si>
  <si>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</si>
  <si>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</si>
  <si>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</si>
  <si>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</si>
  <si>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</si>
  <si>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</si>
  <si>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</si>
  <si>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</si>
  <si>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</si>
  <si>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</si>
  <si>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</si>
  <si>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</si>
  <si>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</si>
  <si>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</si>
  <si>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</si>
  <si>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</si>
  <si>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</si>
  <si>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</si>
  <si>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</si>
  <si>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</si>
  <si>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</si>
  <si>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</si>
  <si>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</si>
  <si>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</si>
  <si>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</si>
  <si>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</si>
  <si>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</si>
  <si>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</si>
  <si>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</si>
  <si>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</si>
  <si>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</si>
  <si>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</si>
  <si>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</si>
  <si>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</si>
  <si>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</si>
  <si>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</si>
  <si>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</si>
  <si>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</si>
  <si>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</si>
  <si>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</si>
  <si>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</si>
  <si>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</si>
  <si>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</si>
  <si>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</si>
  <si>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</si>
  <si>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</si>
  <si>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</si>
  <si>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</si>
  <si>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</si>
  <si>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</si>
  <si>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</si>
  <si>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</si>
  <si>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</si>
  <si>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</si>
  <si>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</si>
  <si>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</si>
  <si>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</si>
  <si>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</si>
  <si>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</si>
  <si>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</si>
  <si>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</si>
  <si>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</si>
  <si>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</si>
  <si>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</si>
  <si>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</si>
  <si>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</si>
  <si>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</si>
  <si>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</si>
  <si>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</si>
  <si>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</si>
  <si>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</si>
  <si>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</si>
  <si>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</si>
  <si>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</si>
  <si>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</si>
  <si>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</si>
  <si>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</si>
  <si>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</si>
  <si>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</si>
  <si>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</si>
  <si>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</si>
  <si>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</si>
  <si>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</si>
  <si>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</si>
  <si>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</si>
  <si>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</si>
  <si>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</si>
  <si>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</si>
  <si>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</si>
  <si>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</si>
  <si>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</si>
  <si>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</si>
  <si>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</si>
  <si>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</si>
  <si>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</si>
  <si>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</si>
  <si>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</si>
  <si>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</si>
  <si>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</si>
  <si>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</si>
  <si>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</si>
  <si>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</si>
  <si>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</si>
  <si>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</si>
  <si>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</si>
  <si>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</si>
  <si>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</si>
  <si>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</si>
  <si>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</si>
  <si>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</si>
  <si>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</si>
  <si>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</si>
  <si>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</si>
  <si>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</si>
  <si>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</si>
  <si>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</si>
  <si>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</si>
  <si>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</si>
  <si>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</si>
  <si>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</si>
  <si>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</si>
  <si>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</si>
  <si>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</si>
  <si>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</si>
  <si>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</si>
  <si>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</si>
  <si>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</si>
  <si>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</si>
  <si>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</si>
  <si>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</si>
  <si>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</si>
  <si>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</si>
  <si>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</si>
  <si>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</si>
  <si>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</si>
  <si>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</si>
  <si>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</si>
  <si>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</si>
  <si>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</si>
  <si>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</si>
  <si>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</si>
  <si>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</si>
  <si>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</si>
  <si>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</si>
  <si>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</si>
  <si>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</si>
  <si>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</si>
  <si>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</si>
  <si>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</si>
  <si>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</si>
  <si>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</si>
  <si>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</si>
  <si>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</si>
  <si>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</si>
  <si>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</si>
  <si>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</si>
  <si>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</si>
  <si>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</si>
  <si>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</si>
  <si>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</si>
  <si>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</si>
  <si>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</si>
  <si>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</si>
  <si>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</si>
  <si>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</si>
  <si>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</si>
  <si>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</si>
  <si>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</si>
  <si>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</si>
  <si>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</si>
  <si>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</si>
  <si>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</si>
  <si>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</si>
  <si>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</si>
  <si>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</si>
  <si>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</si>
  <si>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</si>
  <si>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</si>
  <si>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</si>
  <si>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</si>
  <si>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</si>
  <si>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</si>
  <si>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</si>
  <si>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</si>
  <si>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</si>
  <si>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</si>
  <si>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</si>
  <si>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</si>
  <si>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</si>
  <si>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</si>
  <si>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</si>
  <si>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</si>
  <si>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</si>
  <si>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</si>
  <si>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</si>
  <si>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</si>
  <si>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</si>
  <si>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</si>
  <si>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</si>
  <si>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</si>
  <si>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</si>
  <si>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</si>
  <si>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</si>
  <si>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</si>
  <si>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</si>
  <si>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</si>
  <si>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</si>
  <si>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</si>
  <si>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</si>
  <si>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</si>
  <si>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</si>
  <si>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</si>
  <si>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</si>
  <si>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</si>
  <si>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</si>
  <si>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</si>
  <si>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</si>
  <si>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</si>
  <si>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</si>
  <si>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</si>
  <si>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</si>
  <si>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</si>
  <si>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</si>
  <si>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</si>
  <si>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</si>
  <si>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</si>
  <si>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</si>
  <si>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</si>
  <si>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</si>
  <si>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</si>
  <si>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</si>
  <si>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</si>
  <si>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</si>
  <si>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</si>
  <si>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</si>
  <si>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</si>
  <si>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</si>
  <si>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</si>
  <si>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</si>
  <si>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</si>
  <si>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</si>
  <si>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</si>
  <si>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</si>
  <si>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</si>
  <si>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</si>
  <si>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</si>
  <si>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</si>
  <si>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</si>
  <si>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</si>
  <si>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</si>
  <si>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</si>
  <si>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</si>
  <si>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</si>
  <si>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</si>
  <si>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</si>
  <si>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</si>
  <si>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</si>
  <si>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</si>
  <si>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</si>
  <si>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</si>
  <si>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</si>
  <si>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</si>
  <si>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</si>
  <si>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</si>
  <si>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</si>
  <si>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</si>
  <si>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</si>
  <si>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</si>
  <si>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</si>
  <si>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</si>
  <si>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</si>
  <si>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</si>
  <si>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</si>
  <si>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</si>
  <si>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</si>
  <si>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</si>
  <si>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</si>
  <si>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</si>
  <si>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</si>
  <si>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</si>
  <si>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</si>
  <si>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</si>
  <si>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</si>
  <si>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</si>
  <si>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</si>
  <si>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</si>
  <si>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</si>
  <si>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</si>
  <si>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</si>
  <si>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</si>
  <si>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</si>
  <si>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</si>
  <si>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</si>
  <si>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</si>
  <si>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</si>
  <si>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</si>
  <si>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</si>
  <si>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</si>
  <si>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</si>
  <si>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</si>
  <si>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</si>
  <si>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</si>
  <si>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</si>
  <si>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</si>
  <si>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</si>
  <si>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</si>
  <si>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</si>
  <si>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</si>
  <si>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</si>
  <si>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</si>
  <si>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</si>
  <si>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</si>
  <si>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</si>
  <si>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</si>
  <si>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</si>
  <si>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</si>
  <si>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</si>
  <si>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</si>
  <si>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</si>
  <si>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</si>
  <si>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</si>
  <si>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</si>
  <si>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</si>
  <si>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</si>
  <si>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</si>
  <si>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</si>
  <si>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</si>
  <si>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</si>
  <si>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</si>
  <si>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</si>
  <si>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</si>
  <si>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</si>
  <si>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</si>
  <si>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</si>
  <si>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</si>
  <si>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</si>
  <si>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</si>
  <si>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</si>
  <si>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</si>
  <si>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</si>
  <si>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</si>
  <si>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</si>
  <si>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</si>
  <si>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</si>
  <si>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</si>
  <si>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</si>
  <si>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</si>
  <si>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</si>
  <si>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</si>
  <si>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</si>
  <si>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</si>
  <si>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</si>
  <si>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</si>
  <si>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film &amp; video</t>
  </si>
  <si>
    <t>Grand Total</t>
  </si>
  <si>
    <t>(All)</t>
  </si>
  <si>
    <t>Count of state</t>
  </si>
  <si>
    <t>Column Labels</t>
  </si>
  <si>
    <t>(Multiple Items)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</si>
  <si>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</si>
  <si>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</si>
  <si>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</si>
  <si>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</si>
  <si>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</si>
  <si>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</si>
  <si>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</si>
  <si>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</si>
  <si>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</si>
  <si>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</si>
  <si>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</si>
  <si>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</si>
  <si>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</si>
  <si>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</si>
  <si>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</si>
  <si>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</si>
  <si>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</si>
  <si>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</si>
  <si>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</si>
  <si>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</si>
  <si>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</si>
  <si>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</si>
  <si>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</si>
  <si>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</si>
  <si>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</si>
  <si>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</si>
  <si>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</si>
  <si>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</si>
  <si>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</si>
  <si>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</si>
  <si>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</si>
  <si>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</si>
  <si>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</si>
  <si>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</si>
  <si>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</si>
  <si>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</si>
  <si>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</si>
  <si>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</si>
  <si>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</si>
  <si>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</si>
  <si>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</si>
  <si>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</si>
  <si>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</si>
  <si>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</si>
  <si>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</si>
  <si>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</si>
  <si>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</si>
  <si>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</si>
  <si>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</si>
  <si>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</si>
  <si>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 category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</si>
  <si>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</si>
  <si>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</si>
  <si>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</si>
  <si>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</si>
  <si>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</si>
  <si>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</si>
  <si>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</si>
  <si>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</si>
  <si>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</si>
  <si>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</si>
  <si>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</si>
  <si>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</si>
  <si>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</si>
  <si>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</si>
  <si>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</si>
  <si>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</si>
  <si>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</si>
  <si>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</si>
  <si>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</si>
  <si>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</si>
  <si>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</si>
  <si>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</si>
  <si>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</si>
  <si>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 xml:space="preserve"> 1000 to 4999</t>
  </si>
  <si>
    <t xml:space="preserve"> 5000 to 9999</t>
  </si>
  <si>
    <t xml:space="preserve"> 10000 to 14999</t>
  </si>
  <si>
    <t xml:space="preserve"> 15000 to 19999</t>
  </si>
  <si>
    <t xml:space="preserve"> 20000 to 24999</t>
  </si>
  <si>
    <t xml:space="preserve"> 25000 to 29999</t>
  </si>
  <si>
    <t xml:space="preserve"> 30000 to 34999</t>
  </si>
  <si>
    <t xml:space="preserve"> 35000 to 39999</t>
  </si>
  <si>
    <t xml:space="preserve"> 40000 to 44999</t>
  </si>
  <si>
    <t xml:space="preserve"> 45000 to 49999</t>
  </si>
  <si>
    <t xml:space="preserve"> 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</si>
</sst>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24292E"/>
      <name val="Consolas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9" fontId="2" fillId="0" borderId="0" xfId="1" applyNumberFormat="1" applyFont="1"/>
    <xf numFmtId="9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5" fillId="0" borderId="0" xfId="0" applyNumberFormat="1" applyFont="1"/>
    <xf numFmtId="0" fontId="2" fillId="0" borderId="0" xfId="0" applyFont="1" applyAlignment="1">
      <alignment wrapText="1"/>
    </xf>
    <xf numFmtId="14" fontId="0" fillId="0" borderId="0" xfId="0" applyNumberFormat="1" applyAlignment="1">
      <alignment horizontal="left"/>
    </xf>
    <xf numFmtId="2" fontId="0" fillId="0" borderId="0" xfId="0" applyNumberFormat="1"/>
    <xf numFmtId="0" fontId="4" fillId="0" borderId="1" xfId="0" applyFont="1" applyBorder="1" applyAlignment="1">
      <alignment wrapText="1"/>
    </xf>
    <xf numFmtId="0" fontId="4" fillId="0" borderId="2" xfId="0" applyFont="1" applyBorder="1" applyAlignment="1">
      <alignment wrapText="1"/>
    </xf>
    <xf numFmtId="0" fontId="4" fillId="0" borderId="3" xfId="0" applyFont="1" applyBorder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/>
    <xf numFmtId="0" fontId="1" fillId="0" borderId="0" xfId="0" applyFont="1" applyBorder="1" applyAlignment="1">
      <alignment wrapText="1"/>
    </xf>
    <xf numFmtId="9" fontId="1" fillId="0" borderId="0" xfId="1" applyFont="1" applyBorder="1" applyAlignment="1">
      <alignment wrapText="1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5" tint="0.59996337778862885"/>
        </patternFill>
      </fill>
    </dxf>
    <dxf>
      <font>
        <color theme="7" tint="-0.24994659260841701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microsoft.com/office/2007/relationships/slicerCache" Target="slicerCaches/slicerCache3.xml"/><Relationship Id="rId12" Type="http://schemas.microsoft.com/office/2007/relationships/slicerCache" Target="slicerCaches/slicerCache4.xml"/><Relationship Id="rId13" Type="http://schemas.microsoft.com/office/2007/relationships/slicerCache" Target="slicerCaches/slicerCache5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pivotCacheDefinition" Target="pivotCache/pivotCacheDefinition3.xml"/><Relationship Id="rId9" Type="http://schemas.microsoft.com/office/2007/relationships/slicerCache" Target="slicerCaches/slicerCache1.xml"/><Relationship Id="rId10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performance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category!$B$6:$B$14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category!$C$5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category!$C$6:$C$14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category!$D$5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category!$D$6:$D$14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category!$E$5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category!$E$6:$E$14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overlap val="100"/>
        <c:axId val="1121711952"/>
        <c:axId val="1121714784"/>
      </c:barChart>
      <c:catAx>
        <c:axId val="11217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714784"/>
        <c:crosses val="autoZero"/>
        <c:auto val="1"/>
        <c:lblAlgn val="ctr"/>
        <c:lblOffset val="100"/>
        <c:noMultiLvlLbl val="0"/>
      </c:catAx>
      <c:valAx>
        <c:axId val="1121714784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7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711202855479641"/>
          <c:y val="0.105578947368421"/>
          <c:w val="0.898755323386133"/>
          <c:h val="0.5443732559745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'sub-category'!$C$5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'sub-category'!$D$5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'sub-category'!$E$5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1744208"/>
        <c:axId val="1121747472"/>
      </c:barChart>
      <c:catAx>
        <c:axId val="11217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747472"/>
        <c:crosses val="autoZero"/>
        <c:auto val="1"/>
        <c:lblAlgn val="ctr"/>
        <c:lblOffset val="100"/>
        <c:noMultiLvlLbl val="0"/>
      </c:catAx>
      <c:valAx>
        <c:axId val="1121747472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74420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'Date created'!$B$5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'Date created'!$C$5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'Date created'!$D$5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created'!$D$6:$D$17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'Date created'!$E$5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723280"/>
        <c:axId val="1122726544"/>
      </c:lineChart>
      <c:catAx>
        <c:axId val="112272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726544"/>
        <c:crosses val="autoZero"/>
        <c:auto val="1"/>
        <c:lblAlgn val="ctr"/>
        <c:lblOffset val="100"/>
        <c:noMultiLvlLbl val="0"/>
      </c:catAx>
      <c:valAx>
        <c:axId val="112272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72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outcome'!$A$2:$A$13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'Goal outcome'!$F$2:$F$13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0.484391259105099</c:v>
                </c:pt>
                <c:pt idx="2">
                  <c:v>0.468557336621455</c:v>
                </c:pt>
                <c:pt idx="3">
                  <c:v>0.446808510638298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'Goal outcome'!$G$1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outcome'!$A$2:$A$13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'Goal outcome'!$G$2:$G$13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0.484391259105099</c:v>
                </c:pt>
                <c:pt idx="2">
                  <c:v>0.468557336621455</c:v>
                </c:pt>
                <c:pt idx="3">
                  <c:v>0.446808510638298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'Goal outcome'!$H$1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outcome'!$A$2:$A$13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'Goal outcome'!$H$2:$H$13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0.0312174817898023</c:v>
                </c:pt>
                <c:pt idx="2">
                  <c:v>0.06288532675709</c:v>
                </c:pt>
                <c:pt idx="3">
                  <c:v>0.106382978723404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4405248"/>
        <c:axId val="1274342944"/>
      </c:lineChart>
      <c:catAx>
        <c:axId val="127440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342944"/>
        <c:crosses val="autoZero"/>
        <c:auto val="1"/>
        <c:lblAlgn val="ctr"/>
        <c:lblOffset val="100"/>
        <c:noMultiLvlLbl val="0"/>
      </c:catAx>
      <c:valAx>
        <c:axId val="127434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40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3</xdr:row>
      <xdr:rowOff>0</xdr:rowOff>
    </xdr:from>
    <xdr:to>
      <xdr:col>14</xdr:col>
      <xdr:colOff>190500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26700" y="5715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>
    <xdr:from>
      <xdr:col>6</xdr:col>
      <xdr:colOff>88900</xdr:colOff>
      <xdr:row>3</xdr:row>
      <xdr:rowOff>0</xdr:rowOff>
    </xdr:from>
    <xdr:to>
      <xdr:col>12</xdr:col>
      <xdr:colOff>12700</xdr:colOff>
      <xdr:row>21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161931</xdr:rowOff>
    </xdr:from>
    <xdr:to>
      <xdr:col>10</xdr:col>
      <xdr:colOff>1828800</xdr:colOff>
      <xdr:row>30</xdr:row>
      <xdr:rowOff>0</xdr:rowOff>
    </xdr:to>
    <xdr:grpSp>
      <xdr:nvGrpSpPr>
        <xdr:cNvPr id="5" name="Group 4"/>
        <xdr:cNvGrpSpPr/>
      </xdr:nvGrpSpPr>
      <xdr:grpSpPr>
        <a:xfrm>
          <a:off x="11404600" y="923931"/>
          <a:ext cx="1828800" cy="4791069"/>
          <a:chOff x="11404600" y="1066800"/>
          <a:chExt cx="1828800" cy="4791069"/>
        </a:xfrm>
      </xdr:grpSpPr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3" name="country 1"/>
              <xdr:cNvGraphicFramePr/>
            </xdr:nvGraphicFramePr>
            <xdr:xfrm>
              <a:off x="11404600" y="3429000"/>
              <a:ext cx="1828800" cy="2428869"/>
            </xdr:xfrm>
            <a:graphic>
              <a:graphicData uri="http://schemas.microsoft.com/office/drawing/2010/slicer">
                <sle:slicer xmlns:sle="http://schemas.microsoft.com/office/drawing/2010/slicer" name="country 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1404600" y="3286131"/>
                <a:ext cx="1828800" cy="2428869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endParaRPr lang="en-US" sz="1100"/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4" name="Category and Sub-Category"/>
              <xdr:cNvGraphicFramePr/>
            </xdr:nvGraphicFramePr>
            <xdr:xfrm>
              <a:off x="11404600" y="1066800"/>
              <a:ext cx="1828800" cy="2428869"/>
            </xdr:xfrm>
            <a:graphic>
              <a:graphicData uri="http://schemas.microsoft.com/office/drawing/2010/slicer">
                <sle:slicer xmlns:sle="http://schemas.microsoft.com/office/drawing/2010/slicer" name="Category and Sub-Category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1404600" y="923931"/>
                <a:ext cx="1828800" cy="2428869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endParaRPr lang="en-US" sz="1100"/>
              </a:p>
            </xdr:txBody>
          </xdr:sp>
        </mc:Fallback>
      </mc:AlternateContent>
    </xdr:grpSp>
    <xdr:clientData/>
  </xdr:twoCellAnchor>
  <xdr:twoCellAnchor>
    <xdr:from>
      <xdr:col>6</xdr:col>
      <xdr:colOff>0</xdr:colOff>
      <xdr:row>5</xdr:row>
      <xdr:rowOff>0</xdr:rowOff>
    </xdr:from>
    <xdr:to>
      <xdr:col>10</xdr:col>
      <xdr:colOff>0</xdr:colOff>
      <xdr:row>24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11</xdr:col>
      <xdr:colOff>0</xdr:colOff>
      <xdr:row>19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</xdr:row>
      <xdr:rowOff>152400</xdr:rowOff>
    </xdr:from>
    <xdr:to>
      <xdr:col>13</xdr:col>
      <xdr:colOff>177800</xdr:colOff>
      <xdr:row>24</xdr:row>
      <xdr:rowOff>69838</xdr:rowOff>
    </xdr:to>
    <xdr:grpSp>
      <xdr:nvGrpSpPr>
        <xdr:cNvPr id="5" name="Group 4"/>
        <xdr:cNvGrpSpPr/>
      </xdr:nvGrpSpPr>
      <xdr:grpSpPr>
        <a:xfrm>
          <a:off x="10998200" y="723900"/>
          <a:ext cx="1828800" cy="3917938"/>
          <a:chOff x="11061700" y="809631"/>
          <a:chExt cx="1828800" cy="3917938"/>
        </a:xfrm>
      </xdr:grpSpPr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3" name="state"/>
              <xdr:cNvGraphicFramePr/>
            </xdr:nvGraphicFramePr>
            <xdr:xfrm>
              <a:off x="11061700" y="809631"/>
              <a:ext cx="1828800" cy="1476369"/>
            </xdr:xfrm>
            <a:graphic>
              <a:graphicData uri="http://schemas.microsoft.com/office/drawing/2010/slicer">
                <sle:slicer xmlns:sle="http://schemas.microsoft.com/office/drawing/2010/slicer" name="state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0998200" y="723900"/>
                <a:ext cx="1828800" cy="1476369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endParaRPr lang="en-US" sz="1100"/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4" name="Category and Sub-Category 1"/>
              <xdr:cNvGraphicFramePr/>
            </xdr:nvGraphicFramePr>
            <xdr:xfrm>
              <a:off x="11061700" y="2298700"/>
              <a:ext cx="1828800" cy="2428869"/>
            </xdr:xfrm>
            <a:graphic>
              <a:graphicData uri="http://schemas.microsoft.com/office/drawing/2010/slicer">
                <sle:slicer xmlns:sle="http://schemas.microsoft.com/office/drawing/2010/slicer" name="Category and Sub-Category 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0998200" y="2212969"/>
                <a:ext cx="1828800" cy="2428869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endParaRPr lang="en-US" sz="1100"/>
              </a:p>
            </xdr:txBody>
          </xdr:sp>
        </mc:Fallback>
      </mc:AlternateContent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482600</xdr:colOff>
      <xdr:row>0</xdr:row>
      <xdr:rowOff>203200</xdr:rowOff>
    </xdr:from>
    <xdr:to>
      <xdr:col>16</xdr:col>
      <xdr:colOff>520700</xdr:colOff>
      <xdr:row>17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ritra Ghosh" refreshedDate="43526.033481481485" createdVersion="4" refreshedVersion="4" minRefreshableVersion="3" recordCount="4114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ritra Ghosh" refreshedDate="43526.033485185188" createdVersion="4" refreshedVersion="4" minRefreshableVersion="3" recordCount="4115">
  <cacheSource type="worksheet">
    <worksheetSource ref="A1:R1048576" sheet="Main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ritra Ghosh" refreshedDate="43526.04665196759" createdVersion="4" refreshedVersion="4" minRefreshableVersion="3" recordCount="4114">
  <cacheSource type="worksheet">
    <worksheetSource ref="A1:T4115" sheet="Main she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0">
      <sharedItems/>
    </cacheField>
    <cacheField name="Sub category" numFmtId="0">
      <sharedItems/>
    </cacheField>
    <cacheField name="Date created conversion" numFmtId="164">
      <sharedItems containsSemiMixedTypes="0" containsNonDate="0" containsDate="1" containsString="0" minDate="2009-05-16T22:55:13" maxDate="2017-03-15T15:30:07" count="8000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5-11-19T06:46:41" u="1"/>
        <d v="2015-09-01T12:22:11" u="1"/>
        <d v="2014-05-19T20:06:09" u="1"/>
        <d v="2015-06-06T22:31:22" u="1"/>
        <d v="2010-09-13T15:28:54" u="1"/>
        <d v="2012-05-25T15:20:48" u="1"/>
        <d v="2014-03-24T10:59:33" u="1"/>
        <d v="2014-05-08T10:45:53" u="1"/>
        <d v="2015-06-29T20:24:57" u="1"/>
        <d v="2015-08-23T08:46:33" u="1"/>
        <d v="2015-12-06T16:13:10" u="1"/>
        <d v="2015-12-21T15:50:48" u="1"/>
        <d v="2015-04-20T14:48:46" u="1"/>
        <d v="2015-08-21T19:32:59" u="1"/>
        <d v="2015-06-01T07:14:58" u="1"/>
        <d v="2015-09-14T17:01:03" u="1"/>
        <d v="2015-12-06T02:50:33" u="1"/>
        <d v="2016-12-07T19:17:12" u="1"/>
        <d v="2012-07-11T16:44:48" u="1"/>
        <d v="2016-11-15T08:34:34" u="1"/>
        <d v="2016-12-27T20:26:48" u="1"/>
        <d v="2015-07-06T03:43:27" u="1"/>
        <d v="2016-05-22T20:05:57" u="1"/>
        <d v="2014-01-04T06:41:32" u="1"/>
        <d v="2015-09-01T11:44:46" u="1"/>
        <d v="2015-09-11T13:43:40" u="1"/>
        <d v="2016-04-09T17:49:51" u="1"/>
        <d v="2016-10-07T19:09:02" u="1"/>
        <d v="2012-04-27T18:54:23" u="1"/>
        <d v="2014-07-12T11:08:40" u="1"/>
        <d v="2015-01-16T14:21:39" u="1"/>
        <d v="2015-04-09T11:13:42" u="1"/>
        <d v="2015-09-01T07:51:32" u="1"/>
        <d v="2016-11-04T09:04:47" u="1"/>
        <d v="2016-12-07T13:00:53" u="1"/>
        <d v="2012-07-09T22:48:47" u="1"/>
        <d v="2014-06-09T14:32:39" u="1"/>
        <d v="2014-10-31T13:59:05" u="1"/>
        <d v="2015-05-05T14:48:35" u="1"/>
        <d v="2016-05-31T01:59:46" u="1"/>
        <d v="2016-09-02T03:19:25" u="1"/>
        <d v="2015-04-28T23:27:33" u="1"/>
        <d v="2015-01-21T23:13:42" u="1"/>
        <d v="2015-06-17T11:03:24" u="1"/>
        <d v="2012-10-12T12:10:21" u="1"/>
        <d v="2011-05-24T01:51:37" u="1"/>
        <d v="2015-05-01T10:32:27" u="1"/>
        <d v="2016-05-08T03:11:13" u="1"/>
        <d v="2016-06-20T07:02:11" u="1"/>
        <d v="2014-07-11T15:19:26" u="1"/>
        <d v="2016-03-01T12:56:25" u="1"/>
        <d v="2013-05-14T19:00:32" u="1"/>
        <d v="2015-04-13T15:04:28" u="1"/>
        <d v="2016-03-01T08:36:20" u="1"/>
        <d v="2014-07-09T17:27:26" u="1"/>
        <d v="2015-03-03T12:36:22" u="1"/>
        <d v="2016-10-12T12:41:13" u="1"/>
        <d v="2014-05-26T05:51:39" u="1"/>
        <d v="2014-10-01T21:12:42" u="1"/>
        <d v="2014-11-01T19:54:25" u="1"/>
        <d v="2015-03-09T06:42:59" u="1"/>
        <d v="2016-10-17T22:10:26" u="1"/>
        <d v="2014-10-01T02:52:50" u="1"/>
        <d v="2015-03-26T22:53:02" u="1"/>
        <d v="2017-02-14T12:46:00" u="1"/>
        <d v="2015-08-14T00:39:36" u="1"/>
        <d v="2015-07-14T08:40:48" u="1"/>
        <d v="2016-11-15T08:39:49" u="1"/>
        <d v="2012-12-03T19:29:09" u="1"/>
        <d v="2015-05-22T12:32:46" u="1"/>
        <d v="2016-03-31T17:36:48" u="1"/>
        <d v="2011-08-11T23:37:03" u="1"/>
        <d v="2015-02-23T14:25:49" u="1"/>
        <d v="2016-08-23T16:47:47" u="1"/>
        <d v="2016-09-10T09:32:50" u="1"/>
        <d v="2012-12-06T05:46:30" u="1"/>
        <d v="2014-07-31T11:49:20" u="1"/>
        <d v="2015-05-30T22:20:51" u="1"/>
        <d v="2011-01-21T18:52:34" u="1"/>
        <d v="2015-01-22T22:18:58" u="1"/>
        <d v="2015-08-03T01:47:27" u="1"/>
        <d v="2012-08-15T15:35:36" u="1"/>
        <d v="2015-05-06T15:45:49" u="1"/>
        <d v="2015-09-16T11:19:37" u="1"/>
        <d v="2013-12-04T23:09:05" u="1"/>
        <d v="2014-11-03T00:34:20" u="1"/>
        <d v="2015-02-05T10:18:45" u="1"/>
        <d v="2015-05-17T12:47:29" u="1"/>
        <d v="2011-01-25T18:20:30" u="1"/>
        <d v="2014-11-24T23:07:50" u="1"/>
        <d v="2015-07-18T05:22:16" u="1"/>
        <d v="2016-09-21T09:45:17" u="1"/>
        <d v="2014-05-07T11:36:32" u="1"/>
        <d v="2014-09-30T07:59:59" u="1"/>
        <d v="2015-04-03T13:41:41" u="1"/>
        <d v="2015-05-08T16:56:38" u="1"/>
        <d v="2015-07-05T19:33:53" u="1"/>
        <d v="2012-11-21T20:18:34" u="1"/>
        <d v="2013-03-09T15:17:37" u="1"/>
        <d v="2011-03-30T22:42:17" u="1"/>
        <d v="2015-01-28T12:11:15" u="1"/>
        <d v="2016-05-22T21:39:32" u="1"/>
        <d v="2016-09-05T10:00:37" u="1"/>
        <d v="2014-10-15T15:22:25" u="1"/>
        <d v="2015-03-27T14:57:02" u="1"/>
        <d v="2015-07-03T14:59:26" u="1"/>
        <d v="2016-06-13T01:49:59" u="1"/>
        <d v="2015-03-25T12:22:07" u="1"/>
        <d v="2012-01-25T15:34:02" u="1"/>
        <d v="2015-10-05T12:11:28" u="1"/>
        <d v="2016-05-04T11:24:26" u="1"/>
        <d v="2016-06-05T19:13:44" u="1"/>
        <d v="2013-12-12T16:02:25" u="1"/>
        <d v="2014-01-22T20:08:24" u="1"/>
        <d v="2015-02-03T12:17:27" u="1"/>
        <d v="2015-02-18T17:00:22" u="1"/>
        <d v="2015-04-07T13:12:22" u="1"/>
        <d v="2016-03-21T16:11:16" u="1"/>
        <d v="2017-03-06T13:01:30" u="1"/>
        <d v="2013-03-07T21:40:25" u="1"/>
        <d v="2015-02-24T11:49:54" u="1"/>
        <d v="2017-03-05T01:15:01" u="1"/>
        <d v="2011-08-08T23:54:18" u="1"/>
        <d v="2013-09-26T12:39:50" u="1"/>
        <d v="2013-12-12T17:21:14" u="1"/>
        <d v="2014-07-13T22:19:26" u="1"/>
        <d v="2015-06-24T10:40:52" u="1"/>
        <d v="2015-07-13T11:41:00" u="1"/>
        <d v="2017-01-02T08:05:19" u="1"/>
        <d v="2013-12-23T16:39:59" u="1"/>
        <d v="2014-07-09T02:48:43" u="1"/>
        <d v="2014-04-07T21:20:24" u="1"/>
        <d v="2015-02-09T17:16:17" u="1"/>
        <d v="2016-12-07T08:05:05" u="1"/>
        <d v="2014-11-12T19:25:11" u="1"/>
        <d v="2015-06-22T06:47:36" u="1"/>
        <d v="2016-09-29T18:43:54" u="1"/>
        <d v="2013-08-02T15:30:06" u="1"/>
        <d v="2016-05-24T20:29:00" u="1"/>
        <d v="2012-03-19T11:44:36" u="1"/>
        <d v="2014-05-20T20:37:59" u="1"/>
        <d v="2015-04-30T09:58:23" u="1"/>
        <d v="2016-07-01T02:33:47" u="1"/>
        <d v="2013-08-20T13:08:48" u="1"/>
        <d v="2016-03-21T21:18:02" u="1"/>
        <d v="2015-10-18T13:04:53" u="1"/>
        <d v="2010-10-27T01:20:03" u="1"/>
        <d v="2015-04-03T10:34:53" u="1"/>
        <d v="2015-10-26T10:49:25" u="1"/>
        <d v="2016-09-19T05:38:27" u="1"/>
        <d v="2015-08-13T20:56:53" u="1"/>
        <d v="2012-12-03T15:59:44" u="1"/>
        <d v="2014-12-22T15:53:30" u="1"/>
        <d v="2013-05-15T14:32:37" u="1"/>
        <d v="2015-04-14T07:55:22" u="1"/>
        <d v="2015-05-18T13:24:38" u="1"/>
        <d v="2013-01-29T09:15:15" u="1"/>
        <d v="2015-04-21T17:28:38" u="1"/>
        <d v="2015-10-07T11:43:36" u="1"/>
        <d v="2013-04-23T10:38:11" u="1"/>
        <d v="2015-02-05T14:57:37" u="1"/>
        <d v="2017-01-23T03:50:02" u="1"/>
        <d v="2014-02-11T21:22:50" u="1"/>
        <d v="2015-06-28T23:27:37" u="1"/>
        <d v="2015-01-25T16:47:19" u="1"/>
        <d v="2015-08-20T19:23:36" u="1"/>
        <d v="2017-02-06T13:37:33" u="1"/>
        <d v="2011-11-07T12:53:11" u="1"/>
        <d v="2015-02-04T17:49:34" u="1"/>
        <d v="2015-11-17T11:25:14" u="1"/>
        <d v="2016-11-29T23:29:27" u="1"/>
        <d v="2012-04-14T13:54:06" u="1"/>
        <d v="2013-08-07T08:03:18" u="1"/>
        <d v="2015-04-04T02:00:14" u="1"/>
        <d v="2015-04-17T16:35:20" u="1"/>
        <d v="2015-08-01T15:01:43" u="1"/>
        <d v="2016-12-22T06:47:58" u="1"/>
        <d v="2015-07-03T01:03:10" u="1"/>
        <d v="2016-06-28T12:21:04" u="1"/>
        <d v="2016-10-11T07:37:07" u="1"/>
        <d v="2015-01-01T00:59:59" u="1"/>
        <d v="2014-05-27T10:48:51" u="1"/>
        <d v="2013-10-14T07:01:01" u="1"/>
        <d v="2014-10-28T11:35:53" u="1"/>
        <d v="2015-09-17T09:52:58" u="1"/>
        <d v="2016-03-01T12:17:27" u="1"/>
        <d v="2016-11-03T11:03:26" u="1"/>
        <d v="2015-04-02T11:55:10" u="1"/>
        <d v="2016-02-12T02:38:53" u="1"/>
        <d v="2016-09-15T01:55:41" u="1"/>
        <d v="2014-11-21T15:16:00" u="1"/>
        <d v="2016-08-30T09:58:37" u="1"/>
        <d v="2014-08-04T15:38:08" u="1"/>
        <d v="2015-10-14T12:44:57" u="1"/>
        <d v="2011-09-16T18:09:01" u="1"/>
        <d v="2012-08-13T06:24:43" u="1"/>
        <d v="2012-04-04T22:20:19" u="1"/>
        <d v="2012-04-21T01:31:21" u="1"/>
        <d v="2015-06-06T13:30:00" u="1"/>
        <d v="2016-05-14T14:14:00" u="1"/>
        <d v="2014-06-01T12:07:05" u="1"/>
        <d v="2014-08-27T16:04:52" u="1"/>
        <d v="2015-01-27T10:09:41" u="1"/>
        <d v="2015-02-17T20:11:06" u="1"/>
        <d v="2017-01-02T10:55:59" u="1"/>
        <d v="2015-01-16T13:26:50" u="1"/>
        <d v="2015-06-30T07:30:22" u="1"/>
        <d v="2016-11-06T06:24:48" u="1"/>
        <d v="2014-04-23T15:01:47" u="1"/>
        <d v="2015-08-24T15:27:39" u="1"/>
        <d v="2014-07-15T07:58:18" u="1"/>
        <d v="2015-09-01T10:21:50" u="1"/>
        <d v="2015-01-27T06:19:12" u="1"/>
        <d v="2015-06-18T14:16:38" u="1"/>
        <d v="2016-05-16T05:00:28" u="1"/>
        <d v="2016-04-06T14:49:42" u="1"/>
        <d v="2014-10-14T12:42:25" u="1"/>
        <d v="2015-08-14T10:54:20" u="1"/>
        <d v="2014-05-02T07:13:33" u="1"/>
        <d v="2015-08-22T12:26:21" u="1"/>
        <d v="2010-06-24T21:46:20" u="1"/>
        <d v="2013-08-26T21:34:27" u="1"/>
        <d v="2016-10-30T10:01:15" u="1"/>
        <d v="2015-04-17T10:31:17" u="1"/>
        <d v="2015-12-03T18:55:41" u="1"/>
        <d v="2016-04-22T05:26:05" u="1"/>
        <d v="2015-06-30T01:24:50" u="1"/>
        <d v="2014-05-29T04:09:57" u="1"/>
        <d v="2016-01-19T09:08:17" u="1"/>
        <d v="2011-10-28T20:13:16" u="1"/>
        <d v="2014-01-21T12:00:17" u="1"/>
        <d v="2011-08-02T16:20:31" u="1"/>
        <d v="2014-01-23T15:31:11" u="1"/>
        <d v="2014-08-02T08:31:18" u="1"/>
        <d v="2014-08-14T16:11:25" u="1"/>
        <d v="2015-09-08T11:42:15" u="1"/>
        <d v="2015-01-30T19:42:05" u="1"/>
        <d v="2015-04-01T17:02:41" u="1"/>
        <d v="2017-01-17T14:51:10" u="1"/>
        <d v="2015-06-15T19:50:12" u="1"/>
        <d v="2012-01-12T16:43:03" u="1"/>
        <d v="2012-05-02T14:43:09" u="1"/>
        <d v="2015-05-05T13:39:11" u="1"/>
        <d v="2015-03-04T12:20:13" u="1"/>
        <d v="2014-09-07T22:54:17" u="1"/>
        <d v="2015-08-23T05:35:38" u="1"/>
        <d v="2015-07-15T08:52:46" u="1"/>
        <d v="2016-06-04T10:46:00" u="1"/>
        <d v="2014-07-23T13:32:49" u="1"/>
        <d v="2015-02-11T20:20:16" u="1"/>
        <d v="2015-06-09T19:54:07" u="1"/>
        <d v="2016-01-30T16:10:58" u="1"/>
        <d v="2016-03-02T07:00:06" u="1"/>
        <d v="2015-05-27T00:42:16" u="1"/>
        <d v="2016-12-08T02:12:49" u="1"/>
        <d v="2014-04-16T14:49:50" u="1"/>
        <d v="2014-07-31T11:42:28" u="1"/>
        <d v="2016-03-09T18:04:14" u="1"/>
        <d v="2014-07-08T07:21:47" u="1"/>
        <d v="2014-11-19T12:58:36" u="1"/>
        <d v="2016-05-12T14:22:59" u="1"/>
        <d v="2011-06-06T23:42:01" u="1"/>
        <d v="2014-05-27T08:19:26" u="1"/>
        <d v="2015-10-04T23:03:21" u="1"/>
        <d v="2012-10-15T13:04:46" u="1"/>
        <d v="2014-01-27T15:13:40" u="1"/>
        <d v="2015-02-21T23:34:59" u="1"/>
        <d v="2016-04-10T20:15:06" u="1"/>
        <d v="2016-09-08T04:20:39" u="1"/>
        <d v="2015-02-20T19:18:54" u="1"/>
        <d v="2016-07-05T11:41:49" u="1"/>
        <d v="2013-08-23T05:14:17" u="1"/>
        <d v="2011-11-17T20:00:51" u="1"/>
        <d v="2012-03-28T22:28:37" u="1"/>
        <d v="2015-06-16T12:24:36" u="1"/>
        <d v="2016-07-01T10:41:45" u="1"/>
        <d v="2016-08-18T13:08:42" u="1"/>
        <d v="2012-02-22T01:03:05" u="1"/>
        <d v="2011-05-24T19:35:27" u="1"/>
        <d v="2013-04-19T09:31:17" u="1"/>
        <d v="2014-07-22T17:00:40" u="1"/>
        <d v="2012-08-28T14:06:20" u="1"/>
        <d v="2015-04-16T02:50:03" u="1"/>
        <d v="2016-04-12T05:47:14" u="1"/>
        <d v="2014-09-21T20:50:28" u="1"/>
        <d v="2015-10-14T08:57:11" u="1"/>
        <d v="2016-10-15T11:34:22" u="1"/>
        <d v="2016-11-07T03:26:16" u="1"/>
        <d v="2017-01-12T00:16:10" u="1"/>
        <d v="2011-09-24T21:53:16" u="1"/>
        <d v="2015-11-28T19:29:22" u="1"/>
        <d v="2014-07-05T13:59:22" u="1"/>
        <d v="2015-02-24T19:51:19" u="1"/>
        <d v="2013-08-16T16:11:25" u="1"/>
        <d v="2014-05-19T16:58:12" u="1"/>
        <d v="2014-06-10T18:01:40" u="1"/>
        <d v="2014-07-07T09:31:17" u="1"/>
        <d v="2014-10-29T11:20:01" u="1"/>
        <d v="2015-04-30T16:26:11" u="1"/>
        <d v="2015-12-03T09:11:28" u="1"/>
        <d v="2015-06-16T13:19:19" u="1"/>
        <d v="2015-05-25T17:34:12" u="1"/>
        <d v="2012-12-03T20:31:33" u="1"/>
        <d v="2016-02-14T23:02:44" u="1"/>
        <d v="2016-06-15T09:34:06" u="1"/>
        <d v="2015-10-15T07:56:57" u="1"/>
        <d v="2014-04-18T06:18:58" u="1"/>
        <d v="2014-05-09T15:12:22" u="1"/>
        <d v="2015-10-12T17:34:19" u="1"/>
        <d v="2016-07-21T13:41:02" u="1"/>
        <d v="2016-03-18T16:31:12" u="1"/>
        <d v="2014-10-16T22:57:13" u="1"/>
        <d v="2014-11-06T11:45:04" u="1"/>
        <d v="2014-10-08T18:07:24" u="1"/>
        <d v="2014-12-26T15:39:56" u="1"/>
        <d v="2015-04-18T21:31:16" u="1"/>
        <d v="2015-10-16T15:29:06" u="1"/>
        <d v="2016-06-03T02:38:56" u="1"/>
        <d v="2015-04-02T08:04:09" u="1"/>
        <d v="2010-03-17T05:48:29" u="1"/>
        <d v="2014-11-15T01:50:28" u="1"/>
        <d v="2015-02-05T14:55:01" u="1"/>
        <d v="2016-03-23T13:45:50" u="1"/>
        <d v="2016-12-09T20:18:20" u="1"/>
        <d v="2016-08-29T17:24:55" u="1"/>
        <d v="2015-01-13T20:43:02" u="1"/>
        <d v="2015-10-26T16:04:55" u="1"/>
        <d v="2016-05-16T13:14:59" u="1"/>
        <d v="2016-11-04T17:22:12" u="1"/>
        <d v="2010-12-03T21:06:11" u="1"/>
        <d v="2010-04-23T14:28:34" u="1"/>
        <d v="2014-09-15T10:51:36" u="1"/>
        <d v="2010-02-26T16:36:31" u="1"/>
        <d v="2014-09-17T14:55:39" u="1"/>
        <d v="2014-10-18T18:24:52" u="1"/>
        <d v="2015-03-01T14:04:04" u="1"/>
        <d v="2012-03-13T12:02:45" u="1"/>
        <d v="2014-06-03T10:49:43" u="1"/>
        <d v="2016-03-06T15:58:52" u="1"/>
        <d v="2016-06-22T13:55:32" u="1"/>
        <d v="2017-02-06T15:00:04" u="1"/>
        <d v="2014-08-23T20:51:40" u="1"/>
        <d v="2015-02-20T01:39:10" u="1"/>
        <d v="2015-04-26T10:04:31" u="1"/>
        <d v="2015-07-09T23:30:03" u="1"/>
        <d v="2011-07-28T13:57:11" u="1"/>
        <d v="2012-07-31T08:29:07" u="1"/>
        <d v="2013-07-03T15:49:47" u="1"/>
        <d v="2015-08-17T12:43:32" u="1"/>
        <d v="2016-10-17T08:15:33" u="1"/>
        <d v="2014-11-07T17:09:57" u="1"/>
        <d v="2016-08-27T05:37:09" u="1"/>
        <d v="2011-09-09T19:01:49" u="1"/>
        <d v="2012-11-09T18:47:37" u="1"/>
        <d v="2012-04-24T13:46:08" u="1"/>
        <d v="2013-09-30T11:40:01" u="1"/>
        <d v="2015-01-23T14:59:14" u="1"/>
        <d v="2013-09-18T14:30:18" u="1"/>
        <d v="2016-01-19T14:09:29" u="1"/>
        <d v="2014-01-16T12:01:24" u="1"/>
        <d v="2016-11-02T17:36:43" u="1"/>
        <d v="2014-06-12T09:54:06" u="1"/>
        <d v="2014-07-08T10:35:17" u="1"/>
        <d v="2012-11-01T14:04:34" u="1"/>
        <d v="2015-12-03T20:55:37" u="1"/>
        <d v="2015-01-12T18:33:28" u="1"/>
        <d v="2017-01-10T12:52:15" u="1"/>
        <d v="2016-02-23T18:39:13" u="1"/>
        <d v="2012-10-16T09:40:52" u="1"/>
        <d v="2016-08-11T15:46:11" u="1"/>
        <d v="2014-01-28T01:36:27" u="1"/>
        <d v="2014-02-10T09:00:06" u="1"/>
        <d v="2015-02-14T19:28:17" u="1"/>
        <d v="2015-06-05T12:00:17" u="1"/>
        <d v="2013-10-03T14:03:16" u="1"/>
        <d v="2016-04-04T23:02:40" u="1"/>
        <d v="2016-11-01T11:34:10" u="1"/>
        <d v="2014-07-10T12:22:00" u="1"/>
        <d v="2016-01-05T16:52:10" u="1"/>
        <d v="2016-01-29T15:22:56" u="1"/>
        <d v="2014-05-21T15:37:52" u="1"/>
        <d v="2011-09-07T18:57:59" u="1"/>
        <d v="2014-08-06T15:30:02" u="1"/>
        <d v="2010-10-14T10:43:35" u="1"/>
        <d v="2015-12-08T23:53:10" u="1"/>
        <d v="2014-06-16T10:17:46" u="1"/>
        <d v="2015-08-03T10:57:51" u="1"/>
        <d v="2015-10-14T08:20:45" u="1"/>
        <d v="2015-02-09T12:23:56" u="1"/>
        <d v="2015-04-13T11:18:51" u="1"/>
        <d v="2012-05-07T17:42:55" u="1"/>
        <d v="2014-04-03T06:30:44" u="1"/>
        <d v="2015-01-28T01:00:18" u="1"/>
        <d v="2015-03-09T12:42:49" u="1"/>
        <d v="2015-03-10T17:58:54" u="1"/>
        <d v="2015-06-08T02:09:36" u="1"/>
        <d v="2016-03-29T11:20:32" u="1"/>
        <d v="2017-03-01T20:40:11" u="1"/>
        <d v="2014-10-06T12:48:44" u="1"/>
        <d v="2015-06-11T00:16:25" u="1"/>
        <d v="2016-05-06T01:21:33" u="1"/>
        <d v="2014-05-21T04:54:09" u="1"/>
        <d v="2014-12-01T16:33:59" u="1"/>
        <d v="2012-01-13T17:03:51" u="1"/>
        <d v="2013-01-30T18:05:37" u="1"/>
        <d v="2015-08-28T13:38:24" u="1"/>
        <d v="2016-08-22T00:45:04" u="1"/>
        <d v="2017-02-20T03:24:20" u="1"/>
        <d v="2011-09-02T13:52:37" u="1"/>
        <d v="2011-09-22T22:39:38" u="1"/>
        <d v="2014-10-16T16:08:44" u="1"/>
        <d v="2016-05-09T12:33:39" u="1"/>
        <d v="2015-01-28T19:01:34" u="1"/>
        <d v="2015-10-20T12:57:13" u="1"/>
        <d v="2015-12-22T16:18:29" u="1"/>
        <d v="2016-03-17T15:17:35" u="1"/>
        <d v="2014-05-22T15:31:20" u="1"/>
        <d v="2011-04-05T14:52:20" u="1"/>
        <d v="2014-06-09T12:24:25" u="1"/>
        <d v="2015-04-20T14:39:16" u="1"/>
        <d v="2015-03-05T14:10:37" u="1"/>
        <d v="2015-05-06T13:48:24" u="1"/>
        <d v="2015-07-07T09:12:24" u="1"/>
        <d v="2015-09-28T12:17:07" u="1"/>
        <d v="2012-07-27T16:37:03" u="1"/>
        <d v="2017-01-02T16:50:36" u="1"/>
        <d v="2017-01-17T15:17:27" u="1"/>
        <d v="2013-02-14T03:23:59" u="1"/>
        <d v="2013-11-19T13:56:00" u="1"/>
        <d v="2014-09-27T16:25:08" u="1"/>
        <d v="2014-10-30T22:25:15" u="1"/>
        <d v="2017-02-01T14:30:34" u="1"/>
        <d v="2015-04-20T21:47:18" u="1"/>
        <d v="2015-01-23T21:51:10" u="1"/>
        <d v="2016-02-08T12:09:20" u="1"/>
        <d v="2015-03-04T09:59:01" u="1"/>
        <d v="2014-08-26T00:19:31" u="1"/>
        <d v="2014-11-28T15:47:52" u="1"/>
        <d v="2015-10-27T00:03:36" u="1"/>
        <d v="2011-07-27T14:32:47" u="1"/>
        <d v="2014-05-24T10:25:50" u="1"/>
        <d v="2015-02-26T18:07:06" u="1"/>
        <d v="2014-05-27T18:02:02" u="1"/>
        <d v="2016-09-15T11:33:59" u="1"/>
        <d v="2010-05-01T00:45:32" u="1"/>
        <d v="2013-05-07T08:34:51" u="1"/>
        <d v="2016-06-01T19:36:20" u="1"/>
        <d v="2015-11-24T16:47:48" u="1"/>
        <d v="2012-07-08T21:15:10" u="1"/>
        <d v="2014-05-15T10:37:44" u="1"/>
        <d v="2012-11-10T00:19:27" u="1"/>
        <d v="2015-02-14T12:11:56" u="1"/>
        <d v="2015-04-30T20:52:43" u="1"/>
        <d v="2015-06-29T10:31:29" u="1"/>
        <d v="2016-09-01T03:33:45" u="1"/>
        <d v="2014-11-27T10:22:29" u="1"/>
        <d v="2015-05-11T19:50:59" u="1"/>
        <d v="2014-09-15T23:02:06" u="1"/>
        <d v="2016-12-22T17:04:55" u="1"/>
        <d v="2013-04-27T13:47:23" u="1"/>
        <d v="2011-03-24T15:01:36" u="1"/>
        <d v="2014-06-17T23:45:52" u="1"/>
        <d v="2014-05-20T10:47:20" u="1"/>
        <d v="2016-04-07T17:50:51" u="1"/>
        <d v="2016-05-31T10:42:14" u="1"/>
        <d v="2014-07-24T17:08:38" u="1"/>
        <d v="2014-11-18T06:49:11" u="1"/>
        <d v="2016-07-15T05:35:20" u="1"/>
        <d v="2013-04-17T07:08:19" u="1"/>
        <d v="2016-02-02T20:55:55" u="1"/>
        <d v="2009-07-13T11:54:07" u="1"/>
        <d v="2015-05-11T11:05:32" u="1"/>
        <d v="2015-05-19T12:08:25" u="1"/>
        <d v="2011-08-28T19:18:17" u="1"/>
        <d v="2014-06-30T16:57:05" u="1"/>
        <d v="2015-06-10T14:09:36" u="1"/>
        <d v="2016-11-28T14:25:15" u="1"/>
        <d v="2017-02-07T21:54:44" u="1"/>
        <d v="2015-08-17T11:07:19" u="1"/>
        <d v="2016-11-22T04:01:03" u="1"/>
        <d v="2011-05-16T12:50:01" u="1"/>
        <d v="2014-07-28T13:33:01" u="1"/>
        <d v="2017-03-06T14:14:37" u="1"/>
        <d v="2015-02-27T02:06:50" u="1"/>
        <d v="2017-03-10T16:29:29" u="1"/>
        <d v="2012-07-09T18:12:24" u="1"/>
        <d v="2014-09-22T19:49:07" u="1"/>
        <d v="2016-04-01T16:14:36" u="1"/>
        <d v="2014-07-25T18:14:09" u="1"/>
        <d v="2014-11-17T12:21:03" u="1"/>
        <d v="2016-01-01T08:56:03" u="1"/>
        <d v="2017-02-01T14:14:28" u="1"/>
        <d v="2014-06-12T13:11:07" u="1"/>
        <d v="2016-03-17T17:39:07" u="1"/>
        <d v="2014-06-06T13:31:06" u="1"/>
        <d v="2015-08-02T19:28:25" u="1"/>
        <d v="2014-10-26T12:12:51" u="1"/>
        <d v="2016-04-24T14:53:51" u="1"/>
        <d v="2016-12-30T13:54:42" u="1"/>
        <d v="2011-06-24T02:27:21" u="1"/>
        <d v="2016-06-07T16:35:08" u="1"/>
        <d v="2015-03-05T10:43:57" u="1"/>
        <d v="2016-08-17T18:10:04" u="1"/>
        <d v="2017-01-20T06:49:34" u="1"/>
        <d v="2013-11-27T15:50:34" u="1"/>
        <d v="2015-01-22T17:11:58" u="1"/>
        <d v="2013-12-26T14:07:42" u="1"/>
        <d v="2014-08-30T05:53:10" u="1"/>
        <d v="2014-10-20T15:55:40" u="1"/>
        <d v="2015-10-14T21:06:08" u="1"/>
        <d v="2016-05-19T03:59:20" u="1"/>
        <d v="2014-06-06T07:45:39" u="1"/>
        <d v="2014-08-26T16:16:44" u="1"/>
        <d v="2015-11-24T16:35:43" u="1"/>
        <d v="2016-03-13T09:57:37" u="1"/>
        <d v="2015-08-05T10:45:46" u="1"/>
        <d v="2014-11-07T02:04:34" u="1"/>
        <d v="2014-12-16T14:39:40" u="1"/>
        <d v="2014-08-19T15:59:32" u="1"/>
        <d v="2015-01-29T15:17:35" u="1"/>
        <d v="2016-03-15T16:03:57" u="1"/>
        <d v="2012-08-06T14:29:43" u="1"/>
        <d v="2015-04-03T15:58:47" u="1"/>
        <d v="2014-05-30T16:31:24" u="1"/>
        <d v="2017-02-24T16:29:37" u="1"/>
        <d v="2016-11-15T19:59:40" u="1"/>
        <d v="2012-07-23T21:16:37" u="1"/>
        <d v="2014-06-15T21:33:45" u="1"/>
        <d v="2015-03-19T20:41:39" u="1"/>
        <d v="2015-04-03T12:34:41" u="1"/>
        <d v="2016-06-13T16:29:42" u="1"/>
        <d v="2015-12-03T19:56:47" u="1"/>
        <d v="2011-08-23T22:00:37" u="1"/>
        <d v="2012-08-22T14:38:14" u="1"/>
        <d v="2015-06-16T12:51:19" u="1"/>
        <d v="2015-02-20T22:10:44" u="1"/>
        <d v="2015-02-23T12:16:17" u="1"/>
        <d v="2014-09-19T11:26:12" u="1"/>
        <d v="2012-03-05T13:33:23" u="1"/>
        <d v="2015-05-26T12:03:13" u="1"/>
        <d v="2016-01-13T00:51:57" u="1"/>
        <d v="2012-01-12T21:49:26" u="1"/>
        <d v="2014-09-23T05:17:59" u="1"/>
        <d v="2015-01-22T17:05:25" u="1"/>
        <d v="2016-04-02T16:26:38" u="1"/>
        <d v="2015-05-12T11:12:17" u="1"/>
        <d v="2011-09-09T12:07:13" u="1"/>
        <d v="2015-03-10T14:09:22" u="1"/>
        <d v="2015-08-29T01:35:34" u="1"/>
        <d v="2015-04-15T22:40:23" u="1"/>
        <d v="2012-04-18T16:15:04" u="1"/>
        <d v="2014-10-25T17:52:58" u="1"/>
        <d v="2011-07-07T09:38:56" u="1"/>
        <d v="2013-05-22T13:18:58" u="1"/>
        <d v="2012-06-14T12:26:56" u="1"/>
        <d v="2015-12-18T13:01:01" u="1"/>
        <d v="2013-05-16T11:53:45" u="1"/>
        <d v="2016-02-15T16:12:08" u="1"/>
        <d v="2015-10-27T17:55:45" u="1"/>
        <d v="2016-04-06T09:35:58" u="1"/>
        <d v="2014-11-21T02:34:22" u="1"/>
        <d v="2014-12-21T21:01:04" u="1"/>
        <d v="2015-03-16T16:54:53" u="1"/>
        <d v="2015-04-20T20:42:58" u="1"/>
        <d v="2015-07-02T01:45:37" u="1"/>
        <d v="2015-06-29T15:59:32" u="1"/>
        <d v="2016-04-01T12:55:58" u="1"/>
        <d v="2014-03-31T11:51:20" u="1"/>
        <d v="2015-03-09T13:58:47" u="1"/>
        <d v="2016-12-01T21:46:11" u="1"/>
        <d v="2015-01-14T17:35:54" u="1"/>
        <d v="2015-12-21T14:00:49" u="1"/>
        <d v="2016-06-26T23:37:55" u="1"/>
        <d v="2014-05-16T20:30:55" u="1"/>
        <d v="2015-04-20T12:25:38" u="1"/>
        <d v="2016-02-09T08:42:39" u="1"/>
        <d v="2016-05-05T12:19:57" u="1"/>
        <d v="2014-05-14T17:22:51" u="1"/>
        <d v="2015-04-15T14:49:39" u="1"/>
        <d v="2015-06-02T01:02:38" u="1"/>
        <d v="2013-02-28T15:05:33" u="1"/>
        <d v="2016-02-18T05:13:25" u="1"/>
        <d v="2015-10-26T09:49:11" u="1"/>
        <d v="2011-12-02T14:05:47" u="1"/>
        <d v="2014-07-13T22:14:56" u="1"/>
        <d v="2015-04-27T14:47:19" u="1"/>
        <d v="2016-06-14T14:25:40" u="1"/>
        <d v="2016-03-22T15:48:26" u="1"/>
        <d v="2016-07-16T15:09:42" u="1"/>
        <d v="2016-07-19T15:24:33" u="1"/>
        <d v="2016-09-13T10:12:32" u="1"/>
        <d v="2014-11-09T22:48:45" u="1"/>
        <d v="2016-04-18T19:56:28" u="1"/>
        <d v="2014-05-08T09:05:25" u="1"/>
        <d v="2015-05-30T12:26:05" u="1"/>
        <d v="2016-06-21T07:38:03" u="1"/>
        <d v="2016-11-01T20:33:49" u="1"/>
        <d v="2015-02-17T23:45:32" u="1"/>
        <d v="2015-07-04T11:09:30" u="1"/>
        <d v="2015-11-30T12:01:07" u="1"/>
        <d v="2016-01-13T16:45:24" u="1"/>
        <d v="2012-03-02T19:03:42" u="1"/>
        <d v="2015-03-15T00:19:57" u="1"/>
        <d v="2015-11-04T19:36:37" u="1"/>
        <d v="2016-01-20T23:06:37" u="1"/>
        <d v="2016-08-23T13:22:09" u="1"/>
        <d v="2014-08-12T01:14:57" u="1"/>
        <d v="2016-05-06T18:33:30" u="1"/>
        <d v="2016-10-31T23:06:21" u="1"/>
        <d v="2010-12-14T03:51:37" u="1"/>
        <d v="2015-05-02T17:06:35" u="1"/>
        <d v="2011-05-09T12:31:01" u="1"/>
        <d v="2011-08-04T15:39:10" u="1"/>
        <d v="2015-02-24T05:53:39" u="1"/>
        <d v="2016-06-27T01:28:36" u="1"/>
        <d v="2011-08-10T20:00:22" u="1"/>
        <d v="2014-06-28T11:52:43" u="1"/>
        <d v="2014-09-30T15:36:53" u="1"/>
        <d v="2015-01-28T07:14:45" u="1"/>
        <d v="2015-08-31T09:47:37" u="1"/>
        <d v="2016-04-12T12:35:01" u="1"/>
        <d v="2016-07-23T22:07:17" u="1"/>
        <d v="2016-12-07T11:49:00" u="1"/>
        <d v="2016-04-27T10:02:53" u="1"/>
        <d v="2016-12-01T11:34:06" u="1"/>
        <d v="2014-03-21T08:10:45" u="1"/>
        <d v="2015-01-06T14:44:01" u="1"/>
        <d v="2015-11-09T14:49:59" u="1"/>
        <d v="2017-01-26T19:58:54" u="1"/>
        <d v="2014-09-20T03:00:34" u="1"/>
        <d v="2016-04-08T15:12:07" u="1"/>
        <d v="2014-06-17T11:33:43" u="1"/>
        <d v="2016-08-13T09:02:55" u="1"/>
        <d v="2012-05-05T12:19:55" u="1"/>
        <d v="2014-09-09T18:26:00" u="1"/>
        <d v="2015-07-10T23:00:18" u="1"/>
        <d v="2010-03-10T16:15:51" u="1"/>
        <d v="2012-06-07T17:46:52" u="1"/>
        <d v="2015-06-15T15:18:53" u="1"/>
        <d v="2015-07-01T01:10:41" u="1"/>
        <d v="2016-10-19T09:43:32" u="1"/>
        <d v="2011-10-28T22:35:39" u="1"/>
        <d v="2016-11-30T17:50:33" u="1"/>
        <d v="2017-01-11T23:40:05" u="1"/>
        <d v="2014-07-19T12:32:33" u="1"/>
        <d v="2016-01-18T12:26:38" u="1"/>
        <d v="2017-02-24T16:14:45" u="1"/>
        <d v="2015-04-20T01:04:15" u="1"/>
        <d v="2016-03-23T16:02:45" u="1"/>
        <d v="2016-10-11T06:16:33" u="1"/>
        <d v="2011-05-26T08:42:03" u="1"/>
        <d v="2012-05-05T10:45:30" u="1"/>
        <d v="2014-11-21T12:11:30" u="1"/>
        <d v="2015-05-17T07:59:14" u="1"/>
        <d v="2014-11-18T21:24:46" u="1"/>
        <d v="2016-02-17T14:18:39" u="1"/>
        <d v="2016-03-23T08:55:11" u="1"/>
        <d v="2015-03-12T14:22:39" u="1"/>
        <d v="2015-10-29T15:22:21" u="1"/>
        <d v="2016-02-09T00:48:07" u="1"/>
        <d v="2016-11-08T22:37:55" u="1"/>
        <d v="2015-01-27T23:02:41" u="1"/>
        <d v="2015-04-07T14:53:30" u="1"/>
        <d v="2013-04-01T16:42:37" u="1"/>
        <d v="2014-07-16T10:00:22" u="1"/>
        <d v="2015-03-30T09:07:06" u="1"/>
        <d v="2015-07-09T03:35:08" u="1"/>
        <d v="2016-05-16T12:01:30" u="1"/>
        <d v="2010-07-20T13:38:04" u="1"/>
        <d v="2015-02-17T10:05:20" u="1"/>
        <d v="2015-05-19T17:01:33" u="1"/>
        <d v="2014-04-04T12:41:24" u="1"/>
        <d v="2015-09-09T13:20:28" u="1"/>
        <d v="2016-05-05T17:57:33" u="1"/>
        <d v="2016-05-17T02:11:02" u="1"/>
        <d v="2012-06-21T11:34:00" u="1"/>
        <d v="2014-08-14T10:50:05" u="1"/>
        <d v="2014-12-05T17:20:36" u="1"/>
        <d v="2015-11-04T15:59:25" u="1"/>
        <d v="2013-03-21T12:00:11" u="1"/>
        <d v="2015-02-12T16:37:23" u="1"/>
        <d v="2016-09-13T13:00:27" u="1"/>
        <d v="2014-06-30T15:53:59" u="1"/>
        <d v="2015-04-24T03:18:52" u="1"/>
        <d v="2016-03-31T03:02:51" u="1"/>
        <d v="2011-12-18T16:33:05" u="1"/>
        <d v="2016-08-15T20:16:29" u="1"/>
        <d v="2015-01-26T19:16:12" u="1"/>
        <d v="2011-06-01T14:05:20" u="1"/>
        <d v="2013-11-22T07:55:40" u="1"/>
        <d v="2014-04-30T21:38:02" u="1"/>
        <d v="2016-09-13T11:03:12" u="1"/>
        <d v="2017-01-11T01:16:58" u="1"/>
        <d v="2012-11-13T10:33:57" u="1"/>
        <d v="2014-12-01T12:50:08" u="1"/>
        <d v="2015-01-27T03:41:33" u="1"/>
        <d v="2015-02-08T09:32:02" u="1"/>
        <d v="2016-10-02T21:13:39" u="1"/>
        <d v="2014-10-15T02:05:48" u="1"/>
        <d v="2014-10-29T07:00:45" u="1"/>
        <d v="2015-02-25T22:43:06" u="1"/>
        <d v="2012-09-27T02:42:18" u="1"/>
        <d v="2016-04-08T17:40:12" u="1"/>
        <d v="2016-08-08T11:15:06" u="1"/>
        <d v="2016-11-20T18:33:03" u="1"/>
        <d v="2014-05-20T12:22:53" u="1"/>
        <d v="2014-10-01T21:24:25" u="1"/>
        <d v="2015-04-17T12:11:59" u="1"/>
        <d v="2016-07-02T09:00:08" u="1"/>
        <d v="2015-08-05T11:11:02" u="1"/>
        <d v="2016-08-29T09:43:32" u="1"/>
        <d v="2015-04-30T15:21:43" u="1"/>
        <d v="2015-06-24T16:33:48" u="1"/>
        <d v="2014-07-29T08:27:24" u="1"/>
        <d v="2014-11-26T15:35:39" u="1"/>
        <d v="2015-02-14T19:12:03" u="1"/>
        <d v="2014-08-18T15:56:40" u="1"/>
        <d v="2014-11-25T11:15:33" u="1"/>
        <d v="2015-03-02T13:59:52" u="1"/>
        <d v="2015-07-13T08:25:39" u="1"/>
        <d v="2016-07-16T01:20:25" u="1"/>
        <d v="2015-02-10T07:07:43" u="1"/>
        <d v="2015-06-13T08:25:35" u="1"/>
        <d v="2016-06-27T16:01:43" u="1"/>
        <d v="2015-02-20T09:25:26" u="1"/>
        <d v="2015-04-21T15:29:36" u="1"/>
        <d v="2015-07-09T10:33:37" u="1"/>
        <d v="2016-06-28T20:09:46" u="1"/>
        <d v="2013-05-21T06:04:18" u="1"/>
        <d v="2014-12-12T05:15:24" u="1"/>
        <d v="2015-04-20T22:26:50" u="1"/>
        <d v="2015-03-26T12:28:21" u="1"/>
        <d v="2012-06-14T00:19:03" u="1"/>
        <d v="2012-07-30T16:11:21" u="1"/>
        <d v="2013-07-22T17:20:31" u="1"/>
        <d v="2015-04-08T19:23:53" u="1"/>
        <d v="2013-11-04T22:14:59" u="1"/>
        <d v="2014-07-07T16:45:38" u="1"/>
        <d v="2013-02-21T16:52:18" u="1"/>
        <d v="2015-02-04T16:04:52" u="1"/>
        <d v="2015-04-21T08:08:15" u="1"/>
        <d v="2014-11-14T15:00:34" u="1"/>
        <d v="2016-04-23T11:12:18" u="1"/>
        <d v="2016-11-15T12:50:16" u="1"/>
        <d v="2014-04-15T01:58:51" u="1"/>
        <d v="2014-09-09T18:09:39" u="1"/>
        <d v="2016-11-01T11:01:37" u="1"/>
        <d v="2017-03-12T22:38:41" u="1"/>
        <d v="2014-01-21T14:01:17" u="1"/>
        <d v="2015-07-20T12:15:12" u="1"/>
        <d v="2016-01-31T17:43:06" u="1"/>
        <d v="2016-06-07T08:01:23" u="1"/>
        <d v="2016-06-29T21:27:20" u="1"/>
        <d v="2011-10-30T23:06:16" u="1"/>
        <d v="2014-07-11T12:12:18" u="1"/>
        <d v="2014-09-09T10:58:04" u="1"/>
        <d v="2013-09-18T16:38:08" u="1"/>
        <d v="2014-11-16T03:52:47" u="1"/>
        <d v="2016-08-03T11:36:20" u="1"/>
        <d v="2016-09-01T01:27:04" u="1"/>
        <d v="2012-09-06T18:51:15" u="1"/>
        <d v="2016-03-28T15:54:59" u="1"/>
        <d v="2017-03-14T03:35:56" u="1"/>
        <d v="2014-10-06T16:08:24" u="1"/>
        <d v="2015-05-11T00:38:46" u="1"/>
        <d v="2015-05-15T23:09:29" u="1"/>
        <d v="2014-08-12T05:18:54" u="1"/>
        <d v="2015-03-11T23:06:32" u="1"/>
        <d v="2015-04-27T03:48:29" u="1"/>
        <d v="2012-10-10T19:46:06" u="1"/>
        <d v="2015-08-21T22:11:16" u="1"/>
        <d v="2015-10-06T04:22:57" u="1"/>
        <d v="2012-05-11T23:01:23" u="1"/>
        <d v="2014-09-17T10:02:59" u="1"/>
        <d v="2015-03-01T00:16:54" u="1"/>
        <d v="2013-04-09T08:54:44" u="1"/>
        <d v="2012-08-03T06:30:48" u="1"/>
        <d v="2015-06-09T09:46:50" u="1"/>
        <d v="2014-05-12T10:38:47" u="1"/>
        <d v="2015-02-14T12:35:52" u="1"/>
        <d v="2015-04-08T20:01:16" u="1"/>
        <d v="2014-02-03T21:02:19" u="1"/>
        <d v="2014-10-17T01:23:21" u="1"/>
        <d v="2016-10-06T08:10:54" u="1"/>
        <d v="2014-09-18T00:50:09" u="1"/>
        <d v="2015-11-17T11:24:41" u="1"/>
        <d v="2015-01-13T09:15:42" u="1"/>
        <d v="2015-08-30T16:12:39" u="1"/>
        <d v="2017-03-06T12:16:59" u="1"/>
        <d v="2011-03-30T17:36:25" u="1"/>
        <d v="2013-10-09T19:18:59" u="1"/>
        <d v="2012-06-08T07:29:29" u="1"/>
        <d v="2014-07-15T23:34:57" u="1"/>
        <d v="2015-09-12T08:01:38" u="1"/>
        <d v="2014-11-25T23:47:39" u="1"/>
        <d v="2015-01-03T13:55:42" u="1"/>
        <d v="2015-02-19T15:22:38" u="1"/>
        <d v="2015-08-23T17:59:28" u="1"/>
        <d v="2011-07-30T12:30:08" u="1"/>
        <d v="2016-09-09T05:28:26" u="1"/>
        <d v="2014-01-07T14:00:48" u="1"/>
        <d v="2014-11-18T14:31:28" u="1"/>
        <d v="2015-06-16T04:12:17" u="1"/>
        <d v="2015-10-20T14:35:27" u="1"/>
        <d v="2016-12-04T01:04:27" u="1"/>
        <d v="2015-01-13T16:46:34" u="1"/>
        <d v="2016-03-30T11:39:10" u="1"/>
        <d v="2014-12-30T10:44:00" u="1"/>
        <d v="2014-05-29T17:04:24" u="1"/>
        <d v="2014-10-01T17:45:42" u="1"/>
        <d v="2015-10-09T15:40:33" u="1"/>
        <d v="2016-01-19T08:48:09" u="1"/>
        <d v="2013-09-17T08:38:05" u="1"/>
        <d v="2014-07-27T19:31:21" u="1"/>
        <d v="2015-07-23T11:19:14" u="1"/>
        <d v="2012-02-13T10:17:15" u="1"/>
        <d v="2014-06-23T13:23:11" u="1"/>
        <d v="2015-03-21T16:09:25" u="1"/>
        <d v="2014-09-03T00:19:02" u="1"/>
        <d v="2014-12-04T13:43:21" u="1"/>
        <d v="2015-12-22T17:22:18" u="1"/>
        <d v="2016-03-31T02:41:41" u="1"/>
        <d v="2014-09-09T13:43:14" u="1"/>
        <d v="2014-10-30T10:40:52" u="1"/>
        <d v="2015-03-12T17:37:23" u="1"/>
        <d v="2016-04-23T14:08:15" u="1"/>
        <d v="2016-03-23T11:00:09" u="1"/>
        <d v="2009-09-14T16:38:02" u="1"/>
        <d v="2014-12-08T13:46:10" u="1"/>
        <d v="2012-02-24T09:42:46" u="1"/>
        <d v="2014-10-23T07:13:54" u="1"/>
        <d v="2016-06-08T12:32:14" u="1"/>
        <d v="2014-04-06T19:06:29" u="1"/>
        <d v="2016-10-30T08:51:39" u="1"/>
        <d v="2015-08-24T15:10:01" u="1"/>
        <d v="2016-02-12T17:25:16" u="1"/>
        <d v="2015-01-15T13:28:00" u="1"/>
        <d v="2012-08-14T11:18:54" u="1"/>
        <d v="2015-09-11T10:30:58" u="1"/>
        <d v="2010-05-15T17:19:59" u="1"/>
        <d v="2014-07-09T16:31:03" u="1"/>
        <d v="2015-05-01T10:28:02" u="1"/>
        <d v="2014-11-09T21:11:14" u="1"/>
        <d v="2015-09-23T23:14:05" u="1"/>
        <d v="2016-02-29T11:41:35" u="1"/>
        <d v="2017-03-09T17:05:12" u="1"/>
        <d v="2015-12-23T09:27:34" u="1"/>
        <d v="2013-08-23T16:44:38" u="1"/>
        <d v="2016-06-03T07:54:44" u="1"/>
        <d v="2013-01-31T14:25:29" u="1"/>
        <d v="2015-02-25T21:46:48" u="1"/>
        <d v="2014-06-30T10:04:27" u="1"/>
        <d v="2015-03-13T21:51:57" u="1"/>
        <d v="2015-04-02T04:50:34" u="1"/>
        <d v="2012-03-19T16:22:40" u="1"/>
        <d v="2014-07-21T23:49:49" u="1"/>
        <d v="2014-09-19T01:46:07" u="1"/>
        <d v="2016-03-30T13:44:25" u="1"/>
        <d v="2011-05-07T07:10:33" u="1"/>
        <d v="2014-08-31T09:03:20" u="1"/>
        <d v="2015-01-24T20:42:42" u="1"/>
        <d v="2016-03-03T01:38:28" u="1"/>
        <d v="2011-07-06T16:30:45" u="1"/>
        <d v="2013-12-12T16:36:41" u="1"/>
        <d v="2015-10-27T14:54:21" u="1"/>
        <d v="2015-11-17T17:05:50" u="1"/>
        <d v="2016-10-08T05:05:37" u="1"/>
        <d v="2015-06-05T12:38:42" u="1"/>
        <d v="2011-01-24T11:40:10" u="1"/>
        <d v="2016-03-31T09:39:09" u="1"/>
        <d v="2014-10-15T12:16:31" u="1"/>
        <d v="2015-01-12T17:31:43" u="1"/>
        <d v="2015-06-18T06:12:17" u="1"/>
        <d v="2012-08-23T13:19:16" u="1"/>
        <d v="2014-12-29T14:37:11" u="1"/>
        <d v="2011-09-20T15:54:10" u="1"/>
        <d v="2014-08-18T12:08:24" u="1"/>
        <d v="2015-02-24T19:02:36" u="1"/>
        <d v="2011-06-11T22:14:42" u="1"/>
        <d v="2014-05-16T13:05:25" u="1"/>
        <d v="2014-06-22T13:35:11" u="1"/>
        <d v="2014-11-03T10:28:26" u="1"/>
        <d v="2014-11-16T21:51:29" u="1"/>
        <d v="2014-12-01T12:05:38" u="1"/>
        <d v="2011-04-03T11:10:25" u="1"/>
        <d v="2013-07-09T17:25:31" u="1"/>
        <d v="2016-04-01T10:03:37" u="1"/>
        <d v="2016-05-19T14:32:19" u="1"/>
        <d v="2014-09-05T14:13:32" u="1"/>
        <d v="2016-04-20T06:31:00" u="1"/>
        <d v="2017-02-09T20:58:35" u="1"/>
        <d v="2014-09-23T14:30:07" u="1"/>
        <d v="2014-11-30T15:21:04" u="1"/>
        <d v="2016-02-17T11:13:16" u="1"/>
        <d v="2017-03-01T11:42:27" u="1"/>
        <d v="2016-11-29T00:08:45" u="1"/>
        <d v="2017-01-23T18:25:21" u="1"/>
        <d v="2015-06-09T16:48:17" u="1"/>
        <d v="2016-01-12T14:10:22" u="1"/>
        <d v="2014-02-24T19:24:10" u="1"/>
        <d v="2016-02-15T01:04:57" u="1"/>
        <d v="2016-06-02T02:59:58" u="1"/>
        <d v="2014-11-04T19:59:19" u="1"/>
        <d v="2016-03-01T21:27:39" u="1"/>
        <d v="2013-10-08T15:58:03" u="1"/>
        <d v="2014-05-02T17:37:19" u="1"/>
        <d v="2016-08-09T20:36:22" u="1"/>
        <d v="2017-02-03T14:26:21" u="1"/>
        <d v="2013-04-06T02:00:55" u="1"/>
        <d v="2015-08-12T10:07:02" u="1"/>
        <d v="2015-06-17T13:11:00" u="1"/>
        <d v="2016-05-12T15:51:01" u="1"/>
        <d v="2014-10-22T18:02:03" u="1"/>
        <d v="2016-07-08T13:08:10" u="1"/>
        <d v="2015-01-16T22:21:13" u="1"/>
        <d v="2016-10-01T07:50:55" u="1"/>
        <d v="2014-06-03T20:44:10" u="1"/>
        <d v="2015-10-01T17:43:08" u="1"/>
        <d v="2017-02-13T00:07:40" u="1"/>
        <d v="2012-09-26T21:21:53" u="1"/>
        <d v="2014-08-13T13:26:53" u="1"/>
        <d v="2014-10-15T00:39:19" u="1"/>
        <d v="2016-02-01T17:41:07" u="1"/>
        <d v="2015-03-06T04:23:41" u="1"/>
        <d v="2015-10-26T11:08:38" u="1"/>
        <d v="2014-12-05T13:14:58" u="1"/>
        <d v="2012-03-13T14:15:46" u="1"/>
        <d v="2013-02-21T18:42:41" u="1"/>
        <d v="2014-07-13T05:48:23" u="1"/>
        <d v="2015-02-11T22:05:08" u="1"/>
        <d v="2015-07-14T15:57:42" u="1"/>
        <d v="2016-01-14T17:24:57" u="1"/>
        <d v="2017-02-19T01:29:20" u="1"/>
        <d v="2014-03-06T12:39:45" u="1"/>
        <d v="2014-06-26T17:48:32" u="1"/>
        <d v="2014-04-15T09:10:35" u="1"/>
        <d v="2016-05-25T12:13:34" u="1"/>
        <d v="2014-11-07T15:37:46" u="1"/>
        <d v="2017-01-03T11:36:49" u="1"/>
        <d v="2014-05-18T23:38:49" u="1"/>
        <d v="2014-09-03T06:29:32" u="1"/>
        <d v="2015-04-25T14:44:22" u="1"/>
        <d v="2014-05-27T13:16:21" u="1"/>
        <d v="2016-02-26T08:01:20" u="1"/>
        <d v="2012-01-16T10:37:15" u="1"/>
        <d v="2014-03-05T12:19:39" u="1"/>
        <d v="2015-03-17T13:10:33" u="1"/>
        <d v="2015-11-03T00:12:20" u="1"/>
        <d v="2016-02-19T09:29:20" u="1"/>
        <d v="2016-10-31T20:23:31" u="1"/>
        <d v="2014-04-04T12:11:40" u="1"/>
        <d v="2014-07-22T18:32:28" u="1"/>
        <d v="2012-02-08T20:00:49" u="1"/>
        <d v="2014-06-18T18:48:24" u="1"/>
        <d v="2015-01-09T16:58:29" u="1"/>
        <d v="2016-03-03T11:50:29" u="1"/>
        <d v="2016-03-16T09:21:19" u="1"/>
        <d v="2014-06-30T13:38:02" u="1"/>
        <d v="2014-08-09T20:41:37" u="1"/>
        <d v="2014-09-08T07:16:18" u="1"/>
        <d v="2015-12-20T11:26:13" u="1"/>
        <d v="2016-12-11T11:31:21" u="1"/>
        <d v="2015-01-08T22:39:39" u="1"/>
        <d v="2016-10-20T06:14:02" u="1"/>
        <d v="2014-05-13T12:28:10" u="1"/>
        <d v="2015-10-29T19:49:04" u="1"/>
        <d v="2015-01-17T13:48:03" u="1"/>
        <d v="2015-06-02T20:34:36" u="1"/>
        <d v="2017-01-27T18:05:18" u="1"/>
        <d v="2012-03-26T19:35:01" u="1"/>
        <d v="2014-07-09T13:55:05" u="1"/>
        <d v="2015-07-24T09:14:55" u="1"/>
        <d v="2016-06-05T19:10:33" u="1"/>
        <d v="2016-12-05T18:51:20" u="1"/>
        <d v="2017-01-11T01:28:53" u="1"/>
        <d v="2015-03-18T20:40:10" u="1"/>
        <d v="2017-02-06T19:07:33" u="1"/>
        <d v="2012-03-21T20:12:06" u="1"/>
        <d v="2014-07-09T16:20:12" u="1"/>
        <d v="2014-05-13T14:08:05" u="1"/>
        <d v="2014-06-13T16:08:09" u="1"/>
        <d v="2014-10-14T15:30:00" u="1"/>
        <d v="2016-06-23T22:00:17" u="1"/>
        <d v="2017-03-12T15:44:05" u="1"/>
        <d v="2010-01-14T08:00:49" u="1"/>
        <d v="2012-10-11T12:57:49" u="1"/>
        <d v="2014-01-02T19:07:25" u="1"/>
        <d v="2016-03-07T00:04:51" u="1"/>
        <d v="2016-06-10T18:32:12" u="1"/>
        <d v="2013-05-08T19:01:14" u="1"/>
        <d v="2014-10-16T11:33:48" u="1"/>
        <d v="2014-10-16T23:11:13" u="1"/>
        <d v="2015-07-23T15:18:55" u="1"/>
        <d v="2015-11-11T15:26:00" u="1"/>
        <d v="2016-07-05T09:00:03" u="1"/>
        <d v="2015-11-23T11:59:34" u="1"/>
        <d v="2014-10-07T21:58:00" u="1"/>
        <d v="2016-05-03T00:15:42" u="1"/>
        <d v="2010-01-16T17:04:52" u="1"/>
        <d v="2014-11-08T11:41:46" u="1"/>
        <d v="2015-02-18T12:19:46" u="1"/>
        <d v="2014-01-06T15:48:53" u="1"/>
        <d v="2015-02-13T12:04:53" u="1"/>
        <d v="2015-09-10T09:10:48" u="1"/>
        <d v="2017-01-31T10:02:35" u="1"/>
        <d v="2014-08-05T11:07:54" u="1"/>
        <d v="2014-09-23T10:16:31" u="1"/>
        <d v="2016-11-21T01:11:20" u="1"/>
        <d v="2012-09-12T15:37:41" u="1"/>
        <d v="2013-01-25T04:09:15" u="1"/>
        <d v="2016-01-27T06:52:12" u="1"/>
        <d v="2012-04-27T17:52:24" u="1"/>
        <d v="2014-08-20T15:17:40" u="1"/>
        <d v="2016-02-25T18:03:49" u="1"/>
        <d v="2015-02-15T18:35:47" u="1"/>
        <d v="2014-03-21T16:18:37" u="1"/>
        <d v="2015-05-04T09:46:35" u="1"/>
        <d v="2015-09-20T12:55:22" u="1"/>
        <d v="2016-07-26T23:56:36" u="1"/>
        <d v="2015-08-27T13:58:10" u="1"/>
        <d v="2016-03-01T05:19:33" u="1"/>
        <d v="2014-01-18T18:38:31" u="1"/>
        <d v="2015-02-10T17:58:32" u="1"/>
        <d v="2015-10-20T12:58:11" u="1"/>
        <d v="2011-07-26T03:10:54" u="1"/>
        <d v="2015-05-18T07:20:11" u="1"/>
        <d v="2017-01-06T09:23:31" u="1"/>
        <d v="2016-12-08T00:38:02" u="1"/>
        <d v="2014-04-18T16:17:22" u="1"/>
        <d v="2014-05-20T10:35:01" u="1"/>
        <d v="2011-10-13T15:58:04" u="1"/>
        <d v="2014-06-18T11:04:11" u="1"/>
        <d v="2015-01-23T15:09:13" u="1"/>
        <d v="2014-01-24T08:39:51" u="1"/>
        <d v="2014-07-22T09:34:56" u="1"/>
        <d v="2015-01-13T15:14:20" u="1"/>
        <d v="2014-01-24T07:00:57" u="1"/>
        <d v="2015-02-09T01:32:54" u="1"/>
        <d v="2015-06-02T09:21:15" u="1"/>
        <d v="2016-01-13T15:14:20" u="1"/>
        <d v="2017-02-27T19:32:11" u="1"/>
        <d v="2012-01-03T14:26:13" u="1"/>
        <d v="2014-08-31T09:09:47" u="1"/>
        <d v="2013-11-15T23:58:10" u="1"/>
        <d v="2015-03-19T14:16:03" u="1"/>
        <d v="2011-08-08T11:58:52" u="1"/>
        <d v="2016-02-26T17:47:59" u="1"/>
        <d v="2014-05-15T09:23:54" u="1"/>
        <d v="2015-05-05T07:59:53" u="1"/>
        <d v="2015-06-23T14:34:53" u="1"/>
        <d v="2014-06-10T04:07:49" u="1"/>
        <d v="2016-10-04T14:39:06" u="1"/>
        <d v="2012-09-11T19:58:59" u="1"/>
        <d v="2014-08-01T10:47:58" u="1"/>
        <d v="2014-06-19T15:38:50" u="1"/>
        <d v="2016-01-09T06:28:49" u="1"/>
        <d v="2014-02-10T23:33:10" u="1"/>
        <d v="2014-06-19T04:21:30" u="1"/>
        <d v="2014-08-27T16:52:38" u="1"/>
        <d v="2015-06-16T16:54:51" u="1"/>
        <d v="2016-10-14T04:17:40" u="1"/>
        <d v="2015-08-11T14:46:52" u="1"/>
        <d v="2009-11-10T11:48:32" u="1"/>
        <d v="2014-08-01T10:58:45" u="1"/>
        <d v="2016-07-25T11:44:30" u="1"/>
        <d v="2015-03-06T16:40:57" u="1"/>
        <d v="2013-09-09T09:33:35" u="1"/>
        <d v="2015-09-06T11:30:47" u="1"/>
        <d v="2016-12-19T10:16:37" u="1"/>
        <d v="2012-09-17T15:17:39" u="1"/>
        <d v="2015-04-06T12:39:45" u="1"/>
        <d v="2011-12-19T16:12:36" u="1"/>
        <d v="2012-10-02T01:40:18" u="1"/>
        <d v="2014-11-04T19:03:01" u="1"/>
        <d v="2014-10-09T01:43:10" u="1"/>
        <d v="2016-08-15T16:10:47" u="1"/>
        <d v="2016-09-30T10:11:19" u="1"/>
        <d v="2015-09-18T14:36:29" u="1"/>
        <d v="2016-06-30T20:09:38" u="1"/>
        <d v="2016-05-03T20:28:59" u="1"/>
        <d v="2016-09-26T08:11:15" u="1"/>
        <d v="2017-03-06T13:04:48" u="1"/>
        <d v="2014-06-17T09:59:06" u="1"/>
        <d v="2015-11-21T09:07:17" u="1"/>
        <d v="2016-07-17T13:13:30" u="1"/>
        <d v="2013-02-08T13:07:31" u="1"/>
        <d v="2016-08-23T12:00:21" u="1"/>
        <d v="2015-09-03T09:21:26" u="1"/>
        <d v="2016-03-20T03:12:01" u="1"/>
        <d v="2016-05-02T12:42:30" u="1"/>
        <d v="2014-01-13T12:49:11" u="1"/>
        <d v="2014-08-27T22:08:27" u="1"/>
        <d v="2014-09-22T13:46:04" u="1"/>
        <d v="2014-10-22T12:03:13" u="1"/>
        <d v="2015-07-28T14:15:10" u="1"/>
        <d v="2016-03-01T15:08:44" u="1"/>
        <d v="2015-04-20T17:17:22" u="1"/>
        <d v="2017-01-24T10:05:11" u="1"/>
        <d v="2014-09-29T17:26:06" u="1"/>
        <d v="2015-11-25T11:41:59" u="1"/>
        <d v="2011-04-10T22:49:20" u="1"/>
        <d v="2015-06-11T19:33:25" u="1"/>
        <d v="2010-06-06T14:09:14" u="1"/>
        <d v="2011-11-15T19:19:14" u="1"/>
        <d v="2015-02-23T17:36:06" u="1"/>
        <d v="2015-07-14T03:46:49" u="1"/>
        <d v="2010-11-23T00:35:24" u="1"/>
        <d v="2015-05-22T15:04:09" u="1"/>
        <d v="2015-08-01T23:03:47" u="1"/>
        <d v="2016-05-02T18:38:29" u="1"/>
        <d v="2016-10-19T13:03:10" u="1"/>
        <d v="2016-11-18T19:23:18" u="1"/>
        <d v="2015-11-05T17:28:22" u="1"/>
        <d v="2015-07-07T16:44:12" u="1"/>
        <d v="2016-04-19T02:38:40" u="1"/>
        <d v="2014-12-04T16:39:12" u="1"/>
        <d v="2015-04-28T12:34:48" u="1"/>
        <d v="2015-06-17T11:27:59" u="1"/>
        <d v="2015-09-25T12:06:58" u="1"/>
        <d v="2015-05-01T02:59:47" u="1"/>
        <d v="2016-08-09T02:38:46" u="1"/>
        <d v="2015-03-05T21:30:22" u="1"/>
        <d v="2013-09-11T20:31:05" u="1"/>
        <d v="2014-07-15T18:27:00" u="1"/>
        <d v="2014-10-21T15:06:58" u="1"/>
        <d v="2014-02-18T22:36:01" u="1"/>
        <d v="2014-11-10T18:11:07" u="1"/>
        <d v="2010-05-05T23:48:03" u="1"/>
        <d v="2014-04-16T10:15:47" u="1"/>
        <d v="2014-10-28T18:13:51" u="1"/>
        <d v="2015-04-02T17:02:16" u="1"/>
        <d v="2014-07-09T07:03:49" u="1"/>
        <d v="2015-09-21T10:48:33" u="1"/>
        <d v="2009-09-23T08:35:16" u="1"/>
        <d v="2012-07-17T15:22:46" u="1"/>
        <d v="2016-10-26T09:16:34" u="1"/>
        <d v="2014-07-28T15:09:38" u="1"/>
        <d v="2014-12-24T07:11:23" u="1"/>
        <d v="2015-01-08T20:25:00" u="1"/>
        <d v="2016-01-10T12:51:38" u="1"/>
        <d v="2014-06-22T11:09:28" u="1"/>
        <d v="2015-09-14T21:30:53" u="1"/>
        <d v="2015-10-08T16:57:42" u="1"/>
        <d v="2015-08-27T10:00:23" u="1"/>
        <d v="2015-09-22T18:13:41" u="1"/>
        <d v="2012-04-24T00:27:56" u="1"/>
        <d v="2014-07-28T15:47:16" u="1"/>
        <d v="2015-02-20T12:45:19" u="1"/>
        <d v="2015-11-03T23:54:56" u="1"/>
        <d v="2016-02-22T07:52:07" u="1"/>
        <d v="2016-07-05T11:34:37" u="1"/>
        <d v="2014-08-12T05:24:14" u="1"/>
        <d v="2014-12-09T16:17:41" u="1"/>
        <d v="2015-01-19T10:14:22" u="1"/>
        <d v="2015-05-14T11:37:23" u="1"/>
        <d v="2016-03-15T23:39:48" u="1"/>
        <d v="2015-02-06T23:44:52" u="1"/>
        <d v="2015-10-15T05:27:10" u="1"/>
        <d v="2016-12-06T16:02:50" u="1"/>
        <d v="2013-05-05T18:54:34" u="1"/>
        <d v="2012-07-26T13:19:07" u="1"/>
        <d v="2016-07-09T22:42:43" u="1"/>
        <d v="2012-01-18T19:53:15" u="1"/>
        <d v="2015-03-03T19:16:46" u="1"/>
        <d v="2015-12-04T15:17:36" u="1"/>
        <d v="2016-04-14T15:45:21" u="1"/>
        <d v="2012-12-12T15:00:24" u="1"/>
        <d v="2016-09-06T22:26:44" u="1"/>
        <d v="2016-11-21T12:03:14" u="1"/>
        <d v="2017-02-01T11:31:28" u="1"/>
        <d v="2010-02-06T17:03:26" u="1"/>
        <d v="2016-09-26T05:06:57" u="1"/>
        <d v="2014-05-16T10:16:04" u="1"/>
        <d v="2014-06-24T03:49:38" u="1"/>
        <d v="2014-11-12T15:35:13" u="1"/>
        <d v="2016-06-01T13:57:19" u="1"/>
        <d v="2015-09-28T20:07:14" u="1"/>
        <d v="2015-07-21T13:19:02" u="1"/>
        <d v="2013-11-14T20:58:05" u="1"/>
        <d v="2015-04-12T20:37:17" u="1"/>
        <d v="2016-01-12T11:29:03" u="1"/>
        <d v="2016-03-23T14:51:57" u="1"/>
        <d v="2015-05-07T05:55:50" u="1"/>
        <d v="2016-01-11T08:56:54" u="1"/>
        <d v="2016-01-24T18:05:09" u="1"/>
        <d v="2015-07-18T11:15:59" u="1"/>
        <d v="2013-12-03T21:24:21" u="1"/>
        <d v="2014-09-23T17:57:51" u="1"/>
        <d v="2015-04-21T17:47:58" u="1"/>
        <d v="2016-07-30T04:32:28" u="1"/>
        <d v="2016-06-24T13:34:50" u="1"/>
        <d v="2015-11-03T09:54:54" u="1"/>
        <d v="2013-06-18T10:26:42" u="1"/>
        <d v="2016-02-29T19:58:45" u="1"/>
        <d v="2016-10-04T13:00:08" u="1"/>
        <d v="2015-02-26T19:31:51" u="1"/>
        <d v="2017-01-15T07:43:39" u="1"/>
        <d v="2015-03-26T12:22:37" u="1"/>
        <d v="2016-05-30T00:39:06" u="1"/>
        <d v="2011-01-12T00:57:08" u="1"/>
        <d v="2014-06-16T04:29:25" u="1"/>
        <d v="2016-07-03T17:01:11" u="1"/>
        <d v="2016-08-09T16:35:59" u="1"/>
        <d v="2014-01-29T09:33:19" u="1"/>
        <d v="2016-06-25T15:41:37" u="1"/>
        <d v="2016-01-28T11:18:30" u="1"/>
        <d v="2016-01-02T09:48:43" u="1"/>
        <d v="2016-05-06T08:58:34" u="1"/>
        <d v="2014-09-01T17:00:01" u="1"/>
        <d v="2013-10-28T00:41:54" u="1"/>
        <d v="2013-12-18T16:59:27" u="1"/>
        <d v="2014-04-02T14:59:42" u="1"/>
        <d v="2015-01-17T14:58:29" u="1"/>
        <d v="2014-02-13T14:58:29" u="1"/>
        <d v="2014-07-11T15:26:39" u="1"/>
        <d v="2014-11-03T11:10:43" u="1"/>
        <d v="2015-07-06T14:46:39" u="1"/>
        <d v="2015-10-01T10:57:33" u="1"/>
        <d v="2015-11-20T08:27:17" u="1"/>
        <d v="2015-04-11T01:25:11" u="1"/>
        <d v="2015-05-26T06:39:02" u="1"/>
        <d v="2016-11-08T09:48:26" u="1"/>
        <d v="2013-12-20T15:00:30" u="1"/>
        <d v="2014-08-01T10:30:34" u="1"/>
        <d v="2015-01-15T12:42:23" u="1"/>
        <d v="2016-04-14T10:18:28" u="1"/>
        <d v="2014-08-26T10:19:09" u="1"/>
        <d v="2016-02-20T22:23:43" u="1"/>
        <d v="2016-01-19T07:33:09" u="1"/>
        <d v="2016-01-31T12:05:14" u="1"/>
        <d v="2016-11-30T15:34:13" u="1"/>
        <d v="2013-10-25T06:49:53" u="1"/>
        <d v="2014-09-15T11:51:10" u="1"/>
        <d v="2014-11-13T15:28:26" u="1"/>
        <d v="2015-04-15T14:14:28" u="1"/>
        <d v="2015-05-30T14:39:06" u="1"/>
        <d v="2016-07-05T07:06:28" u="1"/>
        <d v="2016-01-12T11:07:27" u="1"/>
        <d v="2013-10-01T12:56:17" u="1"/>
        <d v="2014-05-12T14:33:18" u="1"/>
        <d v="2014-07-06T09:52:09" u="1"/>
        <d v="2014-10-31T09:29:54" u="1"/>
        <d v="2014-06-01T18:50:31" u="1"/>
        <d v="2015-07-01T22:00:54" u="1"/>
        <d v="2015-10-30T07:56:44" u="1"/>
        <d v="2015-11-20T13:42:05" u="1"/>
        <d v="2016-11-14T12:04:21" u="1"/>
        <d v="2012-10-10T13:12:15" u="1"/>
        <d v="2014-07-07T18:45:24" u="1"/>
        <d v="2014-07-14T22:02:36" u="1"/>
        <d v="2014-08-04T08:09:16" u="1"/>
        <d v="2014-08-21T14:23:05" u="1"/>
        <d v="2015-07-03T06:13:12" u="1"/>
        <d v="2012-05-02T20:42:26" u="1"/>
        <d v="2015-10-07T07:00:09" u="1"/>
        <d v="2015-11-04T14:01:26" u="1"/>
        <d v="2014-11-04T05:58:54" u="1"/>
        <d v="2015-12-01T18:13:30" u="1"/>
        <d v="2016-01-30T11:58:40" u="1"/>
        <d v="2013-07-29T10:56:31" u="1"/>
        <d v="2014-07-18T19:08:10" u="1"/>
        <d v="2015-08-07T04:27:53" u="1"/>
        <d v="2013-03-14T23:02:20" u="1"/>
        <d v="2015-07-03T14:17:13" u="1"/>
        <d v="2015-12-02T03:38:51" u="1"/>
        <d v="2014-06-19T04:14:38" u="1"/>
        <d v="2014-12-29T08:04:38" u="1"/>
        <d v="2015-03-13T22:06:20" u="1"/>
        <d v="2016-10-21T04:44:32" u="1"/>
        <d v="2011-12-16T18:49:52" u="1"/>
        <d v="2013-11-25T03:00:29" u="1"/>
        <d v="2015-05-20T00:33:24" u="1"/>
        <d v="2016-06-03T03:47:46" u="1"/>
        <d v="2012-02-28T09:45:23" u="1"/>
        <d v="2016-01-13T05:20:45" u="1"/>
        <d v="2015-11-25T09:51:26" u="1"/>
        <d v="2016-03-15T09:00:50" u="1"/>
        <d v="2013-08-01T19:32:03" u="1"/>
        <d v="2014-08-03T09:27:49" u="1"/>
        <d v="2014-11-11T00:28:22" u="1"/>
        <d v="2015-08-10T10:38:43" u="1"/>
        <d v="2016-04-05T06:47:40" u="1"/>
        <d v="2013-03-24T00:01:12" u="1"/>
        <d v="2015-02-17T17:47:44" u="1"/>
        <d v="2013-12-02T14:03:58" u="1"/>
        <d v="2015-08-01T11:04:57" u="1"/>
        <d v="2013-01-02T06:55:27" u="1"/>
        <d v="2014-05-21T12:06:34" u="1"/>
        <d v="2016-02-14T05:38:23" u="1"/>
        <d v="2014-11-18T20:29:45" u="1"/>
        <d v="2016-12-29T17:35:30" u="1"/>
        <d v="2013-02-19T14:03:35" u="1"/>
        <d v="2013-08-14T12:56:20" u="1"/>
        <d v="2017-01-10T03:46:17" u="1"/>
        <d v="2015-05-23T12:48:15" u="1"/>
        <d v="2016-10-23T11:00:23" u="1"/>
        <d v="2011-05-12T12:02:24" u="1"/>
        <d v="2016-02-09T19:24:46" u="1"/>
        <d v="2016-06-13T20:11:47" u="1"/>
        <d v="2017-02-10T11:54:23" u="1"/>
        <d v="2011-12-20T21:08:30" u="1"/>
        <d v="2014-09-11T13:48:19" u="1"/>
        <d v="2012-02-17T08:17:05" u="1"/>
        <d v="2014-03-05T22:59:39" u="1"/>
        <d v="2014-08-04T13:49:24" u="1"/>
        <d v="2014-12-17T09:42:04" u="1"/>
        <d v="2016-10-13T15:40:23" u="1"/>
        <d v="2016-10-21T22:36:30" u="1"/>
        <d v="2014-05-12T08:44:03" u="1"/>
        <d v="2016-01-06T18:55:31" u="1"/>
        <d v="2016-01-07T14:00:34" u="1"/>
        <d v="2014-07-17T14:55:03" u="1"/>
        <d v="2015-10-12T11:12:15" u="1"/>
        <d v="2015-11-19T11:07:09" u="1"/>
        <d v="2014-05-19T13:24:05" u="1"/>
        <d v="2015-03-29T22:09:19" u="1"/>
        <d v="2015-08-02T23:19:46" u="1"/>
        <d v="2014-07-15T13:20:08" u="1"/>
        <d v="2016-09-19T03:57:43" u="1"/>
        <d v="2014-07-04T10:48:04" u="1"/>
        <d v="2016-01-05T10:38:10" u="1"/>
        <d v="2016-04-06T22:27:36" u="1"/>
        <d v="2016-10-18T02:45:43" u="1"/>
        <d v="2012-03-09T17:45:08" u="1"/>
        <d v="2013-12-03T17:01:27" u="1"/>
        <d v="2015-06-08T10:01:08" u="1"/>
        <d v="2013-02-24T19:55:51" u="1"/>
        <d v="2015-04-14T18:44:01" u="1"/>
        <d v="2015-11-03T10:00:07" u="1"/>
        <d v="2017-02-08T05:44:48" u="1"/>
        <d v="2016-09-19T03:21:34" u="1"/>
        <d v="2016-11-15T00:09:35" u="1"/>
        <d v="2013-06-24T09:02:38" u="1"/>
        <d v="2016-06-01T03:20:51" u="1"/>
        <d v="2016-08-02T10:59:54" u="1"/>
        <d v="2016-11-27T16:48:41" u="1"/>
        <d v="2014-10-31T02:03:14" u="1"/>
        <d v="2014-07-23T10:25:31" u="1"/>
        <d v="2016-04-19T05:22:30" u="1"/>
        <d v="2013-06-25T11:21:28" u="1"/>
        <d v="2014-10-11T15:34:49" u="1"/>
        <d v="2013-01-24T07:14:21" u="1"/>
        <d v="2014-05-29T09:05:24" u="1"/>
        <d v="2016-03-31T03:59:00" u="1"/>
        <d v="2010-06-03T16:16:52" u="1"/>
        <d v="2014-05-01T14:40:52" u="1"/>
        <d v="2014-07-08T17:08:59" u="1"/>
        <d v="2015-11-26T06:15:16" u="1"/>
        <d v="2016-03-23T14:34:33" u="1"/>
        <d v="2011-11-13T11:05:32" u="1"/>
        <d v="2014-10-13T16:45:38" u="1"/>
        <d v="2015-10-22T17:13:39" u="1"/>
        <d v="2012-03-22T16:49:20" u="1"/>
        <d v="2016-07-18T21:38:45" u="1"/>
        <d v="2012-05-15T10:33:17" u="1"/>
        <d v="2013-10-16T06:39:08" u="1"/>
        <d v="2014-08-05T15:46:38" u="1"/>
        <d v="2016-07-19T11:52:18" u="1"/>
        <d v="2016-07-23T11:01:25" u="1"/>
        <d v="2017-01-22T23:43:42" u="1"/>
        <d v="2012-02-02T10:39:25" u="1"/>
        <d v="2014-07-09T13:53:24" u="1"/>
        <d v="2016-10-06T08:29:27" u="1"/>
        <d v="2012-05-29T15:16:11" u="1"/>
        <d v="2014-10-11T13:48:21" u="1"/>
        <d v="2015-03-02T16:32:43" u="1"/>
        <d v="2016-09-15T10:36:18" u="1"/>
        <d v="2014-08-26T16:43:11" u="1"/>
        <d v="2016-03-29T10:24:05" u="1"/>
        <d v="2013-02-16T03:09:00" u="1"/>
        <d v="2014-07-09T12:37:20" u="1"/>
        <d v="2014-07-09T16:53:24" u="1"/>
        <d v="2016-11-02T19:07:53" u="1"/>
        <d v="2011-03-10T11:41:06" u="1"/>
        <d v="2013-02-07T12:42:15" u="1"/>
        <d v="2014-07-10T09:44:07" u="1"/>
        <d v="2015-01-11T20:12:39" u="1"/>
        <d v="2015-03-19T11:52:02" u="1"/>
        <d v="2015-05-14T11:25:14" u="1"/>
        <d v="2014-08-20T13:08:12" u="1"/>
        <d v="2015-05-26T20:40:14" u="1"/>
        <d v="2015-08-20T23:21:31" u="1"/>
        <d v="2015-11-09T02:58:55" u="1"/>
        <d v="2012-01-31T13:16:58" u="1"/>
        <d v="2015-04-19T18:33:17" u="1"/>
        <d v="2015-01-27T17:17:09" u="1"/>
        <d v="2014-09-05T04:12:02" u="1"/>
        <d v="2015-01-06T11:11:18" u="1"/>
        <d v="2016-12-30T16:06:06" u="1"/>
        <d v="2014-06-09T14:56:05" u="1"/>
        <d v="2015-08-08T04:47:55" u="1"/>
        <d v="2016-08-30T17:03:05" u="1"/>
        <d v="2016-12-30T13:56:48" u="1"/>
        <d v="2012-09-05T17:44:10" u="1"/>
        <d v="2015-04-09T16:14:18" u="1"/>
        <d v="2015-06-02T06:17:04" u="1"/>
        <d v="2015-07-11T17:17:17" u="1"/>
        <d v="2014-07-28T19:50:56" u="1"/>
        <d v="2014-11-06T21:44:19" u="1"/>
        <d v="2015-05-04T14:41:08" u="1"/>
        <d v="2015-08-15T22:36:14" u="1"/>
        <d v="2015-11-18T14:38:59" u="1"/>
        <d v="2016-11-28T13:29:51" u="1"/>
        <d v="2015-07-02T19:18:24" u="1"/>
        <d v="2016-10-01T11:01:15" u="1"/>
        <d v="2010-10-18T00:24:20" u="1"/>
        <d v="2015-10-05T10:43:59" u="1"/>
        <d v="2016-05-01T13:45:06" u="1"/>
        <d v="2016-11-18T13:30:57" u="1"/>
        <d v="2016-03-04T14:49:02" u="1"/>
        <d v="2015-03-24T14:00:55" u="1"/>
        <d v="2013-06-04T19:56:00" u="1"/>
        <d v="2014-08-12T10:15:51" u="1"/>
        <d v="2016-07-06T14:01:08" u="1"/>
        <d v="2017-01-17T10:32:48" u="1"/>
        <d v="2012-06-22T08:33:26" u="1"/>
        <d v="2014-06-02T11:01:00" u="1"/>
        <d v="2016-02-25T18:16:56" u="1"/>
        <d v="2014-12-01T11:54:50" u="1"/>
        <d v="2015-11-30T11:12:33" u="1"/>
        <d v="2014-05-30T00:08:08" u="1"/>
        <d v="2015-02-18T12:35:38" u="1"/>
        <d v="2015-02-20T18:20:52" u="1"/>
        <d v="2016-03-11T03:54:24" u="1"/>
        <d v="2016-05-12T16:55:49" u="1"/>
        <d v="2016-08-19T15:30:46" u="1"/>
        <d v="2014-09-02T09:23:47" u="1"/>
        <d v="2016-12-27T19:09:49" u="1"/>
        <d v="2013-07-08T12:50:36" u="1"/>
        <d v="2014-05-28T16:33:28" u="1"/>
        <d v="2015-11-30T09:46:10" u="1"/>
        <d v="2011-12-05T19:34:49" u="1"/>
        <d v="2013-10-02T10:03:46" u="1"/>
        <d v="2015-06-10T17:08:55" u="1"/>
        <d v="2016-01-26T11:57:16" u="1"/>
        <d v="2016-09-15T15:22:44" u="1"/>
        <d v="2013-01-07T19:25:52" u="1"/>
        <d v="2014-03-11T06:07:28" u="1"/>
        <d v="2015-06-02T16:59:44" u="1"/>
        <d v="2014-07-06T15:54:35" u="1"/>
        <d v="2010-09-09T22:03:49" u="1"/>
        <d v="2015-10-29T23:32:33" u="1"/>
        <d v="2016-10-06T17:11:52" u="1"/>
        <d v="2017-02-02T05:12:32" u="1"/>
        <d v="2015-05-27T16:44:14" u="1"/>
        <d v="2017-01-16T22:28:46" u="1"/>
        <d v="2014-01-25T11:25:07" u="1"/>
        <d v="2014-09-20T15:59:11" u="1"/>
        <d v="2015-01-07T10:04:31" u="1"/>
        <d v="2016-04-29T13:32:09" u="1"/>
        <d v="2016-07-02T08:03:34" u="1"/>
        <d v="2013-10-03T15:49:27" u="1"/>
        <d v="2016-06-07T19:31:42" u="1"/>
        <d v="2016-12-18T15:16:26" u="1"/>
        <d v="2015-06-08T23:04:52" u="1"/>
        <d v="2016-05-03T08:07:28" u="1"/>
        <d v="2014-08-21T14:16:13" u="1"/>
        <d v="2014-07-10T20:26:32" u="1"/>
        <d v="2014-07-17T16:44:12" u="1"/>
        <d v="2016-01-14T21:39:31" u="1"/>
        <d v="2017-02-08T14:00:35" u="1"/>
        <d v="2014-12-17T09:03:06" u="1"/>
        <d v="2015-07-09T13:02:25" u="1"/>
        <d v="2016-02-29T18:48:05" u="1"/>
        <d v="2011-12-17T16:46:01" u="1"/>
        <d v="2015-04-13T15:45:12" u="1"/>
        <d v="2015-05-20T13:28:03" u="1"/>
        <d v="2015-07-10T19:41:20" u="1"/>
        <d v="2015-07-08T21:18:28" u="1"/>
        <d v="2015-08-20T01:37:31" u="1"/>
        <d v="2013-04-25T14:23:48" u="1"/>
        <d v="2015-01-16T11:48:49" u="1"/>
        <d v="2016-01-14T14:02:06" u="1"/>
        <d v="2013-02-07T02:28:39" u="1"/>
        <d v="2015-08-17T13:19:55" u="1"/>
        <d v="2015-07-14T09:50:40" u="1"/>
        <d v="2015-09-18T14:38:49" u="1"/>
        <d v="2016-04-20T14:12:56" u="1"/>
        <d v="2010-12-30T15:08:34" u="1"/>
        <d v="2015-09-08T17:16:04" u="1"/>
        <d v="2016-05-21T03:41:21" u="1"/>
        <d v="2013-03-03T11:52:45" u="1"/>
        <d v="2014-08-15T21:00:03" u="1"/>
        <d v="2015-03-30T17:07:45" u="1"/>
        <d v="2015-11-15T08:29:36" u="1"/>
        <d v="2016-01-26T05:57:14" u="1"/>
        <d v="2016-12-24T12:05:43" u="1"/>
        <d v="2012-07-22T23:46:47" u="1"/>
        <d v="2014-03-26T20:58:38" u="1"/>
        <d v="2014-06-27T09:17:25" u="1"/>
        <d v="2013-10-07T20:00:03" u="1"/>
        <d v="2015-05-22T08:41:22" u="1"/>
        <d v="2015-09-13T07:41:29" u="1"/>
        <d v="2015-12-22T20:02:56" u="1"/>
        <d v="2016-12-04T19:04:09" u="1"/>
        <d v="2015-07-08T06:34:30" u="1"/>
        <d v="2014-01-27T17:11:35" u="1"/>
        <d v="2014-09-12T10:10:36" u="1"/>
        <d v="2015-03-28T13:41:20" u="1"/>
        <d v="2012-09-04T18:00:57" u="1"/>
        <d v="2016-04-06T15:36:48" u="1"/>
        <d v="2016-07-05T11:00:50" u="1"/>
        <d v="2016-11-01T14:58:45" u="1"/>
        <d v="2016-12-21T23:37:48" u="1"/>
        <d v="2015-02-12T23:21:58" u="1"/>
        <d v="2015-06-02T10:39:37" u="1"/>
        <d v="2015-07-06T11:50:32" u="1"/>
        <d v="2016-02-04T21:10:02" u="1"/>
        <d v="2016-03-24T06:56:04" u="1"/>
        <d v="2016-04-25T10:29:18" u="1"/>
        <d v="2011-11-11T13:17:29" u="1"/>
        <d v="2013-08-21T15:17:27" u="1"/>
        <d v="2014-06-16T21:50:38" u="1"/>
        <d v="2014-07-21T19:45:30" u="1"/>
        <d v="2012-08-29T16:39:09" u="1"/>
        <d v="2015-02-17T14:15:30" u="1"/>
        <d v="2015-06-12T05:25:12" u="1"/>
        <d v="2010-08-26T19:16:16" u="1"/>
        <d v="2012-05-08T08:14:17" u="1"/>
        <d v="2014-10-09T13:29:26" u="1"/>
        <d v="2015-01-09T05:11:17" u="1"/>
        <d v="2015-11-13T10:51:08" u="1"/>
        <d v="2013-07-31T07:53:40" u="1"/>
        <d v="2013-02-18T23:38:21" u="1"/>
        <d v="2014-05-06T17:11:30" u="1"/>
        <d v="2014-07-22T22:44:15" u="1"/>
        <d v="2014-10-06T22:22:37" u="1"/>
        <d v="2014-11-08T18:21:27" u="1"/>
        <d v="2015-03-18T16:41:10" u="1"/>
        <d v="2015-05-08T14:26:20" u="1"/>
        <d v="2015-08-27T18:04:14" u="1"/>
        <d v="2013-01-30T14:59:48" u="1"/>
        <d v="2016-12-03T16:29:28" u="1"/>
        <d v="2012-08-25T14:46:52" u="1"/>
        <d v="2013-02-06T14:11:18" u="1"/>
        <d v="2013-12-06T08:31:00" u="1"/>
        <d v="2014-12-17T18:58:02" u="1"/>
        <d v="2015-08-09T07:20:00" u="1"/>
        <d v="2015-07-16T11:12:01" u="1"/>
        <d v="2015-10-27T17:34:59" u="1"/>
        <d v="2013-07-26T18:54:51" u="1"/>
        <d v="2016-02-07T10:18:05" u="1"/>
        <d v="2017-02-02T15:00:27" u="1"/>
        <d v="2010-11-05T09:54:46" u="1"/>
        <d v="2014-05-07T09:48:54" u="1"/>
        <d v="2014-07-10T15:36:01" u="1"/>
        <d v="2014-08-07T03:31:46" u="1"/>
        <d v="2015-05-06T14:06:13" u="1"/>
        <d v="2016-07-08T05:20:56" u="1"/>
        <d v="2015-08-11T17:28:04" u="1"/>
        <d v="2016-01-31T11:54:32" u="1"/>
        <d v="2014-10-28T09:05:37" u="1"/>
        <d v="2014-01-24T13:43:38" u="1"/>
        <d v="2015-05-23T14:50:39" u="1"/>
        <d v="2016-09-26T05:36:23" u="1"/>
        <d v="2014-08-07T13:16:58" u="1"/>
        <d v="2015-05-04T05:20:44" u="1"/>
        <d v="2014-07-09T09:23:42" u="1"/>
        <d v="2014-10-26T12:01:34" u="1"/>
        <d v="2015-04-28T10:06:29" u="1"/>
        <d v="2015-06-24T23:27:54" u="1"/>
        <d v="2014-10-14T09:02:38" u="1"/>
        <d v="2014-12-25T22:56:39" u="1"/>
        <d v="2014-06-10T07:38:27" u="1"/>
        <d v="2014-06-26T14:29:25" u="1"/>
        <d v="2015-02-17T21:32:48" u="1"/>
        <d v="2015-11-09T14:26:43" u="1"/>
        <d v="2016-02-13T10:35:29" u="1"/>
        <d v="2016-05-17T01:21:10" u="1"/>
        <d v="2012-06-05T15:35:37" u="1"/>
        <d v="2016-07-21T09:48:13" u="1"/>
        <d v="2013-02-20T07:37:05" u="1"/>
        <d v="2016-03-31T12:48:07" u="1"/>
        <d v="2016-07-31T19:44:22" u="1"/>
        <d v="2013-12-04T16:53:33" u="1"/>
        <d v="2014-11-04T17:34:40" u="1"/>
        <d v="2015-02-14T15:00:37" u="1"/>
        <d v="2012-05-23T23:49:23" u="1"/>
        <d v="2014-07-30T15:43:05" u="1"/>
        <d v="2016-01-12T15:47:27" u="1"/>
        <d v="2016-07-08T13:38:29" u="1"/>
        <d v="2013-02-08T14:35:24" u="1"/>
        <d v="2014-04-30T17:09:16" u="1"/>
        <d v="2015-05-30T22:25:24" u="1"/>
        <d v="2016-07-04T03:10:18" u="1"/>
        <d v="2013-12-30T03:13:47" u="1"/>
        <d v="2015-03-12T21:12:42" u="1"/>
        <d v="2011-11-14T01:34:48" u="1"/>
        <d v="2014-07-27T17:20:12" u="1"/>
        <d v="2014-11-19T09:19:04" u="1"/>
        <d v="2015-06-12T16:26:26" u="1"/>
        <d v="2016-01-05T10:43:19" u="1"/>
        <d v="2014-07-21T08:31:54" u="1"/>
        <d v="2014-03-24T14:01:04" u="1"/>
        <d v="2014-11-17T23:32:21" u="1"/>
        <d v="2015-07-19T16:01:15" u="1"/>
        <d v="2016-05-18T07:59:50" u="1"/>
        <d v="2016-11-01T05:32:05" u="1"/>
        <d v="2012-08-04T01:47:45" u="1"/>
        <d v="2013-06-07T19:26:21" u="1"/>
        <d v="2012-06-15T00:42:31" u="1"/>
        <d v="2015-04-06T12:22:11" u="1"/>
        <d v="2015-11-09T21:21:26" u="1"/>
        <d v="2016-11-02T09:05:15" u="1"/>
        <d v="2014-12-16T00:56:28" u="1"/>
        <d v="2015-02-25T11:24:52" u="1"/>
        <d v="2016-04-14T20:22:19" u="1"/>
        <d v="2016-06-28T17:00:04" u="1"/>
        <d v="2014-10-10T12:47:59" u="1"/>
        <d v="2015-06-15T12:28:59" u="1"/>
        <d v="2015-06-12T07:47:45" u="1"/>
        <d v="2015-07-08T10:36:58" u="1"/>
        <d v="2016-05-25T12:27:49" u="1"/>
        <d v="2016-11-08T05:50:46" u="1"/>
        <d v="2012-04-25T18:39:48" u="1"/>
        <d v="2014-06-13T05:58:33" u="1"/>
        <d v="2015-04-07T05:09:54" u="1"/>
        <d v="2016-01-03T11:38:00" u="1"/>
        <d v="2016-09-30T10:25:38" u="1"/>
        <d v="2014-05-01T16:49:01" u="1"/>
        <d v="2016-03-17T21:29:04" u="1"/>
        <d v="2016-08-30T10:25:34" u="1"/>
        <d v="2014-06-18T16:08:57" u="1"/>
        <d v="2014-03-17T15:59:41" u="1"/>
        <d v="2015-06-18T18:16:59" u="1"/>
        <d v="2016-04-07T08:09:54" u="1"/>
        <d v="2015-09-28T21:53:43" u="1"/>
        <d v="2016-10-13T14:19:55" u="1"/>
        <d v="2014-07-16T06:18:30" u="1"/>
        <d v="2013-09-29T13:01:31" u="1"/>
        <d v="2015-10-19T21:38:50" u="1"/>
        <d v="2014-05-06T09:39:33" u="1"/>
        <d v="2014-11-05T17:58:45" u="1"/>
        <d v="2015-07-07T17:24:54" u="1"/>
        <d v="2015-12-02T23:20:07" u="1"/>
        <d v="2014-08-27T20:02:41" u="1"/>
        <d v="2014-10-31T13:04:22" u="1"/>
        <d v="2015-09-15T15:22:38" u="1"/>
        <d v="2015-11-19T14:48:25" u="1"/>
        <d v="2016-11-04T15:54:43" u="1"/>
        <d v="2014-06-04T18:32:49" u="1"/>
        <d v="2015-04-29T11:17:15" u="1"/>
        <d v="2009-10-01T21:31:46" u="1"/>
        <d v="2015-08-25T14:09:25" u="1"/>
        <d v="2015-11-10T09:48:16" u="1"/>
        <d v="2016-04-20T10:41:12" u="1"/>
        <d v="2014-04-25T21:49:19" u="1"/>
        <d v="2016-02-05T11:51:23" u="1"/>
        <d v="2011-03-24T18:02:18" u="1"/>
        <d v="2015-02-24T01:28:50" u="1"/>
        <d v="2015-08-07T21:27:43" u="1"/>
        <d v="2015-10-01T10:53:20" u="1"/>
        <d v="2015-10-19T01:15:58" u="1"/>
        <d v="2014-10-03T13:18:29" u="1"/>
        <d v="2014-12-17T19:32:23" u="1"/>
        <d v="2015-01-02T16:48:31" u="1"/>
        <d v="2015-10-14T06:12:07" u="1"/>
        <d v="2017-02-01T08:51:19" u="1"/>
        <d v="2013-11-01T12:37:20" u="1"/>
        <d v="2014-08-27T17:43:04" u="1"/>
        <d v="2015-02-23T21:03:29" u="1"/>
        <d v="2015-10-20T11:35:03" u="1"/>
        <d v="2014-09-19T20:44:16" u="1"/>
        <d v="2015-11-20T12:27:05" u="1"/>
        <d v="2015-05-14T14:10:18" u="1"/>
        <d v="2015-10-18T16:24:14" u="1"/>
        <d v="2016-06-08T18:15:33" u="1"/>
        <d v="2015-07-28T07:07:53" u="1"/>
        <d v="2017-01-24T00:51:36" u="1"/>
        <d v="2017-01-27T17:37:06" u="1"/>
        <d v="2015-11-10T11:51:01" u="1"/>
        <d v="2015-11-15T14:12:12" u="1"/>
        <d v="2011-01-12T02:44:38" u="1"/>
        <d v="2014-05-01T17:27:25" u="1"/>
        <d v="2016-01-15T02:21:51" u="1"/>
        <d v="2014-11-27T19:03:06" u="1"/>
        <d v="2014-12-15T18:08:15" u="1"/>
        <d v="2015-05-27T11:00:58" u="1"/>
        <d v="2016-03-25T15:05:04" u="1"/>
        <d v="2011-05-08T16:06:11" u="1"/>
        <d v="2014-06-23T10:54:40" u="1"/>
        <d v="2015-06-08T10:17:02" u="1"/>
        <d v="2015-09-05T01:39:46" u="1"/>
        <d v="2016-11-28T14:18:56" u="1"/>
        <d v="2012-01-18T02:39:27" u="1"/>
        <d v="2014-08-30T03:40:20" u="1"/>
        <d v="2015-09-08T09:51:52" u="1"/>
        <d v="2014-08-10T07:35:46" u="1"/>
        <d v="2014-11-05T08:35:53" u="1"/>
        <d v="2015-07-26T12:34:42" u="1"/>
        <d v="2015-10-17T05:18:41" u="1"/>
        <d v="2016-12-17T00:17:33" u="1"/>
        <d v="2014-11-26T13:25:40" u="1"/>
        <d v="2015-09-28T12:33:36" u="1"/>
        <d v="2016-08-18T01:41:24" u="1"/>
        <d v="2014-10-06T11:04:58" u="1"/>
        <d v="2011-07-08T15:12:50" u="1"/>
        <d v="2014-03-19T20:01:58" u="1"/>
        <d v="2015-10-14T09:18:38" u="1"/>
        <d v="2016-02-11T17:37:55" u="1"/>
        <d v="2010-06-08T19:28:50" u="1"/>
        <d v="2015-01-21T03:34:13" u="1"/>
        <d v="2015-10-15T11:49:31" u="1"/>
        <d v="2010-06-17T22:00:52" u="1"/>
        <d v="2014-08-15T10:22:32" u="1"/>
        <d v="2015-08-17T21:31:52" u="1"/>
        <d v="2016-04-26T19:54:35" u="1"/>
        <d v="2011-12-29T13:54:07" u="1"/>
        <d v="2012-11-29T23:44:32" u="1"/>
        <d v="2014-12-11T11:37:32" u="1"/>
        <d v="2015-01-29T08:45:08" u="1"/>
        <d v="2014-11-20T13:13:31" u="1"/>
        <d v="2014-06-21T07:52:06" u="1"/>
        <d v="2014-12-04T23:43:58" u="1"/>
        <d v="2016-11-18T04:20:15" u="1"/>
        <d v="2013-01-15T18:59:29" u="1"/>
        <d v="2015-05-19T14:03:35" u="1"/>
        <d v="2014-10-06T14:38:35" u="1"/>
        <d v="2016-05-21T11:45:16" u="1"/>
        <d v="2017-02-27T11:49:11" u="1"/>
        <d v="2011-07-29T13:12:08" u="1"/>
        <d v="2015-08-17T12:56:11" u="1"/>
        <d v="2014-05-23T12:48:03" u="1"/>
        <d v="2015-10-05T13:26:31" u="1"/>
        <d v="2016-03-23T01:32:52" u="1"/>
        <d v="2015-04-13T15:11:27" u="1"/>
        <d v="2013-06-22T15:09:12" u="1"/>
        <d v="2014-07-08T12:41:10" u="1"/>
        <d v="2015-03-26T15:17:06" u="1"/>
        <d v="2014-08-12T09:01:08" u="1"/>
        <d v="2015-03-18T12:33:02" u="1"/>
        <d v="2015-03-18T15:45:05" u="1"/>
        <d v="2015-11-18T11:27:01" u="1"/>
        <d v="2016-03-24T14:21:05" u="1"/>
        <d v="2016-05-22T08:59:50" u="1"/>
        <d v="2014-06-15T16:29:10" u="1"/>
        <d v="2014-07-04T20:19:32" u="1"/>
        <d v="2014-07-21T15:24:03" u="1"/>
        <d v="2015-03-04T18:47:23" u="1"/>
        <d v="2015-12-01T23:07:46" u="1"/>
        <d v="2015-01-16T15:30:07" u="1"/>
        <d v="2015-04-21T16:21:06" u="1"/>
        <d v="2016-11-11T11:20:08" u="1"/>
        <d v="2016-02-23T22:53:08" u="1"/>
        <d v="2015-04-28T11:04:54" u="1"/>
        <d v="2016-06-29T11:50:43" u="1"/>
        <d v="2015-03-05T16:19:17" u="1"/>
        <d v="2012-01-30T19:28:50" u="1"/>
        <d v="2014-12-16T16:54:55" u="1"/>
        <d v="2015-06-20T13:43:48" u="1"/>
        <d v="2016-04-13T08:40:48" u="1"/>
        <d v="2014-10-10T07:50:40" u="1"/>
        <d v="2015-07-15T08:00:52" u="1"/>
        <d v="2015-10-13T09:50:43" u="1"/>
        <d v="2016-03-03T04:06:57" u="1"/>
        <d v="2017-03-14T10:21:56" u="1"/>
        <d v="2014-04-08T11:25:55" u="1"/>
        <d v="2013-10-24T18:57:40" u="1"/>
        <d v="2016-04-25T12:23:40" u="1"/>
        <d v="2014-08-26T16:53:33" u="1"/>
        <d v="2014-09-22T15:26:42" u="1"/>
        <d v="2015-02-01T21:00:20" u="1"/>
        <d v="2016-11-18T01:09:26" u="1"/>
        <d v="2013-12-07T19:39:58" u="1"/>
        <d v="2012-08-01T20:21:02" u="1"/>
        <d v="2014-02-19T17:01:52" u="1"/>
        <d v="2014-07-21T11:22:32" u="1"/>
        <d v="2010-05-14T16:58:26" u="1"/>
        <d v="2015-05-04T12:40:43" u="1"/>
        <d v="2015-08-18T13:57:26" u="1"/>
        <d v="2014-07-10T17:43:42" u="1"/>
        <d v="2015-06-17T18:00:50" u="1"/>
        <d v="2012-10-22T23:45:35" u="1"/>
        <d v="2011-11-22T11:12:15" u="1"/>
        <d v="2013-02-03T21:49:48" u="1"/>
        <d v="2015-09-30T09:00:12" u="1"/>
        <d v="2015-12-21T12:24:21" u="1"/>
        <d v="2016-05-24T11:06:23" u="1"/>
        <d v="2014-07-25T15:48:11" u="1"/>
        <d v="2015-04-24T08:21:07" u="1"/>
        <d v="2016-08-29T01:15:56" u="1"/>
        <d v="2012-03-17T06:02:07" u="1"/>
        <d v="2014-12-20T12:43:09" u="1"/>
        <d v="2015-01-28T14:49:06" u="1"/>
        <d v="2015-04-08T15:47:29" u="1"/>
        <d v="2014-11-13T01:00:03" u="1"/>
        <d v="2017-01-06T15:21:40" u="1"/>
        <d v="2011-10-04T23:23:43" u="1"/>
        <d v="2012-10-18T19:17:24" u="1"/>
        <d v="2016-03-06T17:36:36" u="1"/>
        <d v="2014-04-15T12:53:06" u="1"/>
        <d v="2016-03-08T04:34:06" u="1"/>
        <d v="2016-10-05T08:06:24" u="1"/>
        <d v="2011-11-28T23:04:19" u="1"/>
        <d v="2014-12-15T14:55:07" u="1"/>
        <d v="2012-08-15T13:40:03" u="1"/>
        <d v="2015-02-06T12:08:25" u="1"/>
        <d v="2016-03-09T14:31:22" u="1"/>
        <d v="2014-09-11T02:47:50" u="1"/>
        <d v="2015-11-25T12:07:01" u="1"/>
        <d v="2016-06-17T18:14:22" u="1"/>
        <d v="2016-11-23T12:58:57" u="1"/>
        <d v="2012-06-08T21:07:27" u="1"/>
        <d v="2011-01-24T14:48:47" u="1"/>
        <d v="2015-01-22T11:29:56" u="1"/>
        <d v="2015-03-10T20:27:22" u="1"/>
        <d v="2017-02-09T18:08:28" u="1"/>
        <d v="2016-01-11T11:34:01" u="1"/>
        <d v="2016-02-29T02:50:25" u="1"/>
        <d v="2016-07-05T15:57:09" u="1"/>
        <d v="2015-09-05T13:56:01" u="1"/>
        <d v="2013-06-01T01:13:51" u="1"/>
        <d v="2015-03-26T06:27:36" u="1"/>
        <d v="2014-05-22T12:12:52" u="1"/>
        <d v="2015-09-16T11:35:52" u="1"/>
        <d v="2016-05-08T19:57:04" u="1"/>
        <d v="2016-04-12T19:10:08" u="1"/>
        <d v="2016-07-13T19:13:06" u="1"/>
        <d v="2014-03-26T16:08:47" u="1"/>
        <d v="2014-10-07T13:16:58" u="1"/>
        <d v="2016-07-19T23:01:09" u="1"/>
        <d v="2016-09-14T02:22:31" u="1"/>
        <d v="2013-09-09T12:00:52" u="1"/>
        <d v="2015-05-26T13:07:39" u="1"/>
        <d v="2015-06-05T08:59:35" u="1"/>
        <d v="2012-03-01T16:53:49" u="1"/>
        <d v="2014-06-10T21:52:54" u="1"/>
        <d v="2015-07-20T12:03:40" u="1"/>
        <d v="2014-07-31T18:06:36" u="1"/>
        <d v="2016-05-15T17:28:49" u="1"/>
        <d v="2013-10-14T14:22:35" u="1"/>
        <d v="2014-04-24T09:14:19" u="1"/>
        <d v="2014-05-31T20:22:32" u="1"/>
        <d v="2015-07-14T10:34:26" u="1"/>
        <d v="2015-04-06T10:24:35" u="1"/>
        <d v="2015-12-01T15:00:56" u="1"/>
        <d v="2014-09-10T18:23:43" u="1"/>
        <d v="2017-01-06T11:25:39" u="1"/>
        <d v="2013-04-12T13:27:26" u="1"/>
        <d v="2017-02-09T12:36:33" u="1"/>
        <d v="2014-07-10T01:25:04" u="1"/>
        <d v="2016-02-27T12:18:15" u="1"/>
        <d v="2016-03-08T10:16:31" u="1"/>
        <d v="2016-09-02T13:04:46" u="1"/>
        <d v="2011-06-28T20:17:16" u="1"/>
        <d v="2014-07-14T11:41:12" u="1"/>
        <d v="2015-04-26T07:44:58" u="1"/>
        <d v="2016-12-28T13:54:02" u="1"/>
        <d v="2015-04-27T11:13:06" u="1"/>
        <d v="2016-05-06T07:42:12" u="1"/>
        <d v="2015-06-10T06:06:11" u="1"/>
        <d v="2013-10-31T17:15:03" u="1"/>
        <d v="2014-10-14T20:37:23" u="1"/>
        <d v="2015-04-01T00:30:00" u="1"/>
        <d v="2015-03-01T13:51:17" u="1"/>
        <d v="2012-01-25T15:33:58" u="1"/>
        <d v="2015-01-30T03:08:41" u="1"/>
        <d v="2016-09-20T09:04:01" u="1"/>
        <d v="2015-10-06T09:13:09" u="1"/>
        <d v="2012-04-03T18:00:26" u="1"/>
        <d v="2014-07-01T19:58:19" u="1"/>
        <d v="2014-08-12T20:10:22" u="1"/>
        <d v="2015-03-19T08:48:48" u="1"/>
        <d v="2016-11-04T06:01:08" u="1"/>
        <d v="2016-11-14T16:01:18" u="1"/>
        <d v="2014-11-03T16:33:15" u="1"/>
        <d v="2016-06-07T18:42:17" u="1"/>
        <d v="2015-05-15T07:36:49" u="1"/>
        <d v="2015-11-13T19:36:10" u="1"/>
        <d v="2014-03-21T11:01:54" u="1"/>
        <d v="2016-07-25T01:41:21" u="1"/>
        <d v="2016-07-26T09:34:36" u="1"/>
        <d v="2014-10-10T13:47:51" u="1"/>
        <d v="2015-06-08T16:33:00" u="1"/>
        <d v="2016-01-12T06:29:44" u="1"/>
        <d v="2015-02-09T13:22:59" u="1"/>
        <d v="2013-10-03T17:09:05" u="1"/>
        <d v="2013-11-13T12:42:41" u="1"/>
        <d v="2011-07-07T15:05:57" u="1"/>
        <d v="2015-04-15T12:01:52" u="1"/>
        <d v="2017-01-05T11:38:55" u="1"/>
        <d v="2011-02-13T13:09:44" u="1"/>
        <d v="2012-12-21T15:29:34" u="1"/>
        <d v="2014-07-09T19:48:54" u="1"/>
        <d v="2013-01-27T10:42:15" u="1"/>
        <d v="2014-09-23T18:30:40" u="1"/>
        <d v="2015-06-17T14:35:39" u="1"/>
        <d v="2016-11-14T12:34:40" u="1"/>
        <d v="2015-04-15T16:28:43" u="1"/>
        <d v="2013-05-06T17:13:50" u="1"/>
        <d v="2014-08-18T11:45:19" u="1"/>
        <d v="2015-06-16T02:37:07" u="1"/>
        <d v="2016-12-12T21:54:47" u="1"/>
        <d v="2014-09-09T11:38:28" u="1"/>
        <d v="2015-03-10T10:51:24" u="1"/>
        <d v="2015-05-19T05:41:07" u="1"/>
        <d v="2014-04-16T23:32:45" u="1"/>
        <d v="2014-10-22T20:41:30" u="1"/>
        <d v="2015-04-13T09:54:16" u="1"/>
        <d v="2012-04-23T10:29:04" u="1"/>
        <d v="2014-02-12T14:20:30" u="1"/>
        <d v="2013-05-13T15:19:27" u="1"/>
        <d v="2012-01-26T19:07:21" u="1"/>
        <d v="2013-04-30T15:13:07" u="1"/>
        <d v="2016-09-06T14:15:35" u="1"/>
        <d v="2014-10-28T21:28:17" u="1"/>
        <d v="2015-07-26T18:52:09" u="1"/>
        <d v="2016-07-06T23:32:47" u="1"/>
        <d v="2016-11-11T18:22:34" u="1"/>
        <d v="2014-10-21T09:04:04" u="1"/>
        <d v="2013-11-19T23:13:24" u="1"/>
        <d v="2015-07-13T13:37:08" u="1"/>
        <d v="2016-03-16T20:27:24" u="1"/>
        <d v="2016-12-01T17:03:39" u="1"/>
        <d v="2012-05-24T13:32:55" u="1"/>
        <d v="2015-09-20T19:13:17" u="1"/>
        <d v="2012-01-19T06:21:47" u="1"/>
        <d v="2016-06-14T06:48:53" u="1"/>
        <d v="2014-07-26T11:00:57" u="1"/>
        <d v="2016-01-08T11:58:00" u="1"/>
        <d v="2015-07-24T11:08:57" u="1"/>
        <d v="2017-01-23T08:25:52" u="1"/>
        <d v="2014-03-25T17:52:53" u="1"/>
        <d v="2014-10-15T17:28:04" u="1"/>
        <d v="2015-01-17T02:13:43" u="1"/>
        <d v="2015-06-29T14:35:49" u="1"/>
        <d v="2016-06-28T10:58:38" u="1"/>
        <d v="2015-08-02T15:57:06" u="1"/>
        <d v="2015-10-14T14:59:56" u="1"/>
        <d v="2014-06-25T13:35:45" u="1"/>
        <d v="2011-02-12T21:03:10" u="1"/>
        <d v="2012-07-05T16:37:00" u="1"/>
        <d v="2014-12-29T17:14:52" u="1"/>
        <d v="2014-07-01T11:45:59" u="1"/>
        <d v="2014-11-08T13:55:53" u="1"/>
        <d v="2015-11-16T18:08:04" u="1"/>
        <d v="2015-09-18T11:23:47" u="1"/>
        <d v="2016-01-08T08:18:51" u="1"/>
        <d v="2011-01-20T20:56:41" u="1"/>
        <d v="2016-02-16T13:25:49" u="1"/>
        <d v="2014-04-24T10:15:31" u="1"/>
        <d v="2015-01-30T17:16:41" u="1"/>
        <d v="2016-04-08T03:59:26" u="1"/>
        <d v="2016-09-17T17:08:58" u="1"/>
        <d v="2015-03-05T14:53:49" u="1"/>
        <d v="2015-07-18T11:19:38" u="1"/>
        <d v="2015-12-11T14:46:42" u="1"/>
        <d v="2015-11-14T10:41:24" u="1"/>
        <d v="2016-05-06T20:41:55" u="1"/>
        <d v="2016-11-01T11:39:42" u="1"/>
        <d v="2016-09-06T06:11:32" u="1"/>
        <d v="2012-06-19T16:03:31" u="1"/>
        <d v="2013-05-21T22:31:36" u="1"/>
        <d v="2014-10-10T10:22:27" u="1"/>
        <d v="2016-03-04T12:25:41" u="1"/>
        <d v="2014-05-21T12:53:10" u="1"/>
        <d v="2015-02-17T11:00:28" u="1"/>
        <d v="2016-08-24T03:20:01" u="1"/>
        <d v="2014-12-09T12:41:23" u="1"/>
        <d v="2015-02-18T11:54:11" u="1"/>
        <d v="2016-09-20T06:05:13" u="1"/>
        <d v="2012-03-14T20:20:34" u="1"/>
        <d v="2014-06-16T14:03:28" u="1"/>
        <d v="2014-10-03T16:31:38" u="1"/>
        <d v="2014-11-13T17:49:25" u="1"/>
        <d v="2013-11-25T19:32:17" u="1"/>
        <d v="2014-10-01T07:30:20" u="1"/>
        <d v="2015-06-04T10:35:24" u="1"/>
        <d v="2015-07-15T11:14:18" u="1"/>
        <d v="2014-12-08T08:44:07" u="1"/>
        <d v="2016-03-01T13:17:36" u="1"/>
        <d v="2015-06-23T09:44:59" u="1"/>
        <d v="2016-06-27T05:47:48" u="1"/>
        <d v="2010-03-13T00:48:38" u="1"/>
        <d v="2011-03-23T16:37:00" u="1"/>
        <d v="2014-07-07T16:50:19" u="1"/>
        <d v="2015-05-12T01:29:56" u="1"/>
        <d v="2015-11-19T15:01:19" u="1"/>
        <d v="2016-11-16T12:36:09" u="1"/>
        <d v="2016-11-17T21:37:26" u="1"/>
        <d v="2017-01-07T00:54:57" u="1"/>
        <d v="2014-09-26T18:55:00" u="1"/>
        <d v="2015-10-15T07:20:00" u="1"/>
        <d v="2015-05-13T04:29:57" u="1"/>
        <d v="2015-01-16T15:19:12" u="1"/>
        <d v="2015-01-27T15:06:04" u="1"/>
        <d v="2015-08-28T19:24:06" u="1"/>
        <d v="2016-08-02T15:19:26" u="1"/>
        <d v="2015-09-03T23:00:42" u="1"/>
        <d v="2011-11-05T16:21:10" u="1"/>
        <d v="2015-02-24T19:14:07" u="1"/>
        <d v="2017-01-26T04:01:47" u="1"/>
        <d v="2013-01-30T13:01:51" u="1"/>
        <d v="2015-10-02T13:41:08" u="1"/>
        <d v="2015-10-05T13:29:08" u="1"/>
        <d v="2013-12-18T13:15:55" u="1"/>
        <d v="2014-02-12T00:40:31" u="1"/>
        <d v="2014-07-30T04:37:21" u="1"/>
        <d v="2014-10-14T08:00:55" u="1"/>
        <d v="2017-01-21T11:33:50" u="1"/>
        <d v="2011-03-17T04:39:24" u="1"/>
        <d v="2012-07-26T13:11:42" u="1"/>
        <d v="2010-05-12T01:54:15" u="1"/>
        <d v="2015-04-23T22:21:00" u="1"/>
        <d v="2015-08-03T17:49:03" u="1"/>
        <d v="2015-01-18T10:52:36" u="1"/>
        <d v="2015-03-12T22:07:13" u="1"/>
        <d v="2015-09-16T17:51:50" u="1"/>
        <d v="2015-05-26T23:32:55" u="1"/>
        <d v="2011-10-31T23:45:36" u="1"/>
        <d v="2013-10-30T08:28:15" u="1"/>
        <d v="2015-07-10T12:59:38" u="1"/>
        <d v="2015-04-15T13:01:48" u="1"/>
        <d v="2016-02-20T12:59:28" u="1"/>
        <d v="2016-06-17T12:39:36" u="1"/>
        <d v="2014-11-18T14:22:37" u="1"/>
        <d v="2015-09-02T11:01:55" u="1"/>
        <d v="2014-09-07T21:05:00" u="1"/>
        <d v="2015-05-30T15:57:18" u="1"/>
        <d v="2011-05-27T14:45:12" u="1"/>
        <d v="2015-06-09T11:47:30" u="1"/>
        <d v="2012-06-07T14:51:29" u="1"/>
        <d v="2012-11-07T17:23:42" u="1"/>
        <d v="2011-11-15T20:26:35" u="1"/>
        <d v="2015-03-24T20:39:31" u="1"/>
        <d v="2015-08-14T08:53:13" u="1"/>
        <d v="2015-04-03T13:52:33" u="1"/>
        <d v="2014-03-18T10:11:18" u="1"/>
        <d v="2014-09-17T10:29:14" u="1"/>
        <d v="2014-09-15T07:52:02" u="1"/>
        <d v="2016-03-10T11:51:20" u="1"/>
        <d v="2012-03-19T13:34:09" u="1"/>
        <d v="2015-02-01T18:53:39" u="1"/>
        <d v="2015-07-08T14:31:29" u="1"/>
        <d v="2016-01-02T03:32:15" u="1"/>
        <d v="2013-11-21T15:32:11" u="1"/>
        <d v="2015-03-18T07:22:05" u="1"/>
        <d v="2017-01-10T09:24:21" u="1"/>
        <d v="2014-07-18T07:52:58" u="1"/>
        <d v="2015-02-20T12:07:15" u="1"/>
        <d v="2014-07-14T13:49:08" u="1"/>
        <d v="2015-10-16T14:25:16" u="1"/>
        <d v="2015-11-12T21:26:32" u="1"/>
        <d v="2014-10-24T10:31:55" u="1"/>
        <d v="2014-11-11T15:25:15" u="1"/>
        <d v="2015-11-30T15:15:00" u="1"/>
        <d v="2014-08-11T15:45:08" u="1"/>
        <d v="2014-11-02T19:42:26" u="1"/>
        <d v="2016-01-28T23:42:12" u="1"/>
        <d v="2016-03-01T11:51:11" u="1"/>
        <d v="2016-09-21T16:36:04" u="1"/>
        <d v="2011-11-30T01:01:26" u="1"/>
        <d v="2013-03-08T15:54:03" u="1"/>
        <d v="2016-11-22T20:59:03" u="1"/>
        <d v="2014-04-29T22:21:04" u="1"/>
        <d v="2015-01-14T18:58:02" u="1"/>
        <d v="2014-06-24T13:51:44" u="1"/>
        <d v="2012-01-19T12:33:46" u="1"/>
        <d v="2016-06-14T02:51:34" u="1"/>
        <d v="2014-07-08T10:56:49" u="1"/>
        <d v="2014-11-11T08:04:55" u="1"/>
        <d v="2015-03-01T21:01:30" u="1"/>
        <d v="2015-03-09T08:49:48" u="1"/>
        <d v="2017-02-21T15:41:54" u="1"/>
        <d v="2011-12-06T20:36:01" u="1"/>
        <d v="2014-09-06T19:06:13" u="1"/>
        <d v="2015-02-05T23:55:12" u="1"/>
        <d v="2015-02-11T20:50:01" u="1"/>
        <d v="2015-05-20T04:58:22" u="1"/>
        <d v="2014-09-18T07:07:39" u="1"/>
        <d v="2016-10-13T12:12:55" u="1"/>
        <d v="2015-02-24T18:17:51" u="1"/>
        <d v="2016-06-22T10:58:28" u="1"/>
        <d v="2015-01-27T18:09:48" u="1"/>
        <d v="2015-08-08T13:09:57" u="1"/>
        <d v="2014-07-17T02:45:08" u="1"/>
        <d v="2013-03-07T02:16:22" u="1"/>
        <d v="2016-04-29T22:12:47" u="1"/>
        <d v="2012-01-31T17:46:14" u="1"/>
        <d v="2014-12-09T21:39:50" u="1"/>
        <d v="2015-01-22T09:31:17" u="1"/>
        <d v="2014-03-20T07:34:08" u="1"/>
        <d v="2016-06-22T15:42:24" u="1"/>
        <d v="2016-11-19T21:38:40" u="1"/>
        <d v="2014-07-21T13:18:21" u="1"/>
        <d v="2016-04-28T21:23:33" u="1"/>
        <d v="2016-12-18T16:10:36" u="1"/>
        <d v="2011-08-30T11:12:01" u="1"/>
        <d v="2016-11-14T19:42:36" u="1"/>
        <d v="2011-10-21T20:02:29" u="1"/>
        <d v="2015-08-06T21:36:46" u="1"/>
        <d v="2016-08-19T15:26:25" u="1"/>
        <d v="2011-10-28T11:35:58" u="1"/>
        <d v="2012-11-15T13:52:08" u="1"/>
        <d v="2017-03-09T15:13:39" u="1"/>
        <d v="2013-05-27T20:49:11" u="1"/>
        <d v="2014-05-13T19:12:35" u="1"/>
        <d v="2014-07-17T18:38:22" u="1"/>
        <d v="2014-09-24T14:40:06" u="1"/>
        <d v="2015-05-04T14:32:31" u="1"/>
        <d v="2014-11-22T09:47:59" u="1"/>
        <d v="2015-12-03T14:38:28" u="1"/>
        <d v="2014-08-29T13:55:56" u="1"/>
        <d v="2016-01-05T21:45:35" u="1"/>
        <d v="2016-05-04T06:19:12" u="1"/>
        <d v="2016-10-22T18:17:18" u="1"/>
        <d v="2016-11-14T23:30:33" u="1"/>
        <d v="2017-01-01T16:45:31" u="1"/>
        <d v="2014-07-11T11:45:02" u="1"/>
        <d v="2014-10-11T15:06:20" u="1"/>
        <d v="2015-01-12T14:12:18" u="1"/>
        <d v="2016-09-01T21:55:34" u="1"/>
        <d v="2016-07-04T11:46:11" u="1"/>
        <d v="2012-10-01T23:00:40" u="1"/>
        <d v="2014-06-18T21:57:08" u="1"/>
        <d v="2014-09-29T10:46:42" u="1"/>
        <d v="2013-05-08T13:03:12" u="1"/>
        <d v="2016-02-17T14:38:02" u="1"/>
        <d v="2016-07-16T07:44:52" u="1"/>
        <d v="2014-06-25T08:39:40" u="1"/>
        <d v="2015-04-27T13:09:58" u="1"/>
        <d v="2017-02-17T14:34:01" u="1"/>
        <d v="2015-07-28T10:54:35" u="1"/>
        <d v="2015-05-06T03:02:55" u="1"/>
        <d v="2015-07-19T23:06:16" u="1"/>
        <d v="2013-03-22T14:48:43" u="1"/>
        <d v="2016-04-22T09:59:34" u="1"/>
        <d v="2016-07-02T11:22:03" u="1"/>
        <d v="2012-09-10T19:17:02" u="1"/>
        <d v="2014-02-26T14:36:40" u="1"/>
        <d v="2014-05-29T20:55:44" u="1"/>
        <d v="2014-08-24T17:08:55" u="1"/>
        <d v="2014-10-09T04:00:46" u="1"/>
        <d v="2015-01-20T15:45:48" u="1"/>
        <d v="2016-05-09T10:06:59" u="1"/>
        <d v="2011-09-02T02:08:37" u="1"/>
        <d v="2016-08-27T02:29:16" u="1"/>
        <d v="2014-07-18T23:13:01" u="1"/>
        <d v="2014-11-10T17:59:50" u="1"/>
        <d v="2014-11-12T15:43:48" u="1"/>
        <d v="2016-02-19T22:22:00" u="1"/>
        <d v="2012-08-13T23:13:00" u="1"/>
        <d v="2014-10-28T09:21:23" u="1"/>
        <d v="2015-02-02T17:31:01" u="1"/>
        <d v="2016-06-09T18:49:58" u="1"/>
        <d v="2016-07-10T13:48:47" u="1"/>
        <d v="2016-11-29T21:03:55" u="1"/>
        <d v="2013-11-13T18:08:56" u="1"/>
        <d v="2014-07-14T09:04:40" u="1"/>
        <d v="2014-10-14T21:59:50" u="1"/>
        <d v="2015-04-29T10:34:19" u="1"/>
        <d v="2012-04-06T05:59:18" u="1"/>
        <d v="2014-07-09T14:05:51" u="1"/>
        <d v="2015-06-20T14:35:34" u="1"/>
        <d v="2015-05-20T08:46:17" u="1"/>
        <d v="2014-05-28T23:00:45" u="1"/>
        <d v="2014-06-19T22:24:46" u="1"/>
        <d v="2015-09-01T17:25:56" u="1"/>
        <d v="2014-05-01T14:06:51" u="1"/>
        <d v="2015-03-19T20:40:38" u="1"/>
        <d v="2015-06-04T06:20:30" u="1"/>
        <d v="2016-03-11T10:36:29" u="1"/>
        <d v="2014-03-26T13:38:13" u="1"/>
        <d v="2014-05-25T13:57:09" u="1"/>
        <d v="2015-02-26T11:42:10" u="1"/>
        <d v="2015-04-09T04:35:15" u="1"/>
        <d v="2014-07-31T07:59:53" u="1"/>
        <d v="2015-01-11T21:53:41" u="1"/>
        <d v="2014-05-07T18:17:44" u="1"/>
        <d v="2014-11-20T15:56:12" u="1"/>
        <d v="2014-06-03T14:32:32" u="1"/>
        <d v="2016-04-28T15:22:15" u="1"/>
        <d v="2014-04-01T09:01:30" u="1"/>
        <d v="2015-01-22T03:53:50" u="1"/>
        <d v="2015-02-21T10:38:04" u="1"/>
        <d v="2016-04-27T14:49:05" u="1"/>
        <d v="2017-02-26T15:15:19" u="1"/>
        <d v="2012-01-15T12:31:08" u="1"/>
        <d v="2014-08-13T07:02:11" u="1"/>
        <d v="2016-04-01T22:22:51" u="1"/>
        <d v="2016-07-12T17:23:27" u="1"/>
        <d v="2016-08-29T06:35:49" u="1"/>
        <d v="2016-10-03T16:31:32" u="1"/>
        <d v="2016-12-05T08:06:20" u="1"/>
        <d v="2013-09-30T10:54:43" u="1"/>
        <d v="2014-09-07T13:26:15" u="1"/>
        <d v="2015-06-09T16:27:21" u="1"/>
        <d v="2015-06-24T03:16:47" u="1"/>
        <d v="2015-11-25T09:23:54" u="1"/>
        <d v="2016-02-01T14:21:27" u="1"/>
        <d v="2011-01-14T05:18:49" u="1"/>
        <d v="2014-08-29T13:04:57" u="1"/>
        <d v="2013-05-30T01:30:21" u="1"/>
        <d v="2014-09-05T13:49:03" u="1"/>
        <d v="2014-11-15T08:12:57" u="1"/>
        <d v="2014-12-07T20:37:14" u="1"/>
        <d v="2015-09-28T09:07:45" u="1"/>
        <d v="2016-08-25T00:26:27" u="1"/>
        <d v="2017-01-10T19:28:18" u="1"/>
        <d v="2013-05-29T16:51:41" u="1"/>
        <d v="2015-02-23T16:41:52" u="1"/>
        <d v="2015-03-02T14:39:05" u="1"/>
        <d v="2010-03-29T10:54:18" u="1"/>
        <d v="2016-11-13T16:01:07" u="1"/>
        <d v="2011-09-16T12:35:40" u="1"/>
        <d v="2014-05-28T00:14:15" u="1"/>
        <d v="2014-06-05T18:07:12" u="1"/>
        <d v="2015-04-17T16:41:54" u="1"/>
        <d v="2015-08-06T09:56:47" u="1"/>
        <d v="2016-02-02T16:20:12" u="1"/>
        <d v="2015-08-16T11:51:40" u="1"/>
        <d v="2016-01-03T09:58:48" u="1"/>
        <d v="2015-10-09T10:51:41" u="1"/>
        <d v="2015-12-22T00:05:19" u="1"/>
        <d v="2016-06-30T18:04:50" u="1"/>
        <d v="2016-08-20T08:50:28" u="1"/>
        <d v="2015-07-22T01:14:17" u="1"/>
        <d v="2016-08-30T10:45:21" u="1"/>
        <d v="2016-08-08T06:20:40" u="1"/>
        <d v="2015-03-11T00:16:22" u="1"/>
        <d v="2015-06-21T05:03:25" u="1"/>
        <d v="2015-10-17T14:23:42" u="1"/>
        <d v="2015-04-14T11:36:34" u="1"/>
        <d v="2013-09-06T20:21:58" u="1"/>
        <d v="2014-08-28T20:38:33" u="1"/>
        <d v="2011-01-21T10:35:13" u="1"/>
        <d v="2015-10-05T11:16:44" u="1"/>
        <d v="2017-03-02T11:22:46" u="1"/>
        <d v="2015-03-24T03:14:03" u="1"/>
        <d v="2016-02-29T15:23:22" u="1"/>
        <d v="2016-12-04T15:12:50" u="1"/>
        <d v="2012-11-17T13:33:17" u="1"/>
        <d v="2014-04-01T18:57:42" u="1"/>
        <d v="2015-03-30T13:53:03" u="1"/>
        <d v="2013-06-13T16:35:25" u="1"/>
        <d v="2013-09-19T07:13:06" u="1"/>
        <d v="2015-06-22T08:02:10" u="1"/>
        <d v="2015-06-29T08:44:57" u="1"/>
        <d v="2010-09-15T11:25:05" u="1"/>
        <d v="2014-12-16T15:29:19" u="1"/>
        <d v="2015-05-17T17:58:15" u="1"/>
        <d v="2015-09-03T11:27:25" u="1"/>
        <d v="2014-11-11T19:03:35" u="1"/>
        <d v="2014-11-25T17:32:09" u="1"/>
        <d v="2015-07-07T14:35:23" u="1"/>
        <d v="2010-11-25T00:45:26" u="1"/>
        <d v="2015-06-30T08:20:52" u="1"/>
        <d v="2011-05-19T16:14:06" u="1"/>
        <d v="2012-07-16T22:07:25" u="1"/>
        <d v="2013-10-31T00:02:33" u="1"/>
        <d v="2014-08-02T00:45:54" u="1"/>
        <d v="2016-05-05T15:55:18" u="1"/>
        <d v="2017-03-02T07:55:07" u="1"/>
        <d v="2013-05-28T14:44:52" u="1"/>
        <d v="2013-09-04T09:49:00" u="1"/>
        <d v="2016-02-18T00:33:43" u="1"/>
        <d v="2016-05-25T05:32:46" u="1"/>
        <d v="2016-09-16T07:05:01" u="1"/>
        <d v="2016-06-24T06:28:48" u="1"/>
        <d v="2016-10-27T09:27:51" u="1"/>
        <d v="2017-01-31T17:57:58" u="1"/>
        <d v="2012-01-26T04:01:39" u="1"/>
        <d v="2015-08-13T14:41:03" u="1"/>
        <d v="2015-08-18T21:49:10" u="1"/>
        <d v="2015-02-18T12:34:59" u="1"/>
        <d v="2015-06-21T19:10:11" u="1"/>
        <d v="2015-03-12T18:31:11" u="1"/>
        <d v="2015-06-02T09:11:08" u="1"/>
        <d v="2016-04-05T09:19:05" u="1"/>
        <d v="2014-04-01T12:00:12" u="1"/>
        <d v="2015-02-02T18:40:15" u="1"/>
        <d v="2015-08-09T08:25:56" u="1"/>
        <d v="2015-10-16T17:09:06" u="1"/>
        <d v="2016-05-16T12:02:00" u="1"/>
        <d v="2014-06-27T15:47:40" u="1"/>
        <d v="2014-09-03T07:25:54" u="1"/>
        <d v="2017-03-08T12:15:03" u="1"/>
        <d v="2014-12-02T11:48:55" u="1"/>
        <d v="2015-10-23T09:03:41" u="1"/>
        <d v="2016-03-22T06:55:25" u="1"/>
        <d v="2016-11-15T08:58:35" u="1"/>
        <d v="2014-07-10T08:05:48" u="1"/>
        <d v="2011-12-16T08:14:29" u="1"/>
        <d v="2014-03-18T12:13:42" u="1"/>
        <d v="2014-05-25T17:51:35" u="1"/>
        <d v="2015-10-09T12:59:41" u="1"/>
        <d v="2012-10-23T15:30:32" u="1"/>
        <d v="2015-10-22T13:38:33" u="1"/>
        <d v="2016-01-22T06:24:25" u="1"/>
        <d v="2017-02-22T01:00:23" u="1"/>
        <d v="2015-02-17T15:02:50" u="1"/>
        <d v="2014-08-15T17:20:45" u="1"/>
        <d v="2015-06-14T14:32:39" u="1"/>
        <d v="2012-12-21T12:21:20" u="1"/>
        <d v="2014-05-08T10:36:30" u="1"/>
        <d v="2014-10-06T10:04:40" u="1"/>
        <d v="2017-02-21T22:37:47" u="1"/>
        <d v="2016-11-19T12:49:21" u="1"/>
        <d v="2017-02-09T07:21:31" u="1"/>
        <d v="2014-07-08T18:13:48" u="1"/>
        <d v="2010-09-09T09:30:14" u="1"/>
        <d v="2011-12-27T12:43:00" u="1"/>
        <d v="2013-07-11T08:15:20" u="1"/>
        <d v="2016-06-13T10:35:23" u="1"/>
        <d v="2014-02-11T20:41:38" u="1"/>
        <d v="2014-04-30T11:06:09" u="1"/>
        <d v="2015-06-04T00:23:11" u="1"/>
        <d v="2015-10-20T14:45:17" u="1"/>
        <d v="2012-09-04T20:01:49" u="1"/>
        <d v="2014-05-30T02:55:39" u="1"/>
        <d v="2015-05-11T23:25:46" u="1"/>
        <d v="2017-01-09T04:59:05" u="1"/>
        <d v="2014-08-12T12:38:15" u="1"/>
        <d v="2014-05-12T21:32:33" u="1"/>
        <d v="2015-09-28T15:40:04" u="1"/>
        <d v="2016-08-15T09:49:05" u="1"/>
        <d v="2015-10-19T10:09:07" u="1"/>
        <d v="2016-12-16T20:49:22" u="1"/>
        <d v="2014-11-10T15:49:12" u="1"/>
        <d v="2015-09-24T21:06:23" u="1"/>
        <d v="2016-04-13T14:04:23" u="1"/>
        <d v="2016-03-28T17:22:07" u="1"/>
        <d v="2014-07-09T18:27:21" u="1"/>
        <d v="2011-09-09T14:41:01" u="1"/>
        <d v="2012-02-16T20:35:10" u="1"/>
        <d v="2014-08-28T16:55:49" u="1"/>
        <d v="2016-02-26T19:26:02" u="1"/>
        <d v="2016-03-31T18:33:58" u="1"/>
        <d v="2014-10-30T15:19:50" u="1"/>
        <d v="2014-12-03T16:14:16" u="1"/>
        <d v="2015-01-30T15:33:49" u="1"/>
        <d v="2016-07-18T07:05:54" u="1"/>
        <d v="2014-05-22T14:21:54" u="1"/>
        <d v="2014-09-14T22:14:15" u="1"/>
        <d v="2015-04-08T22:51:14" u="1"/>
        <d v="2015-06-11T23:58:11" u="1"/>
        <d v="2016-09-14T01:04:42" u="1"/>
        <d v="2016-01-04T18:36:10" u="1"/>
        <d v="2016-05-02T23:01:31" u="1"/>
        <d v="2009-09-11T20:21:59" u="1"/>
        <d v="2013-04-01T09:42:50" u="1"/>
        <d v="2013-04-04T08:26:49" u="1"/>
        <d v="2014-07-15T10:59:33" u="1"/>
        <d v="2016-05-01T14:23:04" u="1"/>
        <d v="2012-08-14T11:47:33" u="1"/>
        <d v="2014-06-17T08:43:27" u="1"/>
        <d v="2015-01-12T11:57:37" u="1"/>
        <d v="2012-03-28T18:51:28" u="1"/>
        <d v="2015-01-14T11:14:44" u="1"/>
        <d v="2015-09-17T19:32:52" u="1"/>
        <d v="2015-12-20T08:45:23" u="1"/>
        <d v="2015-03-19T08:55:20" u="1"/>
        <d v="2015-05-16T12:05:44" u="1"/>
        <d v="2015-06-17T09:43:27" u="1"/>
        <d v="2012-04-04T09:33:35" u="1"/>
        <d v="2014-04-10T07:36:26" u="1"/>
        <d v="2017-02-17T06:01:32" u="1"/>
        <d v="2014-07-21T10:38:18" u="1"/>
        <d v="2016-09-23T09:45:14" u="1"/>
        <d v="2015-08-24T15:34:24" u="1"/>
        <d v="2014-04-10T22:18:53" u="1"/>
        <d v="2016-02-09T13:37:33" u="1"/>
        <d v="2014-12-17T07:09:11" u="1"/>
        <d v="2015-01-27T15:00:22" u="1"/>
        <d v="2017-01-31T14:19:15" u="1"/>
        <d v="2010-07-19T16:26:13" u="1"/>
        <d v="2015-09-01T16:36:37" u="1"/>
        <d v="2016-06-02T12:44:28" u="1"/>
        <d v="2015-06-08T09:00:23" u="1"/>
        <d v="2013-08-05T14:04:29" u="1"/>
        <d v="2014-07-22T02:01:55" u="1"/>
        <d v="2017-01-19T11:39:08" u="1"/>
        <d v="2015-07-01T15:32:28" u="1"/>
        <d v="2016-10-24T23:14:27" u="1"/>
        <d v="2013-04-06T14:12:16" u="1"/>
        <d v="2016-09-06T17:27:24" u="1"/>
        <d v="2015-02-18T19:35:10" u="1"/>
        <d v="2016-06-08T10:11:10" u="1"/>
        <d v="2012-02-27T20:57:54" u="1"/>
        <d v="2015-01-07T17:13:21" u="1"/>
        <d v="2011-06-03T06:57:46" u="1"/>
        <d v="2014-09-17T02:04:43" u="1"/>
        <d v="2014-12-31T11:53:34" u="1"/>
        <d v="2015-12-05T18:57:11" u="1"/>
        <d v="2014-04-25T08:32:38" u="1"/>
        <d v="2015-06-10T18:50:06" u="1"/>
        <d v="2011-07-27T13:04:45" u="1"/>
        <d v="2012-03-19T18:26:58" u="1"/>
        <d v="2015-04-08T19:35:08" u="1"/>
        <d v="2015-07-22T14:05:56" u="1"/>
        <d v="2013-07-16T05:43:28" u="1"/>
        <d v="2014-06-08T17:34:00" u="1"/>
        <d v="2015-11-17T05:46:30" u="1"/>
        <d v="2015-12-15T13:16:56" u="1"/>
        <d v="2016-06-24T11:55:35" u="1"/>
        <d v="2014-10-14T02:11:30" u="1"/>
        <d v="2015-02-03T14:47:59" u="1"/>
        <d v="2016-05-23T18:25:54" u="1"/>
        <d v="2016-11-02T18:53:03" u="1"/>
        <d v="2015-03-04T00:37:30" u="1"/>
        <d v="2015-08-26T18:43:42" u="1"/>
        <d v="2016-12-07T14:05:00" u="1"/>
        <d v="2016-02-08T19:35:00" u="1"/>
        <d v="2014-04-18T15:52:36" u="1"/>
        <d v="2016-06-17T13:09:48" u="1"/>
        <d v="2016-06-27T10:19:29" u="1"/>
        <d v="2016-10-06T12:48:47" u="1"/>
        <d v="2014-05-21T13:51:27" u="1"/>
        <d v="2016-02-10T13:34:47" u="1"/>
        <d v="2016-07-12T19:37:54" u="1"/>
        <d v="2012-03-31T10:30:08" u="1"/>
        <d v="2014-06-18T10:35:24" u="1"/>
        <d v="2016-03-08T17:11:59" u="1"/>
        <d v="2017-01-21T07:01:30" u="1"/>
        <d v="2014-06-05T07:40:28" u="1"/>
        <d v="2014-10-11T03:30:16" u="1"/>
        <d v="2011-04-02T18:34:47" u="1"/>
        <d v="2012-09-08T15:55:31" u="1"/>
        <d v="2014-07-30T13:45:11" u="1"/>
        <d v="2014-08-10T13:24:37" u="1"/>
        <d v="2013-01-01T20:08:59" u="1"/>
        <d v="2014-07-09T09:12:29" u="1"/>
        <d v="2014-07-18T14:58:18" u="1"/>
        <d v="2015-01-27T11:00:20" u="1"/>
        <d v="2015-11-10T17:12:46" u="1"/>
        <d v="2011-02-16T13:24:19" u="1"/>
        <d v="2012-03-19T11:31:12" u="1"/>
        <d v="2013-08-13T08:07:20" u="1"/>
        <d v="2014-12-01T12:43:33" u="1"/>
        <d v="2013-09-09T03:18:07" u="1"/>
        <d v="2015-07-02T17:33:43" u="1"/>
        <d v="2014-05-05T05:43:09" u="1"/>
        <d v="2015-06-12T07:50:06" u="1"/>
        <d v="2014-10-12T18:54:23" u="1"/>
        <d v="2014-11-26T21:02:28" u="1"/>
        <d v="2011-08-17T15:22:12" u="1"/>
        <d v="2010-10-05T17:54:16" u="1"/>
        <d v="2014-12-17T09:01:07" u="1"/>
        <d v="2015-05-30T10:21:58" u="1"/>
        <d v="2015-10-21T03:20:53" u="1"/>
        <d v="2012-10-29T11:31:48" u="1"/>
        <d v="2014-07-13T17:50:11" u="1"/>
        <d v="2014-08-18T14:10:10" u="1"/>
        <d v="2014-08-22T21:22:17" u="1"/>
        <d v="2014-10-28T16:24:00" u="1"/>
        <d v="2015-03-24T13:26:00" u="1"/>
        <d v="2013-11-20T05:04:52" u="1"/>
        <d v="2016-10-12T19:07:27" u="1"/>
        <d v="2014-06-17T19:38:08" u="1"/>
        <d v="2014-11-20T07:08:53" u="1"/>
        <d v="2015-11-13T01:47:40" u="1"/>
        <d v="2015-11-30T18:08:02" u="1"/>
        <d v="2011-08-23T13:28:49" u="1"/>
        <d v="2014-05-20T10:33:51" u="1"/>
        <d v="2014-08-28T18:01:02" u="1"/>
        <d v="2016-12-15T16:48:01" u="1"/>
        <d v="2014-05-13T11:26:58" u="1"/>
        <d v="2015-07-14T10:37:54" u="1"/>
        <d v="2015-09-23T16:01:01" u="1"/>
        <d v="2016-08-08T16:42:08" u="1"/>
        <d v="2016-12-07T17:49:09" u="1"/>
        <d v="2016-12-21T15:51:53" u="1"/>
        <d v="2016-10-22T05:50:30" u="1"/>
        <d v="2012-03-02T13:00:03" u="1"/>
        <d v="2014-06-03T11:03:01" u="1"/>
        <d v="2017-02-13T09:38:49" u="1"/>
        <d v="2014-10-20T12:00:47" u="1"/>
        <d v="2016-07-14T06:32:37" u="1"/>
        <d v="2014-06-19T13:05:47" u="1"/>
        <d v="2013-03-22T08:51:18" u="1"/>
        <d v="2016-01-11T11:42:44" u="1"/>
        <d v="2013-03-28T16:16:31" u="1"/>
        <d v="2014-05-17T01:50:05" u="1"/>
        <d v="2015-02-11T13:57:36" u="1"/>
        <d v="2012-07-20T11:19:24" u="1"/>
        <d v="2013-06-17T12:47:24" u="1"/>
        <d v="2014-12-09T11:31:36" u="1"/>
        <d v="2016-08-29T22:35:41" u="1"/>
        <d v="2016-10-25T12:26:27" u="1"/>
        <d v="2013-01-14T11:29:28" u="1"/>
        <d v="2014-08-07T14:48:38" u="1"/>
        <d v="2014-10-04T09:20:36" u="1"/>
        <d v="2014-08-05T12:09:42" u="1"/>
        <d v="2011-08-30T23:30:25" u="1"/>
        <d v="2013-10-10T17:47:33" u="1"/>
        <d v="2015-04-28T11:38:09" u="1"/>
        <d v="2016-03-21T09:08:22" u="1"/>
        <d v="2016-03-16T15:48:27" u="1"/>
        <d v="2011-07-06T16:05:38" u="1"/>
        <d v="2014-08-21T07:37:02" u="1"/>
        <d v="2015-09-14T10:11:24" u="1"/>
        <d v="2013-04-11T11:51:11" u="1"/>
        <d v="2015-01-01T19:31:47" u="1"/>
        <d v="2015-02-02T13:57:27" u="1"/>
        <d v="2015-11-29T14:01:13" u="1"/>
        <d v="2010-05-24T07:56:43" u="1"/>
        <d v="2016-12-14T18:07:35" u="1"/>
        <d v="2012-03-10T00:42:49" u="1"/>
        <d v="2014-06-18T22:43:24" u="1"/>
        <d v="2016-05-15T13:35:15" u="1"/>
        <d v="2016-11-23T15:25:13" u="1"/>
        <d v="2014-06-12T13:58:06" u="1"/>
        <d v="2014-08-26T22:22:19" u="1"/>
        <d v="2013-03-12T20:01:27" u="1"/>
        <d v="2014-05-06T20:44:24" u="1"/>
        <d v="2015-09-28T13:24:55" u="1"/>
        <d v="2012-05-21T23:03:13" u="1"/>
        <d v="2014-11-11T12:21:00" u="1"/>
        <d v="2014-11-04T13:18:08" u="1"/>
        <d v="2016-03-22T11:45:46" u="1"/>
        <d v="2016-05-08T16:35:08" u="1"/>
        <d v="2016-06-03T22:40:24" u="1"/>
        <d v="2016-06-20T15:06:01" u="1"/>
        <d v="2012-09-04T18:07:13" u="1"/>
        <d v="2014-07-11T12:49:52" u="1"/>
        <d v="2015-10-08T16:49:00" u="1"/>
        <d v="2014-12-23T14:58:39" u="1"/>
        <d v="2015-06-26T20:29:58" u="1"/>
        <d v="2015-01-19T14:38:49" u="1"/>
        <d v="2013-06-28T11:31:29" u="1"/>
        <d v="2016-12-16T12:16:53" u="1"/>
        <d v="2010-06-01T13:07:59" u="1"/>
        <d v="2015-08-18T09:20:40" u="1"/>
        <d v="2010-11-22T22:08:53" u="1"/>
        <d v="2015-06-24T22:29:56" u="1"/>
        <d v="2017-02-15T08:10:42" u="1"/>
        <d v="2015-03-26T04:54:05" u="1"/>
        <d v="2016-01-22T03:24:17" u="1"/>
        <d v="2013-06-18T15:01:43" u="1"/>
        <d v="2015-03-26T14:59:22" u="1"/>
        <d v="2015-09-01T10:02:54" u="1"/>
        <d v="2017-02-09T02:33:26" u="1"/>
        <d v="2015-01-13T16:07:51" u="1"/>
        <d v="2015-02-27T15:01:36" u="1"/>
        <d v="2017-03-14T13:45:38" u="1"/>
        <d v="2013-01-02T23:28:00" u="1"/>
        <d v="2015-03-24T16:05:38" u="1"/>
        <d v="2016-02-24T12:59:16" u="1"/>
        <d v="2014-07-16T15:20:34" u="1"/>
        <d v="2014-06-03T12:02:44" u="1"/>
        <d v="2016-12-26T16:41:22" u="1"/>
        <d v="2014-07-23T10:57:03" u="1"/>
        <d v="2014-12-15T08:10:19" u="1"/>
        <d v="2016-04-01T09:18:38" u="1"/>
        <d v="2015-06-23T22:51:29" u="1"/>
        <d v="2015-11-10T19:51:36" u="1"/>
        <d v="2014-07-26T03:17:57" u="1"/>
        <d v="2014-08-19T15:46:16" u="1"/>
        <d v="2016-08-02T19:45:46" u="1"/>
        <d v="2016-05-05T18:49:38" u="1"/>
        <d v="2015-10-30T16:48:04" u="1"/>
        <d v="2014-10-02T17:01:43" u="1"/>
        <d v="2015-10-12T17:58:20" u="1"/>
        <d v="2014-08-01T07:39:12" u="1"/>
        <d v="2014-09-01T20:21:43" u="1"/>
        <d v="2015-10-02T11:04:28" u="1"/>
        <d v="2015-03-04T16:02:33" u="1"/>
        <d v="2015-08-06T12:31:15" u="1"/>
        <d v="2015-08-19T22:50:17" u="1"/>
        <d v="2016-02-03T18:57:26" u="1"/>
        <d v="2016-09-01T22:25:44" u="1"/>
        <d v="2012-02-08T20:56:15" u="1"/>
        <d v="2015-08-10T17:31:19" u="1"/>
        <d v="2014-05-27T09:44:41" u="1"/>
        <d v="2014-09-22T10:36:50" u="1"/>
        <d v="2014-10-15T19:22:14" u="1"/>
        <d v="2014-06-09T07:34:56" u="1"/>
        <d v="2015-05-04T10:04:10" u="1"/>
        <d v="2014-07-15T08:56:40" u="1"/>
        <d v="2015-03-29T23:22:00" u="1"/>
        <d v="2012-11-12T19:25:00" u="1"/>
        <d v="2015-02-13T14:31:59" u="1"/>
        <d v="2015-03-18T13:30:52" u="1"/>
        <d v="2015-09-25T17:32:52" u="1"/>
        <d v="2016-08-11T05:21:47" u="1"/>
        <d v="2011-05-31T10:19:23" u="1"/>
        <d v="2013-09-30T19:04:50" u="1"/>
        <d v="2017-02-16T05:14:42" u="1"/>
        <d v="2016-03-04T03:07:48" u="1"/>
        <d v="2011-04-05T15:50:48" u="1"/>
        <d v="2014-08-29T13:19:33" u="1"/>
        <d v="2015-01-12T14:58:45" u="1"/>
        <d v="2012-03-29T20:13:43" u="1"/>
        <d v="2016-02-19T17:03:58" u="1"/>
        <d v="2014-06-01T06:49:36" u="1"/>
        <d v="2016-02-01T09:39:49" u="1"/>
        <d v="2016-05-13T08:25:38" u="1"/>
        <d v="2016-06-23T14:32:38" u="1"/>
        <d v="2015-08-19T13:20:39" u="1"/>
        <d v="2016-04-03T14:31:57" u="1"/>
        <d v="2012-02-06T21:43:55" u="1"/>
        <d v="2015-07-15T10:59:25" u="1"/>
        <d v="2016-08-01T09:45:43" u="1"/>
        <d v="2014-08-12T07:39:21" u="1"/>
        <d v="2014-08-03T12:56:32" u="1"/>
        <d v="2015-03-23T14:28:25" u="1"/>
        <d v="2015-10-06T15:44:40" u="1"/>
        <d v="2016-05-15T17:56:32" u="1"/>
        <d v="2012-11-13T17:58:23" u="1"/>
        <d v="2014-06-16T09:31:15" u="1"/>
        <d v="2014-09-21T16:11:27" u="1"/>
        <d v="2017-01-18T11:17:25" u="1"/>
        <d v="2012-05-29T23:27:23" u="1"/>
        <d v="2015-01-05T10:22:29" u="1"/>
        <d v="2015-02-02T09:22:30" u="1"/>
        <d v="2010-09-08T15:04:28" u="1"/>
        <d v="2013-10-16T23:39:33" u="1"/>
        <d v="2014-06-02T23:07:58" u="1"/>
        <d v="2015-02-24T20:05:32" u="1"/>
        <d v="2011-09-14T10:22:07" u="1"/>
        <d v="2014-08-28T16:37:05" u="1"/>
        <d v="2016-08-21T03:29:57" u="1"/>
        <d v="2016-09-12T10:15:19" u="1"/>
        <d v="2015-01-02T19:23:42" u="1"/>
        <d v="2010-12-19T16:17:07" u="1"/>
        <d v="2014-03-25T14:11:07" u="1"/>
        <d v="2014-12-09T16:42:19" u="1"/>
        <d v="2016-05-18T11:15:09" u="1"/>
        <d v="2016-12-12T12:49:08" u="1"/>
        <d v="2016-06-03T11:01:26" u="1"/>
        <d v="2015-01-05T18:22:29" u="1"/>
        <d v="2014-04-11T06:50:52" u="1"/>
        <d v="2014-05-07T14:20:15" u="1"/>
        <d v="2015-02-02T17:49:21" u="1"/>
        <d v="2012-06-15T15:03:07" u="1"/>
        <d v="2015-03-01T23:34:36" u="1"/>
        <d v="2015-09-14T21:19:22" u="1"/>
        <d v="2015-10-23T14:48:56" u="1"/>
        <d v="2015-07-17T01:40:36" u="1"/>
        <d v="2014-07-11T21:04:23" u="1"/>
        <d v="2015-03-04T17:44:10" u="1"/>
        <d v="2016-03-28T22:03:08" u="1"/>
        <d v="2015-09-09T18:38:06" u="1"/>
        <d v="2011-01-21T19:46:49" u="1"/>
        <d v="2011-12-06T18:06:07" u="1"/>
        <d v="2012-01-25T14:14:45" u="1"/>
        <d v="2016-04-17T12:30:53" u="1"/>
        <d v="2016-10-11T18:22:08" u="1"/>
        <d v="2014-06-02T23:36:18" u="1"/>
        <d v="2012-05-29T19:09:48" u="1"/>
        <d v="2015-02-23T09:29:35" u="1"/>
        <d v="2016-05-17T23:19:09" u="1"/>
        <d v="2015-07-08T13:30:56" u="1"/>
        <d v="2017-01-26T18:03:59" u="1"/>
        <d v="2012-08-31T20:35:37" u="1"/>
        <d v="2014-12-02T10:25:53" u="1"/>
        <d v="2015-03-16T12:53:38" u="1"/>
        <d v="2013-09-20T15:51:34" u="1"/>
        <d v="2015-01-29T07:24:20" u="1"/>
        <d v="2015-02-28T15:52:30" u="1"/>
        <d v="2015-03-01T10:39:51" u="1"/>
        <d v="2010-03-30T00:53:50" u="1"/>
        <d v="2012-03-09T22:00:04" u="1"/>
        <d v="2013-03-27T18:17:40" u="1"/>
        <d v="2011-06-12T02:08:19" u="1"/>
        <d v="2012-03-02T16:00:58" u="1"/>
        <d v="2015-04-02T10:11:49" u="1"/>
        <d v="2016-05-24T20:52:38" u="1"/>
        <d v="2012-09-24T11:26:16" u="1"/>
        <d v="2014-07-17T00:03:11" u="1"/>
        <d v="2014-05-26T12:27:18" u="1"/>
        <d v="2011-08-26T22:58:22" u="1"/>
        <d v="2013-09-09T05:27:17" u="1"/>
        <d v="2014-12-02T02:54:13" u="1"/>
        <d v="2016-05-24T11:00:25" u="1"/>
        <d v="2014-09-05T14:13:41" u="1"/>
        <d v="2016-03-09T07:56:16" u="1"/>
        <d v="2013-02-05T18:15:45" u="1"/>
        <d v="2014-01-08T10:10:27" u="1"/>
        <d v="2014-03-03T16:38:37" u="1"/>
        <d v="2016-02-26T04:46:56" u="1"/>
        <d v="2013-04-26T13:11:10" u="1"/>
        <d v="2015-05-11T09:24:18" u="1"/>
        <d v="2015-06-16T13:12:24" u="1"/>
        <d v="2010-06-13T21:01:34" u="1"/>
        <d v="2016-01-05T21:00:53" u="1"/>
        <d v="2013-10-22T08:48:53" u="1"/>
        <d v="2015-06-28T00:32:39" u="1"/>
        <d v="2015-08-25T05:17:56" u="1"/>
        <d v="2016-07-08T14:32:25" u="1"/>
        <d v="2010-07-20T00:32:35" u="1"/>
        <d v="2015-03-31T00:40:32" u="1"/>
        <d v="2015-07-13T13:00:22" u="1"/>
        <d v="2016-11-16T01:13:58" u="1"/>
        <d v="2015-07-10T10:27:10" u="1"/>
        <d v="2015-09-29T09:59:43" u="1"/>
        <d v="2015-11-03T13:00:28" u="1"/>
        <d v="2014-06-12T08:46:58" u="1"/>
        <d v="2012-02-06T15:17:15" u="1"/>
        <d v="2014-10-20T12:52:52" u="1"/>
        <d v="2015-04-08T12:51:02" u="1"/>
        <d v="2016-05-24T05:25:45" u="1"/>
        <d v="2015-11-14T23:11:26" u="1"/>
        <d v="2015-11-16T13:25:00" u="1"/>
        <d v="2016-02-16T11:35:59" u="1"/>
        <d v="2012-05-10T04:49:37" u="1"/>
        <d v="2015-06-29T10:01:48" u="1"/>
        <d v="2016-04-19T06:10:48" u="1"/>
        <d v="2015-10-07T22:27:19" u="1"/>
        <d v="2015-04-06T17:16:07" u="1"/>
        <d v="2011-03-16T21:19:59" u="1"/>
        <d v="2015-11-13T10:01:52" u="1"/>
        <d v="2012-02-20T12:37:32" u="1"/>
        <d v="2014-05-19T10:17:38" u="1"/>
        <d v="2016-08-03T20:35:09" u="1"/>
        <d v="2014-01-09T04:30:31" u="1"/>
        <d v="2016-06-05T15:58:54" u="1"/>
        <d v="2016-07-20T10:01:43" u="1"/>
        <d v="2014-12-18T07:38:23" u="1"/>
        <d v="2015-02-20T21:11:57" u="1"/>
        <d v="2016-03-07T21:16:04" u="1"/>
        <d v="2012-03-29T01:30:57" u="1"/>
        <d v="2012-08-08T17:37:44" u="1"/>
        <d v="2014-07-24T13:31:23" u="1"/>
        <d v="2015-04-05T21:04:03" u="1"/>
        <d v="2016-12-04T22:14:05" u="1"/>
        <d v="2015-03-20T16:29:34" u="1"/>
        <d v="2016-04-06T02:17:21" u="1"/>
        <d v="2014-09-17T14:00:32" u="1"/>
        <d v="2015-05-01T09:45:27" u="1"/>
        <d v="2014-08-04T13:48:27" u="1"/>
        <d v="2015-11-13T19:16:40" u="1"/>
        <d v="2013-09-01T19:06:49" u="1"/>
        <d v="2015-02-23T00:38:49" u="1"/>
        <d v="2014-08-11T14:16:26" u="1"/>
        <d v="2014-09-05T08:39:14" u="1"/>
        <d v="2015-04-30T15:11:12" u="1"/>
        <d v="2015-06-22T18:08:27" u="1"/>
        <d v="2015-05-12T13:01:27" u="1"/>
        <d v="2009-05-16T22:55:13" u="1"/>
        <d v="2014-10-26T19:10:16" u="1"/>
        <d v="2015-03-27T16:54:00" u="1"/>
        <d v="2015-05-21T17:04:21" u="1"/>
        <d v="2012-01-10T12:44:04" u="1"/>
        <d v="2016-01-28T01:45:36" u="1"/>
        <d v="2012-05-08T14:55:05" u="1"/>
        <d v="2015-06-30T04:32:39" u="1"/>
        <d v="2015-10-21T22:07:26" u="1"/>
        <d v="2016-03-19T14:43:05" u="1"/>
        <d v="2014-12-01T14:00:28" u="1"/>
        <d v="2015-12-02T11:50:10" u="1"/>
        <d v="2016-12-16T23:46:23" u="1"/>
        <d v="2014-10-19T19:53:04" u="1"/>
        <d v="2016-02-17T10:00:04" u="1"/>
        <d v="2016-08-30T09:24:45" u="1"/>
        <d v="2016-08-30T16:52:52" u="1"/>
        <d v="2017-01-09T19:45:19" u="1"/>
        <d v="2015-02-01T00:51:46" u="1"/>
        <d v="2015-05-28T16:45:52" u="1"/>
        <d v="2016-07-07T20:32:22" u="1"/>
        <d v="2016-04-07T13:55:00" u="1"/>
        <d v="2013-02-22T18:54:52" u="1"/>
        <d v="2013-01-08T17:40:01" u="1"/>
        <d v="2015-04-09T07:50:46" u="1"/>
        <d v="2012-06-07T12:46:51" u="1"/>
        <d v="2014-07-21T02:43:21" u="1"/>
        <d v="2011-01-12T02:49:21" u="1"/>
        <d v="2014-11-21T03:42:21" u="1"/>
        <d v="2015-04-01T00:46:37" u="1"/>
        <d v="2016-06-17T12:49:46" u="1"/>
        <d v="2014-12-08T22:26:10" u="1"/>
        <d v="2011-05-02T17:47:58" u="1"/>
        <d v="2011-09-13T15:56:40" u="1"/>
        <d v="2015-01-21T10:18:38" u="1"/>
        <d v="2015-05-31T11:43:23" u="1"/>
        <d v="2015-10-20T05:23:27" u="1"/>
        <d v="2013-03-15T16:03:52" u="1"/>
        <d v="2014-02-24T04:24:15" u="1"/>
        <d v="2015-04-13T11:53:35" u="1"/>
        <d v="2015-04-21T12:56:28" u="1"/>
        <d v="2016-08-23T20:21:53" u="1"/>
        <d v="2016-05-17T12:02:46" u="1"/>
        <d v="2013-10-22T11:46:19" u="1"/>
        <d v="2014-07-07T11:10:46" u="1"/>
        <d v="2015-03-23T14:56:26" u="1"/>
        <d v="2015-05-02T16:00:01" u="1"/>
        <d v="2014-10-19T11:23:26" u="1"/>
        <d v="2015-01-24T06:55:03" u="1"/>
        <d v="2016-01-20T19:03:49" u="1"/>
        <d v="2015-04-07T11:22:37" u="1"/>
        <d v="2015-08-10T11:40:29" u="1"/>
        <d v="2011-04-12T21:22:42" u="1"/>
        <d v="2014-10-02T09:09:37" u="1"/>
        <d v="2015-04-10T13:45:30" u="1"/>
        <d v="2016-03-31T08:46:00" u="1"/>
        <d v="2014-06-30T13:03:16" u="1"/>
        <d v="2015-02-01T11:54:31" u="1"/>
        <d v="2015-06-25T04:22:00" u="1"/>
        <d v="2017-01-20T19:26:39" u="1"/>
        <d v="2014-10-26T16:26:18" u="1"/>
        <d v="2015-02-07T22:39:49" u="1"/>
        <d v="2014-05-02T14:26:37" u="1"/>
        <d v="2016-12-10T05:34:12" u="1"/>
        <d v="2012-02-01T23:47:45" u="1"/>
        <d v="2014-10-15T15:58:15" u="1"/>
        <d v="2013-07-10T07:00:15" u="1"/>
        <d v="2016-12-06T14:47:27" u="1"/>
        <d v="2012-07-16T20:16:25" u="1"/>
        <d v="2015-04-12T10:59:04" u="1"/>
        <d v="2012-02-07T16:10:26" u="1"/>
        <d v="2013-12-06T10:38:09" u="1"/>
        <d v="2014-06-06T05:08:09" u="1"/>
        <d v="2015-06-29T00:01:44" u="1"/>
        <d v="2014-11-01T16:59:21" u="1"/>
        <d v="2014-06-10T09:31:03" u="1"/>
        <d v="2015-05-18T13:27:06" u="1"/>
        <d v="2016-09-14T05:53:54" u="1"/>
        <d v="2016-11-02T09:00:23" u="1"/>
        <d v="2015-05-12T02:07:56" u="1"/>
        <d v="2015-09-08T14:00:21" u="1"/>
        <d v="2016-03-14T18:44:14" u="1"/>
        <d v="2012-04-10T15:20:08" u="1"/>
        <d v="2015-12-07T17:50:13" u="1"/>
        <d v="2017-02-13T16:48:10" u="1"/>
        <d v="2015-05-19T20:00:16" u="1"/>
        <d v="2016-07-15T09:30:57" u="1"/>
        <d v="2017-02-03T08:48:00" u="1"/>
        <d v="2013-06-27T20:49:54" u="1"/>
        <d v="2014-10-01T13:58:01" u="1"/>
        <d v="2015-06-14T18:00:15" u="1"/>
        <d v="2016-11-30T03:03:34" u="1"/>
        <d v="2013-04-15T07:22:43" u="1"/>
        <d v="2014-11-21T13:01:56" u="1"/>
        <d v="2016-03-04T11:32:01" u="1"/>
        <d v="2013-09-23T21:33:58" u="1"/>
        <d v="2016-06-03T13:47:00" u="1"/>
        <d v="2014-07-02T16:43:02" u="1"/>
        <d v="2015-01-29T02:32:16" u="1"/>
        <d v="2016-03-18T16:27:59" u="1"/>
        <d v="2016-05-13T12:46:51" u="1"/>
        <d v="2016-05-14T04:41:35" u="1"/>
        <d v="2016-07-20T05:05:40" u="1"/>
        <d v="2013-09-16T08:01:43" u="1"/>
        <d v="2015-07-21T15:02:56" u="1"/>
        <d v="2015-05-02T20:40:09" u="1"/>
        <d v="2016-12-20T19:44:54" u="1"/>
        <d v="2014-11-14T13:09:51" u="1"/>
        <d v="2014-06-13T11:37:37" u="1"/>
        <d v="2015-09-23T08:58:17" u="1"/>
        <d v="2016-04-19T10:02:42" u="1"/>
        <d v="2012-04-27T10:43:13" u="1"/>
        <d v="2015-05-15T13:45:37" u="1"/>
        <d v="2017-01-31T19:45:37" u="1"/>
        <d v="2015-03-07T11:15:45" u="1"/>
        <d v="2015-03-30T21:25:39" u="1"/>
        <d v="2015-03-02T16:51:49" u="1"/>
        <d v="2012-03-22T12:01:25" u="1"/>
        <d v="2012-05-29T21:51:21" u="1"/>
        <d v="2015-10-12T20:25:49" u="1"/>
        <d v="2016-08-31T15:11:25" u="1"/>
        <d v="2013-05-07T10:33:26" u="1"/>
        <d v="2014-07-15T10:20:23" u="1"/>
        <d v="2014-08-16T10:39:17" u="1"/>
        <d v="2014-09-30T10:37:03" u="1"/>
        <d v="2015-04-29T15:43:15" u="1"/>
        <d v="2015-05-21T12:55:14" u="1"/>
        <d v="2016-03-24T14:40:21" u="1"/>
        <d v="2014-05-14T02:04:10" u="1"/>
        <d v="2015-08-10T02:31:09" u="1"/>
        <d v="2014-04-29T15:00:20" u="1"/>
        <d v="2014-05-16T15:36:20" u="1"/>
        <d v="2014-08-14T19:36:30" u="1"/>
        <d v="2015-07-14T02:50:59" u="1"/>
        <d v="2015-06-22T14:00:21" u="1"/>
        <d v="2013-06-26T20:27:16" u="1"/>
        <d v="2014-05-13T10:47:04" u="1"/>
        <d v="2016-03-08T10:29:18" u="1"/>
        <d v="2013-12-09T16:54:14" u="1"/>
        <d v="2013-04-03T08:44:05" u="1"/>
        <d v="2010-01-20T05:11:47" u="1"/>
        <d v="2014-08-18T07:49:51" u="1"/>
        <d v="2014-11-05T12:27:15" u="1"/>
        <d v="2014-04-24T07:22:50" u="1"/>
        <d v="2009-10-16T17:02:00" u="1"/>
        <d v="2015-05-08T17:36:12" u="1"/>
        <d v="2011-06-09T00:37:31" u="1"/>
        <d v="2013-05-23T00:28:23" u="1"/>
        <d v="2014-06-12T21:47:07" u="1"/>
        <d v="2015-08-11T20:04:19" u="1"/>
        <d v="2015-09-29T16:40:48" u="1"/>
        <d v="2015-09-10T16:11:08" u="1"/>
        <d v="2012-12-31T13:38:30" u="1"/>
        <d v="2011-09-26T14:16:39" u="1"/>
        <d v="2015-05-16T05:06:42" u="1"/>
        <d v="2014-09-23T14:05:49" u="1"/>
        <d v="2015-01-23T03:29:23" u="1"/>
        <d v="2014-01-28T14:45:32" u="1"/>
        <d v="2017-02-19T19:00:02" u="1"/>
        <d v="2012-07-09T12:49:38" u="1"/>
        <d v="2014-04-01T01:38:31" u="1"/>
        <d v="2015-01-26T22:19:55" u="1"/>
        <d v="2015-10-18T22:41:57" u="1"/>
        <d v="2016-01-05T14:44:56" u="1"/>
        <d v="2014-06-12T17:38:50" u="1"/>
        <d v="2016-05-07T19:12:05" u="1"/>
        <d v="2015-05-21T23:34:54" u="1"/>
        <d v="2016-01-21T15:07:47" u="1"/>
        <d v="2016-01-25T08:56:16" u="1"/>
        <d v="2010-03-18T12:52:16" u="1"/>
        <d v="2014-10-05T12:33:42" u="1"/>
        <d v="2016-07-15T17:45:43" u="1"/>
        <d v="2010-05-26T10:54:01" u="1"/>
        <d v="2011-10-16T23:48:41" u="1"/>
        <d v="2013-05-14T19:57:37" u="1"/>
        <d v="2014-07-10T14:41:37" u="1"/>
        <d v="2010-10-12T19:40:35" u="1"/>
        <d v="2015-01-10T14:58:33" u="1"/>
        <d v="2015-10-01T10:06:47" u="1"/>
        <d v="2016-06-14T11:25:33" u="1"/>
        <d v="2015-05-04T14:46:40" u="1"/>
        <d v="2015-09-21T22:01:46" u="1"/>
        <d v="2015-01-20T11:52:10" u="1"/>
        <d v="2013-04-29T20:47:14" u="1"/>
        <d v="2014-08-11T15:09:34" u="1"/>
        <d v="2014-04-16T15:17:25" u="1"/>
        <d v="2016-02-02T17:43:41" u="1"/>
        <d v="2015-01-06T23:51:43" u="1"/>
        <d v="2017-01-16T07:48:05" u="1"/>
        <d v="2016-09-14T17:55:21" u="1"/>
        <d v="2015-03-05T00:01:06" u="1"/>
        <d v="2016-07-28T10:14:01" u="1"/>
        <d v="2015-03-01T00:13:05" u="1"/>
        <d v="2016-02-25T12:39:00" u="1"/>
        <d v="2015-09-05T06:23:04" u="1"/>
        <d v="2014-10-08T13:54:03" u="1"/>
        <d v="2016-05-19T12:23:02" u="1"/>
        <d v="2009-11-06T15:07:09" u="1"/>
        <d v="2016-04-01T11:33:14" u="1"/>
        <d v="2014-09-23T11:25:52" u="1"/>
        <d v="2014-10-29T11:24:46" u="1"/>
        <d v="2015-05-06T06:47:56" u="1"/>
        <d v="2011-02-18T11:54:42" u="1"/>
        <d v="2014-08-21T01:59:23" u="1"/>
        <d v="2015-02-09T12:05:07" u="1"/>
        <d v="2016-04-26T12:57:43" u="1"/>
        <d v="2014-10-11T17:07:10" u="1"/>
        <d v="2014-10-29T05:19:29" u="1"/>
        <d v="2015-08-05T14:00:10" u="1"/>
        <d v="2015-12-13T10:48:44" u="1"/>
        <d v="2016-05-30T19:14:56" u="1"/>
        <d v="2016-06-12T23:20:14" u="1"/>
        <d v="2016-10-06T09:57:47" u="1"/>
        <d v="2013-02-14T13:27:47" u="1"/>
        <d v="2014-02-01T17:29:05" u="1"/>
        <d v="2014-03-12T09:15:46" u="1"/>
        <d v="2014-08-20T10:40:33" u="1"/>
        <d v="2014-11-28T16:08:45" u="1"/>
        <d v="2015-06-10T13:50:49" u="1"/>
        <d v="2016-05-13T07:57:34" u="1"/>
        <d v="2011-04-04T15:47:50" u="1"/>
        <d v="2012-05-15T18:42:48" u="1"/>
        <d v="2014-12-03T19:07:10" u="1"/>
        <d v="2010-12-01T13:10:54" u="1"/>
        <d v="2015-07-13T13:22:49" u="1"/>
        <d v="2016-09-27T17:01:50" u="1"/>
        <d v="2011-11-08T13:21:44" u="1"/>
        <d v="2015-09-17T18:06:57" u="1"/>
        <d v="2016-11-01T06:41:42" u="1"/>
        <d v="2010-08-08T20:34:51" u="1"/>
        <d v="2015-01-12T10:23:40" u="1"/>
        <d v="2015-03-09T03:53:21" u="1"/>
        <d v="2016-12-09T18:06:00" u="1"/>
        <d v="2015-05-01T16:55:53" u="1"/>
        <d v="2016-06-15T00:55:08" u="1"/>
        <d v="2012-11-30T03:48:55" u="1"/>
        <d v="2014-12-03T19:57:52" u="1"/>
        <d v="2016-05-21T12:48:24" u="1"/>
        <d v="2014-12-02T03:20:26" u="1"/>
        <d v="2015-02-07T09:46:29" u="1"/>
        <d v="2016-08-22T20:17:45" u="1"/>
        <d v="2015-03-25T16:52:21" u="1"/>
        <d v="2011-07-11T21:45:37" u="1"/>
        <d v="2015-02-17T13:45:23" u="1"/>
        <d v="2014-08-25T12:15:16" u="1"/>
        <d v="2016-05-01T17:08:57" u="1"/>
        <d v="2016-07-03T23:00:04" u="1"/>
        <d v="2014-12-18T12:07:23" u="1"/>
        <d v="2015-09-14T07:00:21" u="1"/>
        <d v="2016-03-29T22:48:24" u="1"/>
        <d v="2016-06-06T10:37:26" u="1"/>
        <d v="2016-05-05T05:25:18" u="1"/>
        <d v="2016-06-02T21:31:52" u="1"/>
        <d v="2015-03-01T20:16:51" u="1"/>
        <d v="2013-02-08T18:38:28" u="1"/>
        <d v="2015-05-23T12:31:06" u="1"/>
        <d v="2015-01-18T22:26:31" u="1"/>
        <d v="2015-05-15T14:36:15" u="1"/>
        <d v="2016-10-26T15:53:03" u="1"/>
        <d v="2017-02-08T23:08:52" u="1"/>
        <d v="2015-01-08T13:26:21" u="1"/>
        <d v="2011-05-23T19:31:06" u="1"/>
        <d v="2015-10-07T07:23:08" u="1"/>
        <d v="2015-11-25T02:55:36" u="1"/>
        <d v="2015-03-15T18:56:12" u="1"/>
        <d v="2017-02-24T09:00:03" u="1"/>
        <d v="2015-08-17T03:41:44" u="1"/>
        <d v="2012-10-10T13:07:07" u="1"/>
        <d v="2014-09-04T21:40:21" u="1"/>
        <d v="2015-05-14T17:20:10" u="1"/>
        <d v="2014-04-13T13:43:56" u="1"/>
        <d v="2015-07-26T17:49:51" u="1"/>
        <d v="2015-01-06T18:14:16" u="1"/>
        <d v="2015-01-13T18:13:07" u="1"/>
        <d v="2016-03-04T13:17:07" u="1"/>
        <d v="2017-01-17T23:56:06" u="1"/>
        <d v="2017-01-07T02:16:47" u="1"/>
        <d v="2015-03-23T09:45:31" u="1"/>
        <d v="2016-01-12T23:33:11" u="1"/>
        <d v="2012-08-23T12:01:40" u="1"/>
        <d v="2016-05-15T12:42:46" u="1"/>
        <d v="2013-11-12T01:08:27" u="1"/>
        <d v="2015-03-09T13:12:56" u="1"/>
        <d v="2016-06-13T17:23:59" u="1"/>
        <d v="2016-09-05T14:50:54" u="1"/>
        <d v="2012-01-17T20:08:55" u="1"/>
        <d v="2016-10-10T23:15:09" u="1"/>
        <d v="2017-02-04T01:58:27" u="1"/>
        <d v="2012-06-12T12:45:32" u="1"/>
        <d v="2014-04-07T08:11:42" u="1"/>
        <d v="2014-07-16T09:17:33" u="1"/>
        <d v="2014-10-03T05:29:35" u="1"/>
        <d v="2010-12-01T21:34:58" u="1"/>
        <d v="2012-06-20T18:02:45" u="1"/>
        <d v="2015-08-03T16:58:50" u="1"/>
        <d v="2014-10-29T14:15:26" u="1"/>
        <d v="2015-06-17T16:45:37" u="1"/>
        <d v="2016-01-02T05:43:33" u="1"/>
        <d v="2012-10-02T15:22:48" u="1"/>
        <d v="2013-04-30T15:55:13" u="1"/>
        <d v="2011-08-10T16:02:43" u="1"/>
        <d v="2015-01-30T18:02:35" u="1"/>
        <d v="2016-06-05T15:54:43" u="1"/>
        <d v="2012-02-21T20:22:35" u="1"/>
        <d v="2014-10-14T11:20:28" u="1"/>
        <d v="2015-06-19T13:44:23" u="1"/>
        <d v="2016-08-14T10:28:22" u="1"/>
        <d v="2016-09-16T10:43:16" u="1"/>
        <d v="2013-02-19T00:08:59" u="1"/>
        <d v="2014-06-27T15:31:12" u="1"/>
        <d v="2014-12-03T02:58:03" u="1"/>
        <d v="2015-07-07T06:05:21" u="1"/>
        <d v="2016-02-25T12:32:10" u="1"/>
        <d v="2010-03-11T15:02:24" u="1"/>
        <d v="2015-10-28T11:06:07" u="1"/>
        <d v="2016-06-17T13:32:18" u="1"/>
        <d v="2015-11-07T11:47:16" u="1"/>
        <d v="2016-02-03T19:47:39" u="1"/>
        <d v="2015-05-09T23:07:47" u="1"/>
        <d v="2016-04-04T22:04:53" u="1"/>
        <d v="2016-06-13T15:48:18" u="1"/>
        <d v="2011-08-03T12:36:13" u="1"/>
        <d v="2013-08-01T09:40:12" u="1"/>
        <d v="2015-11-01T13:09:32" u="1"/>
        <d v="2017-03-13T16:14:29" u="1"/>
        <d v="2016-05-20T03:11:57" u="1"/>
        <d v="2015-08-07T09:47:04" u="1"/>
        <d v="2016-08-29T14:14:02" u="1"/>
        <d v="2014-05-16T12:08:07" u="1"/>
        <d v="2016-03-07T07:13:07" u="1"/>
        <d v="2012-07-26T11:33:45" u="1"/>
        <d v="2012-10-12T08:53:48" u="1"/>
        <d v="2015-02-27T11:19:54" u="1"/>
        <d v="2015-11-23T08:13:53" u="1"/>
        <d v="2016-02-25T08:50:44" u="1"/>
        <d v="2014-09-15T09:26:56" u="1"/>
        <d v="2014-12-16T10:56:45" u="1"/>
        <d v="2015-02-08T23:26:23" u="1"/>
        <d v="2014-08-25T05:24:30" u="1"/>
        <d v="2016-05-20T09:30:46" u="1"/>
        <d v="2016-10-12T06:10:53" u="1"/>
        <d v="2017-03-06T19:45:14" u="1"/>
        <d v="2015-11-10T09:14:56" u="1"/>
        <d v="2011-11-18T15:48:41" u="1"/>
        <d v="2014-05-29T09:09:34" u="1"/>
        <d v="2016-10-18T05:36:34" u="1"/>
        <d v="2014-06-25T14:33:40" u="1"/>
        <d v="2014-10-23T19:29:53" u="1"/>
        <d v="2016-04-03T15:48:00" u="1"/>
        <d v="2014-06-19T06:21:31" u="1"/>
        <d v="2014-10-27T19:40:44" u="1"/>
        <d v="2014-06-30T10:20:26" u="1"/>
        <d v="2010-01-26T23:11:47" u="1"/>
        <d v="2014-07-08T10:30:42" u="1"/>
        <d v="2014-11-07T01:24:24" u="1"/>
        <d v="2015-02-22T01:40:07" u="1"/>
        <d v="2015-01-20T16:19:43" u="1"/>
        <d v="2016-08-10T15:03:57" u="1"/>
        <d v="2014-06-03T21:59:56" u="1"/>
        <d v="2014-07-18T06:24:19" u="1"/>
        <d v="2014-10-23T19:01:46" u="1"/>
        <d v="2014-02-24T15:10:33" u="1"/>
        <d v="2015-06-05T10:38:37" u="1"/>
        <d v="2014-06-23T15:40:24" u="1"/>
        <d v="2016-05-03T09:19:42" u="1"/>
        <d v="2014-07-09T12:41:30" u="1"/>
        <d v="2015-12-07T23:57:52" u="1"/>
        <d v="2014-10-03T04:36:19" u="1"/>
        <d v="2015-09-09T04:24:18" u="1"/>
        <d v="2014-12-02T16:37:42" u="1"/>
        <d v="2015-11-11T06:04:23" u="1"/>
        <d v="2011-02-21T06:55:55" u="1"/>
        <d v="2014-12-02T11:13:36" u="1"/>
        <d v="2017-01-28T13:44:10" u="1"/>
        <d v="2011-02-02T07:57:07" u="1"/>
        <d v="2016-04-04T18:00:50" u="1"/>
        <d v="2013-04-07T10:33:14" u="1"/>
        <d v="2013-10-12T08:19:08" u="1"/>
        <d v="2013-11-01T15:17:32" u="1"/>
        <d v="2014-04-09T15:45:19" u="1"/>
        <d v="2014-05-22T11:00:09" u="1"/>
        <d v="2013-09-07T15:36:19" u="1"/>
        <d v="2015-09-09T19:21:33" u="1"/>
        <d v="2015-11-12T21:01:39" u="1"/>
        <d v="2016-10-04T05:43:06" u="1"/>
        <d v="2013-02-15T12:13:09" u="1"/>
        <d v="2015-08-25T15:38:02" u="1"/>
        <d v="2015-12-06T14:47:17" u="1"/>
        <d v="2016-12-29T07:01:58" u="1"/>
        <d v="2013-01-02T15:19:25" u="1"/>
        <d v="2014-06-10T14:40:11" u="1"/>
        <d v="2015-02-25T16:55:59" u="1"/>
        <d v="2014-10-09T01:18:50" u="1"/>
        <d v="2014-10-16T16:42:02" u="1"/>
        <d v="2013-06-06T20:29:20" u="1"/>
        <d v="2012-09-22T20:26:00" u="1"/>
        <d v="2015-05-08T08:55:54" u="1"/>
        <d v="2015-06-26T16:38:56" u="1"/>
        <d v="2014-07-23T10:10:50" u="1"/>
        <d v="2016-03-09T14:52:01" u="1"/>
        <d v="2012-01-29T11:18:34" u="1"/>
        <d v="2014-01-03T13:02:06" u="1"/>
        <d v="2015-11-23T15:17:52" u="1"/>
        <d v="2012-01-31T18:30:39" u="1"/>
        <d v="2016-04-09T15:59:52" u="1"/>
        <d v="2014-11-01T22:12:15" u="1"/>
        <d v="2014-12-07T13:45:47" u="1"/>
        <d v="2016-06-06T10:00:58" u="1"/>
        <d v="2015-02-22T16:11:45" u="1"/>
        <d v="2015-01-05T14:36:46" u="1"/>
        <d v="2016-01-04T12:05:53" u="1"/>
        <d v="2016-03-31T12:36:17" u="1"/>
        <d v="2012-03-09T14:19:38" u="1"/>
        <d v="2014-07-08T13:57:31" u="1"/>
        <d v="2016-02-02T12:01:54" u="1"/>
        <d v="2016-11-26T22:59:34" u="1"/>
        <d v="2013-01-25T14:02:26" u="1"/>
        <d v="2015-10-25T11:50:11" u="1"/>
        <d v="2014-07-26T18:28:26" u="1"/>
        <d v="2015-07-22T12:55:13" u="1"/>
        <d v="2015-01-05T06:50:18" u="1"/>
        <d v="2015-10-31T23:35:29" u="1"/>
        <d v="2015-10-03T22:15:59" u="1"/>
        <d v="2016-01-01T08:43:28" u="1"/>
        <d v="2016-04-29T11:43:05" u="1"/>
        <d v="2014-08-27T10:03:09" u="1"/>
        <d v="2016-08-22T11:04:20" u="1"/>
        <d v="2016-10-26T14:15:19" u="1"/>
        <d v="2014-12-12T21:36:34" u="1"/>
        <d v="2016-06-13T10:09:20" u="1"/>
        <d v="2011-11-15T06:49:50" u="1"/>
        <d v="2015-10-06T08:16:15" u="1"/>
        <d v="2012-06-15T09:00:04" u="1"/>
        <d v="2015-02-10T13:49:11" u="1"/>
        <d v="2016-04-19T00:19:50" u="1"/>
        <d v="2017-02-06T11:03:27" u="1"/>
        <d v="2015-01-29T09:00:59" u="1"/>
        <d v="2012-04-26T15:58:51" u="1"/>
        <d v="2012-09-28T15:41:53" u="1"/>
        <d v="2014-07-28T11:18:55" u="1"/>
        <d v="2011-11-21T00:16:32" u="1"/>
        <d v="2014-05-30T12:26:51" u="1"/>
        <d v="2014-08-04T13:40:11" u="1"/>
        <d v="2015-11-25T09:21:53" u="1"/>
        <d v="2011-06-19T10:07:55" u="1"/>
        <d v="2014-06-25T17:15:02" u="1"/>
        <d v="2014-10-27T08:40:40" u="1"/>
        <d v="2015-07-29T11:41:46" u="1"/>
        <d v="2016-05-03T09:25:10" u="1"/>
        <d v="2013-02-02T18:42:17" u="1"/>
        <d v="2015-05-28T10:22:48" u="1"/>
        <d v="2016-02-03T18:19:28" u="1"/>
        <d v="2012-09-21T22:42:01" u="1"/>
        <d v="2014-05-20T20:12:08" u="1"/>
        <d v="2015-04-07T09:01:04" u="1"/>
        <d v="2015-07-24T08:37:40" u="1"/>
        <d v="2009-09-14T01:05:30" u="1"/>
        <d v="2014-02-21T21:01:10" u="1"/>
        <d v="2014-09-02T15:59:02" u="1"/>
        <d v="2015-05-07T19:52:05" u="1"/>
        <d v="2016-05-06T05:43:47" u="1"/>
        <d v="2011-07-05T21:32:06" u="1"/>
        <d v="2015-02-10T15:13:02" u="1"/>
        <d v="2014-10-22T09:01:41" u="1"/>
        <d v="2015-01-22T16:08:54" u="1"/>
        <d v="2016-06-19T09:14:41" u="1"/>
        <d v="2016-10-21T14:25:46" u="1"/>
        <d v="2014-06-30T19:29:40" u="1"/>
        <d v="2015-05-29T10:09:30" u="1"/>
        <d v="2016-03-04T10:36:51" u="1"/>
        <d v="2016-08-25T02:35:13" u="1"/>
        <d v="2016-11-22T10:55:27" u="1"/>
        <d v="2013-03-11T10:54:31" u="1"/>
        <d v="2014-02-10T03:38:22" u="1"/>
        <d v="2016-02-11T17:36:54" u="1"/>
        <d v="2016-05-17T15:38:41" u="1"/>
        <d v="2016-06-01T01:38:29" u="1"/>
        <d v="2012-10-23T11:58:09" u="1"/>
        <d v="2014-07-14T17:53:34" u="1"/>
        <d v="2012-02-09T10:07:29" u="1"/>
        <d v="2014-07-18T04:04:10" u="1"/>
        <d v="2014-07-29T19:20:25" u="1"/>
        <d v="2015-06-07T12:30:33" u="1"/>
        <d v="2016-02-15T04:33:10" u="1"/>
        <d v="2015-08-12T10:13:26" u="1"/>
        <d v="2014-09-10T19:41:35" u="1"/>
        <d v="2014-12-14T14:39:19" u="1"/>
        <d v="2016-12-28T15:57:06" u="1"/>
        <d v="2014-06-14T17:29:24" u="1"/>
        <d v="2015-02-03T23:40:47" u="1"/>
        <d v="2015-03-06T20:08:46" u="1"/>
        <d v="2014-11-11T11:31:10" u="1"/>
        <d v="2015-06-27T00:37:37" u="1"/>
        <d v="2014-09-16T10:58:59" u="1"/>
        <d v="2015-01-20T22:57:17" u="1"/>
        <d v="2010-10-29T03:43:25" u="1"/>
        <d v="2015-02-23T14:01:10" u="1"/>
        <d v="2014-06-02T10:29:12" u="1"/>
        <d v="2016-03-11T14:41:12" u="1"/>
        <d v="2016-09-27T01:40:34" u="1"/>
        <d v="2016-04-09T11:25:10" u="1"/>
        <d v="2016-12-15T20:35:19" u="1"/>
        <d v="2010-04-06T12:52:59" u="1"/>
        <d v="2014-12-09T15:58:03" u="1"/>
        <d v="2016-02-14T00:39:40" u="1"/>
        <d v="2016-03-11T04:59:46" u="1"/>
        <d v="2017-02-14T17:37:10" u="1"/>
        <d v="2015-06-15T18:55:00" u="1"/>
        <d v="2016-01-11T16:14:13" u="1"/>
        <d v="2014-06-17T11:50:46" u="1"/>
        <d v="2015-07-08T17:36:08" u="1"/>
        <d v="2014-11-11T15:07:04" u="1"/>
        <d v="2013-09-03T08:27:54" u="1"/>
        <d v="2013-10-28T07:39:23" u="1"/>
        <d v="2015-05-11T09:08:57" u="1"/>
        <d v="2017-02-14T12:01:01" u="1"/>
        <d v="2014-06-30T17:41:41" u="1"/>
        <d v="2015-02-18T11:08:52" u="1"/>
        <d v="2016-02-06T18:49:05" u="1"/>
        <d v="2017-01-10T20:22:14" u="1"/>
        <d v="2014-12-15T09:48:36" u="1"/>
        <d v="2012-08-01T19:32:04" u="1"/>
        <d v="2013-07-11T13:50:44" u="1"/>
        <d v="2014-06-16T11:03:49" u="1"/>
        <d v="2015-05-24T11:14:40" u="1"/>
        <d v="2015-08-15T14:07:57" u="1"/>
        <d v="2014-09-22T04:47:15" u="1"/>
        <d v="2016-11-05T18:00:12" u="1"/>
        <d v="2013-03-18T13:15:42" u="1"/>
        <d v="2014-07-31T10:16:24" u="1"/>
        <d v="2015-05-26T06:05:24" u="1"/>
        <d v="2015-06-15T16:50:44" u="1"/>
        <d v="2016-11-18T19:45:50" u="1"/>
        <d v="2013-02-05T22:02:08" u="1"/>
        <d v="2015-04-21T10:45:25" u="1"/>
        <d v="2016-06-27T20:49:40" u="1"/>
        <d v="2014-08-25T11:24:24" u="1"/>
        <d v="2016-11-17T15:25:44" u="1"/>
        <d v="2013-10-28T16:08:31" u="1"/>
        <d v="2016-07-08T06:22:34" u="1"/>
        <d v="2015-01-30T10:21:16" u="1"/>
        <d v="2013-07-28T05:46:58" u="1"/>
        <d v="2014-05-26T11:59:06" u="1"/>
        <d v="2015-01-17T19:08:47" u="1"/>
        <d v="2016-05-02T12:12:49" u="1"/>
        <d v="2013-11-18T16:55:21" u="1"/>
        <d v="2014-05-15T12:41:22" u="1"/>
        <d v="2014-12-11T20:02:52" u="1"/>
        <d v="2016-11-28T17:00:33" u="1"/>
        <d v="2016-12-04T11:02:45" u="1"/>
        <d v="2012-08-23T05:07:02" u="1"/>
        <d v="2015-01-24T22:15:40" u="1"/>
        <d v="2016-04-22T19:22:36" u="1"/>
        <d v="2014-06-05T09:22:27" u="1"/>
        <d v="2014-10-14T06:35:08" u="1"/>
        <d v="2012-04-05T14:15:33" u="1"/>
        <d v="2012-05-24T14:24:11" u="1"/>
        <d v="2014-08-03T04:21:17" u="1"/>
        <d v="2016-01-04T01:03:17" u="1"/>
        <d v="2016-11-15T15:28:27" u="1"/>
        <d v="2009-08-25T10:26:54" u="1"/>
        <d v="2013-04-17T21:18:30" u="1"/>
        <d v="2014-07-20T18:36:18" u="1"/>
        <d v="2016-03-16T12:06:22" u="1"/>
        <d v="2014-01-06T14:58:17" u="1"/>
        <d v="2014-08-22T14:00:15" u="1"/>
        <d v="2014-10-18T00:14:52" u="1"/>
        <d v="2015-01-13T17:15:29" u="1"/>
        <d v="2015-02-06T08:57:05" u="1"/>
        <d v="2015-05-19T06:04:01" u="1"/>
        <d v="2015-09-24T01:02:51" u="1"/>
        <d v="2015-01-14T17:34:19" u="1"/>
        <d v="2012-09-10T11:08:09" u="1"/>
        <d v="2014-01-18T17:10:17" u="1"/>
        <d v="2016-02-13T11:06:15" u="1"/>
        <d v="2016-02-27T18:09:14" u="1"/>
        <d v="2011-05-05T14:33:10" u="1"/>
        <d v="2013-04-10T20:22:24" u="1"/>
        <d v="2014-07-02T08:48:03" u="1"/>
        <d v="2015-02-15T22:34:24" u="1"/>
        <d v="2017-01-01T12:35:22" u="1"/>
        <d v="2013-10-15T11:07:02" u="1"/>
        <d v="2014-06-04T14:37:14" u="1"/>
        <d v="2016-04-15T15:21:13" u="1"/>
        <d v="2016-10-09T18:09:28" u="1"/>
        <d v="2014-07-11T11:12:03" u="1"/>
        <d v="2014-07-19T00:06:39" u="1"/>
        <d v="2013-12-26T12:09:51" u="1"/>
        <d v="2013-05-17T15:47:55" u="1"/>
        <d v="2016-12-09T17:35:11" u="1"/>
        <d v="2012-02-19T12:12:52" u="1"/>
        <d v="2014-06-02T00:08:50" u="1"/>
        <d v="2012-09-24T20:26:57" u="1"/>
        <d v="2014-05-30T16:26:47" u="1"/>
        <d v="2015-08-31T06:55:20" u="1"/>
        <d v="2015-08-10T23:09:21" u="1"/>
        <d v="2016-10-30T11:01:45" u="1"/>
        <d v="2015-11-21T15:06:57" u="1"/>
        <d v="2014-09-26T10:36:30" u="1"/>
        <d v="2014-11-01T15:08:08" u="1"/>
        <d v="2015-05-11T21:13:11" u="1"/>
        <d v="2011-12-05T06:33:36" u="1"/>
        <d v="2016-07-19T18:54:51" u="1"/>
        <d v="2015-07-15T13:11:52" u="1"/>
        <d v="2015-07-27T19:18:50" u="1"/>
        <d v="2012-02-08T23:02:09" u="1"/>
        <d v="2012-07-23T18:14:45" u="1"/>
        <d v="2016-11-01T01:18:40" u="1"/>
        <d v="2017-01-24T12:23:40" u="1"/>
        <d v="2014-08-27T07:43:13" u="1"/>
        <d v="2016-06-17T13:07:49" u="1"/>
        <d v="2012-10-04T02:21:24" u="1"/>
        <d v="2014-04-24T20:07:48" u="1"/>
        <d v="2016-12-24T14:51:28" u="1"/>
        <d v="2013-04-23T19:30:37" u="1"/>
        <d v="2015-05-01T13:32:51" u="1"/>
        <d v="2015-11-05T11:53:37" u="1"/>
        <d v="2016-05-09T19:59:50" u="1"/>
        <d v="2012-12-14T17:48:33" u="1"/>
        <d v="2016-06-30T17:17:33" u="1"/>
        <d v="2012-12-27T17:54:16" u="1"/>
        <d v="2015-05-30T22:06:42" u="1"/>
        <d v="2015-08-26T23:33:41" u="1"/>
        <d v="2012-04-11T09:53:15" u="1"/>
        <d v="2017-01-24T09:14:22" u="1"/>
        <d v="2015-07-16T05:28:10" u="1"/>
        <d v="2013-10-14T11:24:19" u="1"/>
        <d v="2014-05-06T17:31:40" u="1"/>
        <d v="2014-07-24T15:59:10" u="1"/>
        <d v="2017-01-26T15:18:25" u="1"/>
        <d v="2015-03-15T03:17:06" u="1"/>
        <d v="2015-12-08T12:40:25" u="1"/>
        <d v="2016-07-13T17:53:29" u="1"/>
        <d v="2017-03-07T13:35:34" u="1"/>
        <d v="2016-05-30T15:20:14" u="1"/>
        <d v="2016-07-19T16:52:19" u="1"/>
        <d v="2010-02-04T02:45:59" u="1"/>
        <d v="2014-06-10T05:09:11" u="1"/>
        <d v="2016-04-07T08:57:12" u="1"/>
        <d v="2016-05-12T01:01:07" u="1"/>
        <d v="2013-08-14T12:28:12" u="1"/>
        <d v="2015-05-14T07:09:11" u="1"/>
        <d v="2016-01-01T16:40:37" u="1"/>
        <d v="2011-06-28T20:39:05" u="1"/>
        <d v="2015-10-20T14:00:19" u="1"/>
        <d v="2015-11-02T18:14:40" u="1"/>
        <d v="2016-09-02T20:11:47" u="1"/>
        <d v="2016-11-28T00:05:46" u="1"/>
        <d v="2016-09-02T14:10:31" u="1"/>
        <d v="2014-10-15T23:05:31" u="1"/>
        <d v="2015-03-03T18:00:37" u="1"/>
        <d v="2015-07-30T10:53:44" u="1"/>
        <d v="2010-06-03T17:10:20" u="1"/>
        <d v="2011-03-21T23:21:13" u="1"/>
        <d v="2011-12-14T22:35:14" u="1"/>
        <d v="2014-08-04T19:14:30" u="1"/>
        <d v="2016-06-01T16:07:33" u="1"/>
        <d v="2016-12-03T17:13:29" u="1"/>
        <d v="2012-05-08T16:25:09" u="1"/>
        <d v="2016-02-19T00:54:29" u="1"/>
        <d v="2014-07-23T22:00:10" u="1"/>
        <d v="2014-07-21T01:21:27" u="1"/>
        <d v="2015-01-15T18:02:10" u="1"/>
        <d v="2015-05-15T08:00:55" u="1"/>
        <d v="2016-02-23T04:11:38" u="1"/>
        <d v="2015-06-18T12:54:44" u="1"/>
        <d v="2017-03-09T19:49:08" u="1"/>
        <d v="2014-08-31T17:29:43" u="1"/>
        <d v="2013-04-25T11:18:34" u="1"/>
        <d v="2013-10-29T15:01:42" u="1"/>
        <d v="2015-03-16T10:04:49" u="1"/>
        <d v="2015-04-20T17:39:50" u="1"/>
        <d v="2015-12-10T17:07:03" u="1"/>
        <d v="2012-01-17T09:23:31" u="1"/>
        <d v="2015-07-07T10:31:47" u="1"/>
        <d v="2010-12-23T21:40:38" u="1"/>
        <d v="2013-10-23T06:35:13" u="1"/>
        <d v="2016-02-22T20:12:53" u="1"/>
        <d v="2016-05-22T11:45:26" u="1"/>
        <d v="2013-07-01T18:32:57" u="1"/>
        <d v="2016-01-06T00:31:22" u="1"/>
        <d v="2013-06-19T10:25:22" u="1"/>
        <d v="2013-10-25T00:30:59" u="1"/>
        <d v="2014-12-09T13:33:38" u="1"/>
        <d v="2015-10-01T06:57:28" u="1"/>
        <d v="2016-05-22T10:02:31" u="1"/>
        <d v="2016-10-29T17:55:24" u="1"/>
        <d v="2016-04-25T13:06:31" u="1"/>
        <d v="2013-08-09T11:37:23" u="1"/>
        <d v="2015-09-17T02:00:10" u="1"/>
        <d v="2013-11-08T06:24:15" u="1"/>
        <d v="2014-09-12T16:06:38" u="1"/>
        <d v="2016-02-10T17:20:43" u="1"/>
        <d v="2016-09-01T13:15:45" u="1"/>
        <d v="2011-02-11T14:07:25" u="1"/>
        <d v="2015-04-19T08:13:11" u="1"/>
        <d v="2011-04-24T23:33:21" u="1"/>
        <d v="2015-11-15T18:09:34" u="1"/>
        <d v="2015-05-12T07:52:02" u="1"/>
        <d v="2012-06-28T23:28:16" u="1"/>
        <d v="2016-04-19T20:53:21" u="1"/>
        <d v="2014-11-25T01:17:44" u="1"/>
        <d v="2016-01-22T13:33:07" u="1"/>
        <d v="2016-03-16T14:45:12" u="1"/>
        <d v="2011-05-28T13:54:48" u="1"/>
        <d v="2016-08-19T14:51:05" u="1"/>
        <d v="2010-08-05T12:09:12" u="1"/>
        <d v="2016-05-09T18:03:34" u="1"/>
        <d v="2016-06-07T10:02:20" u="1"/>
        <d v="2016-02-23T12:01:04" u="1"/>
        <d v="2016-11-02T12:13:22" u="1"/>
        <d v="2014-06-21T08:19:52" u="1"/>
        <d v="2015-07-07T11:13:11" u="1"/>
        <d v="2016-01-11T14:30:11" u="1"/>
        <d v="2014-03-12T23:03:29" u="1"/>
        <d v="2014-10-29T13:02:56" u="1"/>
        <d v="2010-06-28T00:28:14" u="1"/>
        <d v="2013-04-25T03:45:23" u="1"/>
        <d v="2015-11-23T04:05:39" u="1"/>
        <d v="2014-07-12T21:09:15" u="1"/>
        <d v="2015-12-02T15:20:12" u="1"/>
        <d v="2017-03-07T20:07:25" u="1"/>
        <d v="2016-07-22T02:52:18" u="1"/>
        <d v="2015-08-31T14:17:38" u="1"/>
        <d v="2016-01-28T16:35:43" u="1"/>
        <d v="2016-07-22T10:45:32" u="1"/>
        <d v="2017-02-14T09:24:46" u="1"/>
        <d v="2016-02-17T19:44:54" u="1"/>
        <d v="2014-05-21T07:37:21" u="1"/>
        <d v="2014-07-14T18:31:52" u="1"/>
        <d v="2016-10-15T14:26:48" u="1"/>
        <d v="2017-03-07T05:20:42" u="1"/>
        <d v="2014-05-28T11:21:24" u="1"/>
        <d v="2014-06-09T11:27:42" u="1"/>
        <d v="2014-07-21T14:41:30" u="1"/>
        <d v="2009-08-18T16:29:28" u="1"/>
        <d v="2016-09-15T00:28:13" u="1"/>
        <d v="2013-07-31T05:11:01" u="1"/>
        <d v="2011-06-08T23:43:45" u="1"/>
        <d v="2012-07-23T13:32:14" u="1"/>
        <d v="2014-08-17T17:10:38" u="1"/>
        <d v="2012-11-13T17:17:32" u="1"/>
        <d v="2015-06-08T17:58:33" u="1"/>
        <d v="2014-05-19T08:09:12" u="1"/>
        <d v="2016-10-17T09:51:09" u="1"/>
        <d v="2014-05-21T21:18:32" u="1"/>
        <d v="2015-12-24T03:45:52" u="1"/>
        <d v="2016-07-04T11:07:36" u="1"/>
        <d v="2011-01-26T19:37:10" u="1"/>
        <d v="2016-02-05T11:08:33" u="1"/>
        <d v="2012-03-05T12:46:15" u="1"/>
        <d v="2012-05-10T00:24:52" u="1"/>
        <d v="2013-04-08T21:27:33" u="1"/>
        <d v="2014-01-17T13:18:12" u="1"/>
        <d v="2015-04-27T19:13:17" u="1"/>
        <d v="2015-06-05T17:15:35" u="1"/>
        <d v="2014-10-09T15:13:23" u="1"/>
        <d v="2016-02-23T08:01:02" u="1"/>
        <d v="2016-06-10T00:28:57" u="1"/>
        <d v="2015-05-26T13:39:56" u="1"/>
        <d v="2012-04-26T20:59:57" u="1"/>
        <d v="2013-10-04T14:09:17" u="1"/>
        <d v="2014-06-02T19:42:23" u="1"/>
        <d v="2016-06-14T18:29:16" u="1"/>
        <d v="2016-12-20T10:57:51" u="1"/>
        <d v="2011-06-10T22:02:21" u="1"/>
        <d v="2016-11-22T19:15:09" u="1"/>
        <d v="2011-08-16T17:00:03" u="1"/>
        <d v="2014-08-08T17:13:14" u="1"/>
        <d v="2015-09-11T02:07:49" u="1"/>
        <d v="2016-04-21T20:09:10" u="1"/>
        <d v="2015-02-12T04:28:43" u="1"/>
        <d v="2015-10-14T19:04:10" u="1"/>
        <d v="2016-01-02T17:27:15" u="1"/>
        <d v="2016-08-16T12:58:47" u="1"/>
        <d v="2017-01-25T06:58:28" u="1"/>
        <d v="2016-02-13T05:24:43" u="1"/>
        <d v="2014-07-08T00:30:28" u="1"/>
        <d v="2015-02-04T04:13:47" u="1"/>
        <d v="2015-04-08T10:36:49" u="1"/>
        <d v="2015-05-28T13:22:38" u="1"/>
        <d v="2013-07-09T17:24:59" u="1"/>
        <d v="2014-12-01T21:59:03" u="1"/>
        <d v="2015-06-09T02:11:36" u="1"/>
        <d v="2015-12-27T23:37:53" u="1"/>
        <d v="2015-03-04T17:10:05" u="1"/>
        <d v="2015-04-01T03:59:32" u="1"/>
        <d v="2015-06-24T15:30:40" u="1"/>
        <d v="2016-01-18T07:04:39" u="1"/>
        <d v="2013-11-11T11:14:43" u="1"/>
        <d v="2014-08-12T03:37:22" u="1"/>
        <d v="2014-07-12T15:27:47" u="1"/>
        <d v="2011-04-12T19:20:49" u="1"/>
        <d v="2014-10-23T00:19:05" u="1"/>
        <d v="2015-05-14T19:20:55" u="1"/>
        <d v="2015-06-12T14:31:44" u="1"/>
        <d v="2015-12-01T01:37:27" u="1"/>
        <d v="2011-11-02T21:39:56" u="1"/>
        <d v="2014-09-06T11:11:45" u="1"/>
        <d v="2015-01-17T20:40:47" u="1"/>
        <d v="2015-02-22T07:53:12" u="1"/>
        <d v="2015-09-06T10:11:45" u="1"/>
        <d v="2014-04-30T08:01:15" u="1"/>
        <d v="2015-10-12T16:30:44" u="1"/>
        <d v="2016-05-25T20:07:47" u="1"/>
        <d v="2017-02-02T18:18:01" u="1"/>
        <d v="2014-09-19T08:01:24" u="1"/>
        <d v="2015-04-04T00:11:23" u="1"/>
        <d v="2015-02-10T20:44:45" u="1"/>
        <d v="2016-06-15T14:34:32" u="1"/>
        <d v="2016-08-04T17:12:55" u="1"/>
        <d v="2015-05-17T13:18:26" u="1"/>
        <d v="2016-09-01T12:19:42" u="1"/>
        <d v="2017-01-20T10:03:25" u="1"/>
        <d v="2015-02-23T03:01:00" u="1"/>
        <d v="2011-05-18T20:14:26" u="1"/>
        <d v="2012-03-04T19:55:30" u="1"/>
        <d v="2015-07-08T12:22:26" u="1"/>
        <d v="2014-07-07T17:03:36" u="1"/>
        <d v="2016-07-28T12:00:09" u="1"/>
        <d v="2017-03-13T13:07:27" u="1"/>
        <d v="2014-03-14T13:18:15" u="1"/>
        <d v="2016-06-10T20:15:38" u="1"/>
        <d v="2017-01-25T00:51:40" u="1"/>
        <d v="2012-04-19T12:05:05" u="1"/>
        <d v="2014-04-02T07:30:10" u="1"/>
        <d v="2015-07-15T10:01:12" u="1"/>
        <d v="2015-12-15T22:09:34" u="1"/>
        <d v="2014-08-14T16:05:16" u="1"/>
        <d v="2014-11-05T08:16:06" u="1"/>
        <d v="2015-12-03T08:47:00" u="1"/>
        <d v="2010-06-25T19:35:56" u="1"/>
        <d v="2015-06-13T02:35:44" u="1"/>
        <d v="2015-06-26T19:12:06" u="1"/>
        <d v="2014-01-22T04:08:42" u="1"/>
        <d v="2015-09-01T14:02:22" u="1"/>
        <d v="2012-04-14T14:44:55" u="1"/>
        <d v="2012-12-14T07:45:40" u="1"/>
        <d v="2014-10-02T02:04:57" u="1"/>
        <d v="2016-05-20T17:32:01" u="1"/>
        <d v="2015-03-31T14:23:47" u="1"/>
        <d v="2015-12-30T03:00:29" u="1"/>
        <d v="2015-01-15T09:09:51" u="1"/>
        <d v="2015-06-16T14:47:50" u="1"/>
        <d v="2015-07-17T09:15:47" u="1"/>
        <d v="2013-04-14T11:47:40" u="1"/>
        <d v="2016-06-09T23:41:12" u="1"/>
        <d v="2015-02-19T12:51:38" u="1"/>
        <d v="2016-02-23T09:27:36" u="1"/>
        <d v="2012-12-18T13:25:39" u="1"/>
        <d v="2014-11-08T21:12:08" u="1"/>
        <d v="2016-03-04T12:41:56" u="1"/>
        <d v="2015-12-29T12:16:32" u="1"/>
        <d v="2012-07-17T12:26:34" u="1"/>
        <d v="2017-02-03T23:50:08" u="1"/>
        <d v="2011-12-01T13:11:50" u="1"/>
        <d v="2015-03-30T13:14:28" u="1"/>
        <d v="2015-04-19T16:00:49" u="1"/>
        <d v="2016-08-21T15:53:33" u="1"/>
        <d v="2016-02-22T01:06:14" u="1"/>
        <d v="2016-09-01T11:12:54" u="1"/>
        <d v="2016-11-29T17:01:40" u="1"/>
        <d v="2014-03-18T13:50:25" u="1"/>
        <d v="2010-06-18T15:06:26" u="1"/>
        <d v="2011-04-04T21:13:53" u="1"/>
        <d v="2014-04-01T10:55:29" u="1"/>
        <d v="2014-07-08T07:22:24" u="1"/>
        <d v="2014-11-30T12:46:05" u="1"/>
        <d v="2013-04-04T09:00:34" u="1"/>
        <d v="2015-07-23T10:05:19" u="1"/>
        <d v="2016-02-16T16:08:40" u="1"/>
        <d v="2015-03-02T16:17:48" u="1"/>
        <d v="2012-01-28T11:17:03" u="1"/>
        <d v="2016-03-09T11:00:35" u="1"/>
        <d v="2016-05-13T10:57:14" u="1"/>
        <d v="2014-04-07T16:35:30" u="1"/>
        <d v="2017-01-07T11:20:30" u="1"/>
        <d v="2015-02-02T13:59:23" u="1"/>
        <d v="2012-06-14T15:02:21" u="1"/>
        <d v="2012-10-11T21:37:27" u="1"/>
        <d v="2014-12-01T00:16:04" u="1"/>
        <d v="2015-03-05T02:22:05" u="1"/>
        <d v="2015-03-11T17:27:28" u="1"/>
        <d v="2015-07-15T01:16:59" u="1"/>
        <d v="2012-03-19T15:02:14" u="1"/>
        <d v="2015-07-27T09:58:50" u="1"/>
        <d v="2015-09-01T10:10:22" u="1"/>
        <d v="2012-08-28T17:54:54" u="1"/>
        <d v="2014-10-03T12:56:08" u="1"/>
        <d v="2015-05-16T17:06:20" u="1"/>
        <d v="2012-12-07T14:51:03" u="1"/>
        <d v="2014-04-28T18:24:01" u="1"/>
        <d v="2016-07-05T14:22:21" u="1"/>
        <d v="2014-07-09T18:10:22" u="1"/>
        <d v="2015-10-12T13:16:07" u="1"/>
        <d v="2012-03-29T01:10:24" u="1"/>
        <d v="2015-11-03T12:05:15" u="1"/>
        <d v="2017-02-14T14:49:01" u="1"/>
        <d v="2017-03-01T11:50:08" u="1"/>
        <d v="2011-12-06T17:47:01" u="1"/>
        <d v="2014-07-13T10:51:50" u="1"/>
        <d v="2015-04-17T12:01:00" u="1"/>
        <d v="2017-01-03T09:46:01" u="1"/>
        <d v="2013-09-29T10:56:28" u="1"/>
        <d v="2014-02-04T22:35:19" u="1"/>
        <d v="2012-04-27T18:00:55" u="1"/>
        <d v="2014-04-26T06:26:29" u="1"/>
        <d v="2014-05-20T02:26:27" u="1"/>
        <d v="2015-09-21T07:45:33" u="1"/>
        <d v="2015-09-23T12:26:46" u="1"/>
        <d v="2016-10-18T19:31:01" u="1"/>
        <d v="2015-04-10T20:45:04" u="1"/>
        <d v="2015-04-12T22:45:06" u="1"/>
        <d v="2014-12-19T23:11:05" u="1"/>
        <d v="2015-09-01T20:33:12" u="1"/>
        <d v="2015-11-25T19:18:54" u="1"/>
        <d v="2016-09-20T15:11:55" u="1"/>
        <d v="2014-07-05T06:39:39" u="1"/>
        <d v="2014-06-02T08:01:54" u="1"/>
        <d v="2014-11-28T10:20:26" u="1"/>
        <d v="2014-12-01T16:51:58" u="1"/>
        <d v="2015-02-12T13:17:52" u="1"/>
        <d v="2015-11-26T14:17:39" u="1"/>
        <d v="2016-11-08T11:15:52" u="1"/>
        <d v="2016-02-11T14:52:44" u="1"/>
        <d v="2016-11-09T19:00:04" u="1"/>
        <d v="2015-01-07T08:13:42" u="1"/>
        <d v="2015-01-15T11:24:37" u="1"/>
        <d v="2016-12-29T14:51:23" u="1"/>
        <d v="2014-07-10T00:37:12" u="1"/>
        <d v="2014-07-15T14:42:34" u="1"/>
        <d v="2015-02-07T11:13:46" u="1"/>
        <d v="2016-02-16T04:46:16" u="1"/>
        <d v="2016-04-06T08:24:40" u="1"/>
        <d v="2016-11-16T03:01:25" u="1"/>
        <d v="2016-08-10T19:16:58" u="1"/>
        <d v="2012-03-19T13:38:21" u="1"/>
        <d v="2014-03-28T12:06:22" u="1"/>
        <d v="2015-09-20T22:03:53" u="1"/>
        <d v="2016-04-21T04:02:18" u="1"/>
        <d v="2016-04-29T09:52:07" u="1"/>
        <d v="2016-12-02T20:47:58" u="1"/>
        <d v="2012-11-15T10:36:17" u="1"/>
        <d v="2013-06-20T03:01:09" u="1"/>
        <d v="2014-07-01T04:46:21" u="1"/>
        <d v="2016-01-26T02:25:01" u="1"/>
        <d v="2011-11-23T13:35:09" u="1"/>
        <d v="2015-07-22T09:05:16" u="1"/>
        <d v="2015-12-02T18:19:51" u="1"/>
        <d v="2014-10-14T17:37:28" u="1"/>
        <d v="2016-12-01T10:53:27" u="1"/>
        <d v="2017-01-09T16:40:35" u="1"/>
        <d v="2015-11-15T12:01:24" u="1"/>
        <d v="2016-02-19T19:27:30" u="1"/>
        <d v="2011-06-02T10:34:15" u="1"/>
        <d v="2012-08-26T23:40:17" u="1"/>
        <d v="2014-06-09T01:13:01" u="1"/>
        <d v="2016-05-07T01:37:01" u="1"/>
        <d v="2016-08-26T03:46:48" u="1"/>
        <d v="2016-01-27T18:22:17" u="1"/>
        <d v="2015-06-17T05:32:59" u="1"/>
        <d v="2013-04-01T17:16:33" u="1"/>
        <d v="2013-10-25T18:00:14" u="1"/>
        <d v="2015-08-14T06:20:00" u="1"/>
        <d v="2015-09-08T02:59:53" u="1"/>
        <d v="2014-08-14T08:59:55" u="1"/>
        <d v="2015-06-23T01:46:37" u="1"/>
        <d v="2013-09-25T18:00:10" u="1"/>
        <d v="2015-08-07T09:52:01" u="1"/>
        <d v="2015-11-10T17:48:15" u="1"/>
        <d v="2016-09-19T21:48:16" u="1"/>
        <d v="2015-03-02T13:00:26" u="1"/>
        <d v="2017-01-27T08:05:58" u="1"/>
        <d v="2010-11-20T14:34:51" u="1"/>
        <d v="2014-07-31T13:30:45" u="1"/>
        <d v="2013-04-09T11:33:59" u="1"/>
        <d v="2014-07-11T16:13:07" u="1"/>
        <d v="2016-05-03T15:34:12" u="1"/>
        <d v="2014-08-25T14:34:44" u="1"/>
        <d v="2014-10-28T10:48:27" u="1"/>
        <d v="2016-03-09T13:41:57" u="1"/>
        <d v="2016-03-23T16:59:44" u="1"/>
        <d v="2012-06-18T16:35:45" u="1"/>
        <d v="2014-09-10T11:31:48" u="1"/>
        <d v="2014-10-27T14:29:37" u="1"/>
        <d v="2015-01-16T09:05:47" u="1"/>
        <d v="2015-06-26T21:35:53" u="1"/>
        <d v="2015-07-02T17:06:12" u="1"/>
        <d v="2015-08-20T09:57:29" u="1"/>
        <d v="2011-07-26T12:02:33" u="1"/>
        <d v="2014-05-07T12:13:56" u="1"/>
        <d v="2014-12-02T17:20:04" u="1"/>
        <d v="2015-03-14T10:59:35" u="1"/>
        <d v="2015-12-14T23:00:11" u="1"/>
        <d v="2016-05-29T10:45:23" u="1"/>
        <d v="2011-07-14T20:39:46" u="1"/>
        <d v="2016-02-08T19:57:56" u="1"/>
        <d v="2016-04-01T05:44:38" u="1"/>
        <d v="2014-09-07T23:01:08" u="1"/>
        <d v="2015-04-23T16:23:39" u="1"/>
        <d v="2011-05-03T18:21:54" u="1"/>
        <d v="2012-05-01T02:00:31" u="1"/>
        <d v="2016-04-05T08:01:47" u="1"/>
        <d v="2013-06-25T20:30:35" u="1"/>
        <d v="2011-07-22T19:18:33" u="1"/>
        <d v="2014-07-15T17:50:34" u="1"/>
        <d v="2015-05-28T01:55:54" u="1"/>
        <d v="2016-02-25T13:11:30" u="1"/>
        <d v="2016-06-11T13:35:38" u="1"/>
        <d v="2016-11-22T09:59:12" u="1"/>
        <d v="2016-05-17T08:57:14" u="1"/>
        <d v="2014-10-22T15:13:28" u="1"/>
        <d v="2015-12-09T03:36:13" u="1"/>
        <d v="2012-01-31T15:06:15" u="1"/>
        <d v="2012-06-18T16:53:18" u="1"/>
        <d v="2015-02-26T00:05:59" u="1"/>
        <d v="2015-10-01T05:53:17" u="1"/>
        <d v="2014-10-20T02:27:59" u="1"/>
        <d v="2015-06-02T19:40:46" u="1"/>
        <d v="2014-12-22T13:04:18" u="1"/>
        <d v="2015-02-17T17:31:27" u="1"/>
        <d v="2015-07-13T11:14:23" u="1"/>
        <d v="2014-08-07T00:09:04" u="1"/>
        <d v="2015-09-15T04:59:58" u="1"/>
        <d v="2016-05-13T03:29:03" u="1"/>
        <d v="2016-05-20T14:10:21" u="1"/>
        <d v="2014-01-07T10:04:22" u="1"/>
        <d v="2016-03-14T14:15:24" u="1"/>
        <d v="2014-02-21T22:15:27" u="1"/>
        <d v="2017-03-10T19:47:28" u="1"/>
        <d v="2014-07-11T11:56:00" u="1"/>
        <d v="2015-05-12T00:01:56" u="1"/>
        <d v="2015-02-06T00:14:57" u="1"/>
        <d v="2015-03-27T16:48:59" u="1"/>
        <d v="2015-06-30T19:16:05" u="1"/>
        <d v="2016-02-21T21:34:16" u="1"/>
        <d v="2012-06-21T20:40:02" u="1"/>
        <d v="2016-07-15T19:06:23" u="1"/>
        <d v="2016-08-04T02:05:00" u="1"/>
        <d v="2013-02-10T21:54:10" u="1"/>
        <d v="2015-03-31T11:00:51" u="1"/>
        <d v="2014-10-27T14:26:50" u="1"/>
        <d v="2014-12-10T13:04:06" u="1"/>
        <d v="2015-03-15T14:02:06" u="1"/>
        <d v="2015-06-15T05:43:42" u="1"/>
        <d v="2015-06-22T13:16:58" u="1"/>
        <d v="2016-01-27T16:52:52" u="1"/>
        <d v="2013-01-16T09:21:49" u="1"/>
        <d v="2013-09-26T18:42:49" u="1"/>
        <d v="2014-10-26T14:18:47" u="1"/>
        <d v="2016-07-18T09:31:46" u="1"/>
        <d v="2016-11-26T14:18:51" u="1"/>
        <d v="2017-01-31T14:51:40" u="1"/>
        <d v="2016-02-10T18:34:05" u="1"/>
        <d v="2012-06-12T20:13:02" u="1"/>
        <d v="2011-08-08T12:12:51" u="1"/>
        <d v="2012-04-06T16:41:56" u="1"/>
        <d v="2014-11-01T07:39:47" u="1"/>
        <d v="2014-11-17T13:30:45" u="1"/>
        <d v="2015-06-16T14:51:45" u="1"/>
        <d v="2015-10-15T06:53:29" u="1"/>
        <d v="2016-04-19T08:35:36" u="1"/>
        <d v="2016-07-02T17:14:12" u="1"/>
        <d v="2013-05-08T08:24:42" u="1"/>
        <d v="2015-04-07T22:57:00" u="1"/>
        <d v="2012-03-05T12:25:47" u="1"/>
        <d v="2014-02-16T11:55:30" u="1"/>
        <d v="2014-05-12T04:50:21" u="1"/>
        <d v="2011-04-04T22:53:57" u="1"/>
        <d v="2014-04-24T13:11:35" u="1"/>
        <d v="2015-05-25T08:10:24" u="1"/>
        <d v="2014-09-20T09:56:15" u="1"/>
        <d v="2015-02-09T19:45:52" u="1"/>
        <d v="2015-07-12T13:31:40" u="1"/>
        <d v="2016-07-07T18:44:54" u="1"/>
        <d v="2016-09-07T16:51:48" u="1"/>
        <d v="2012-04-04T22:45:55" u="1"/>
        <d v="2016-06-18T15:23:40" u="1"/>
        <d v="2015-06-20T17:46:32" u="1"/>
        <d v="2009-09-23T12:24:10" u="1"/>
        <d v="2013-12-11T18:57:34" u="1"/>
        <d v="2016-01-15T11:20:32" u="1"/>
        <d v="2011-04-15T13:11:26" u="1"/>
        <d v="2011-08-06T09:30:22" u="1"/>
        <d v="2015-09-25T21:10:40" u="1"/>
        <d v="2015-11-16T23:38:46" u="1"/>
        <d v="2016-01-27T15:15:27" u="1"/>
        <d v="2015-03-16T15:35:29" u="1"/>
        <d v="2013-11-04T21:00:56" u="1"/>
        <d v="2014-04-16T16:23:30" u="1"/>
        <d v="2016-03-18T16:31:30" u="1"/>
        <d v="2014-08-29T14:51:03" u="1"/>
        <d v="2015-09-07T01:21:09" u="1"/>
        <d v="2016-02-22T18:27:29" u="1"/>
        <d v="2016-06-15T15:42:26" u="1"/>
        <d v="2016-07-25T05:51:56" u="1"/>
        <d v="2016-08-03T07:34:20" u="1"/>
        <d v="2014-08-12T13:10:23" u="1"/>
        <d v="2016-11-09T05:05:15" u="1"/>
        <d v="2010-06-11T14:14:15" u="1"/>
        <d v="2013-06-20T18:06:22" u="1"/>
        <d v="2013-08-08T18:07:34" u="1"/>
        <d v="2014-04-29T15:09:08" u="1"/>
        <d v="2014-07-17T13:25:12" u="1"/>
        <d v="2016-10-17T23:14:37" u="1"/>
        <d v="2015-12-31T19:11:11" u="1"/>
        <d v="2016-02-08T18:59:23" u="1"/>
        <d v="2013-10-10T13:44:06" u="1"/>
        <d v="2014-11-25T14:54:57" u="1"/>
        <d v="2015-10-19T09:00:04" u="1"/>
        <d v="2015-11-16T13:20:10" u="1"/>
        <d v="2015-09-30T21:08:13" u="1"/>
        <d v="2016-09-18T13:28:06" u="1"/>
        <d v="2014-05-20T11:40:56" u="1"/>
        <d v="2014-08-05T23:23:35" u="1"/>
        <d v="2015-04-17T11:25:00" u="1"/>
        <d v="2014-12-17T05:30:47" u="1"/>
        <d v="2015-04-17T18:18:14" u="1"/>
        <d v="2011-06-16T12:32:54" u="1"/>
        <d v="2015-02-06T12:50:03" u="1"/>
        <d v="2017-02-23T06:05:54" u="1"/>
        <d v="2011-06-24T15:08:56" u="1"/>
        <d v="2014-08-18T08:00:56" u="1"/>
        <d v="2014-11-19T20:12:11" u="1"/>
        <d v="2015-03-24T11:01:58" u="1"/>
        <d v="2015-12-28T18:34:59" u="1"/>
        <d v="2012-03-28T11:00:46" u="1"/>
        <d v="2013-03-18T07:59:35" u="1"/>
        <d v="2014-10-29T09:02:44" u="1"/>
        <d v="2012-04-20T14:01:58" u="1"/>
        <d v="2014-12-02T15:13:14" u="1"/>
        <d v="2014-09-02T09:48:56" u="1"/>
        <d v="2016-09-19T02:53:27" u="1"/>
        <d v="2017-02-12T13:22:02" u="1"/>
        <d v="2014-05-21T20:05:03" u="1"/>
        <d v="2015-04-10T15:10:05" u="1"/>
        <d v="2014-12-27T02:12:21" u="1"/>
        <d v="2017-03-01T23:59:20" u="1"/>
        <d v="2015-04-07T12:41:55" u="1"/>
        <d v="2012-01-01T10:34:51" u="1"/>
        <d v="2015-03-24T14:16:46" u="1"/>
        <d v="2014-06-02T11:29:55" u="1"/>
        <d v="2014-06-23T17:31:45" u="1"/>
        <d v="2014-08-11T13:16:53" u="1"/>
        <d v="2015-04-17T19:52:52" u="1"/>
        <d v="2016-01-30T23:13:59" u="1"/>
        <d v="2011-08-08T11:35:39" u="1"/>
        <d v="2013-01-14T17:37:49" u="1"/>
        <d v="2017-01-13T20:26:00" u="1"/>
        <d v="2015-06-24T02:21:12" u="1"/>
        <d v="2015-03-30T15:38:26" u="1"/>
        <d v="2015-05-12T13:24:44" u="1"/>
        <d v="2016-05-12T08:39:32" u="1"/>
        <d v="2016-08-10T13:00:48" u="1"/>
        <d v="2010-10-07T14:34:30" u="1"/>
        <d v="2014-10-11T15:07:43" u="1"/>
        <d v="2015-04-22T12:03:29" u="1"/>
      </sharedItems>
      <fieldGroup base="18">
        <rangePr groupBy="months" startDate="2009-05-16T22:55:13" endDate="2017-03-15T15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  <extLst>
    <ext xmlns:x14="http://schemas.microsoft.com/office/spreadsheetml/2009/9/main" uri="{725AE2AE-9491-48be-B2B4-4EB974FC3084}">
      <x14:pivotCacheDefinition pivotCacheId="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s v="film &amp; video"/>
    <s v="shorts"/>
    <x v="67"/>
    <x v="67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s v="film &amp; video"/>
    <s v="shorts"/>
    <x v="77"/>
    <x v="7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x v="1"/>
    <n v="27.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s v="film &amp; video"/>
    <s v="shorts"/>
    <x v="85"/>
    <x v="8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s v="film &amp; video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s v="film &amp; video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x v="15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s v="film &amp; video"/>
    <s v="drama"/>
    <x v="162"/>
    <x v="162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s v="film &amp; video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s v="film &amp; video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s v="film &amp; video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s v="film &amp; video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s v="film &amp; video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s v="film &amp; video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x v="4"/>
    <n v="1.341"/>
    <n v="108.14516129032258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s v="film &amp; video"/>
    <s v="documentary"/>
    <x v="262"/>
    <x v="26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s v="film &amp; video"/>
    <s v="documentary"/>
    <x v="263"/>
    <x v="263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s v="film &amp; video"/>
    <s v="documentary"/>
    <x v="293"/>
    <x v="29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s v="film &amp; video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s v="film &amp; video"/>
    <s v="documentary"/>
    <x v="320"/>
    <x v="32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s v="film &amp; video"/>
    <s v="documentary"/>
    <x v="401"/>
    <x v="40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s v="film &amp; video"/>
    <s v="animation"/>
    <x v="432"/>
    <x v="43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s v="film &amp; video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s v="film &amp; video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s v="theater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s v="theater"/>
    <s v="plays"/>
    <x v="539"/>
    <x v="539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x v="7"/>
    <n v="0.0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s v="technology"/>
    <s v="web"/>
    <x v="584"/>
    <x v="584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s v="technology"/>
    <s v="web"/>
    <x v="586"/>
    <x v="586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s v="technology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s v="technology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s v="technology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s v="technology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s v="technology"/>
    <s v="wearables"/>
    <x v="668"/>
    <x v="668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s v="technology"/>
    <s v="wearables"/>
    <x v="675"/>
    <x v="67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s v="technology"/>
    <s v="wearables"/>
    <x v="676"/>
    <x v="676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s v="technology"/>
    <s v="wearables"/>
    <x v="685"/>
    <x v="685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s v="technology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s v="technology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s v="publishing"/>
    <s v="nonfiction"/>
    <x v="734"/>
    <x v="734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x v="76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x v="10"/>
    <n v="3.5400000000000001E-2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s v="music"/>
    <s v="rock"/>
    <x v="795"/>
    <x v="79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s v="music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s v="music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s v="music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s v="music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s v="music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s v="music"/>
    <s v="metal"/>
    <x v="848"/>
    <x v="848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s v="music"/>
    <s v="jazz"/>
    <x v="937"/>
    <x v="93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x v="947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s v="technology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s v="technology"/>
    <s v="wearables"/>
    <x v="955"/>
    <x v="955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s v="technology"/>
    <s v="wearables"/>
    <x v="960"/>
    <x v="960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s v="technology"/>
    <s v="wearables"/>
    <x v="983"/>
    <x v="98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s v="technology"/>
    <s v="wearables"/>
    <x v="990"/>
    <x v="99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s v="technology"/>
    <s v="wearables"/>
    <x v="993"/>
    <x v="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s v="journalism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s v="games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s v="games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s v="games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s v="games"/>
    <s v="mobile games"/>
    <x v="1134"/>
    <x v="113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x v="1141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x v="116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s v="food"/>
    <s v="food trucks"/>
    <x v="1175"/>
    <x v="1175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s v="food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s v="photography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s v="music"/>
    <s v="rock"/>
    <x v="1261"/>
    <x v="126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s v="theater"/>
    <s v="plays"/>
    <x v="1286"/>
    <x v="128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s v="technology"/>
    <s v="wearables"/>
    <x v="1317"/>
    <x v="1317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s v="music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s v="music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s v="music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s v="music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s v="publishing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s v="publishing"/>
    <s v="translations"/>
    <x v="1417"/>
    <x v="1417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x v="1426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x v="144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s v="publishing"/>
    <s v="translations"/>
    <x v="1447"/>
    <x v="1447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s v="publishing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s v="publishing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s v="publishing"/>
    <s v="fiction"/>
    <x v="1481"/>
    <x v="148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x v="10"/>
    <n v="1E-3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s v="publishing"/>
    <s v="fiction"/>
    <x v="1492"/>
    <x v="1492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x v="1544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s v="publishing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x v="1568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s v="photography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s v="music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s v="music"/>
    <s v="pop"/>
    <x v="1655"/>
    <x v="1654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s v="music"/>
    <s v="pop"/>
    <x v="1660"/>
    <x v="1659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s v="music"/>
    <s v="pop"/>
    <x v="1668"/>
    <x v="1667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x v="27"/>
    <n v="1.3975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s v="music"/>
    <s v="pop"/>
    <x v="1678"/>
    <x v="167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s v="music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s v="music"/>
    <s v="faith"/>
    <x v="1697"/>
    <x v="1696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s v="music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s v="photography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s v="music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s v="music"/>
    <s v="rock"/>
    <x v="1834"/>
    <x v="183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s v="music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s v="music"/>
    <s v="rock"/>
    <x v="1844"/>
    <x v="1843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s v="music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s v="music"/>
    <s v="indie rock"/>
    <x v="1923"/>
    <x v="1922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x v="14"/>
    <n v="1.1439999999999999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s v="music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s v="photography"/>
    <s v="people"/>
    <x v="1983"/>
    <x v="198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s v="photography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s v="technology"/>
    <s v="hardware"/>
    <x v="2039"/>
    <x v="2038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s v="music"/>
    <s v="indie rock"/>
    <x v="2093"/>
    <x v="209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s v="music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s v="music"/>
    <s v="indie rock"/>
    <x v="2119"/>
    <x v="2118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s v="games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s v="games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s v="games"/>
    <s v="video games"/>
    <x v="2158"/>
    <x v="215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x v="17"/>
    <n v="7.2222222222222219E-3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s v="music"/>
    <s v="rock"/>
    <x v="2171"/>
    <x v="217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s v="music"/>
    <s v="rock"/>
    <x v="2173"/>
    <x v="2172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s v="music"/>
    <s v="rock"/>
    <x v="2176"/>
    <x v="2175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s v="music"/>
    <s v="electronic music"/>
    <x v="2212"/>
    <x v="2211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s v="food"/>
    <s v="small batch"/>
    <x v="2327"/>
    <x v="2325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s v="food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s v="food"/>
    <s v="food trucks"/>
    <x v="2406"/>
    <x v="2404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s v="food"/>
    <s v="food trucks"/>
    <x v="2409"/>
    <x v="2407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s v="food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x v="2435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x v="19"/>
    <n v="3.3333333333333335E-3"/>
    <n v="50"/>
    <s v="food"/>
    <s v="food trucks"/>
    <x v="2438"/>
    <x v="2436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s v="food"/>
    <s v="small batch"/>
    <x v="2444"/>
    <x v="244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x v="2501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s v="music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s v="music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  <x v="255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s v="food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s v="technology"/>
    <s v="space exploration"/>
    <x v="2605"/>
    <x v="260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s v="technology"/>
    <s v="space exploration"/>
    <x v="2639"/>
    <x v="2636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s v="technology"/>
    <s v="space exploration"/>
    <x v="2641"/>
    <x v="2638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s v="technology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s v="technology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s v="technology"/>
    <s v="makerspaces"/>
    <x v="2667"/>
    <x v="2663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s v="technology"/>
    <s v="makerspaces"/>
    <x v="2673"/>
    <x v="2669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s v="technology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s v="food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s v="food"/>
    <s v="food trucks"/>
    <x v="2691"/>
    <x v="268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s v="technology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x v="30"/>
    <n v="1.2290000000000001"/>
    <n v="169.51724137931035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s v="publishing"/>
    <s v="children's books"/>
    <x v="2742"/>
    <x v="2738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s v="publishing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s v="theater"/>
    <s v="plays"/>
    <x v="2804"/>
    <x v="280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s v="theater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s v="theater"/>
    <s v="plays"/>
    <x v="2856"/>
    <x v="2852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x v="6"/>
    <n v="0.19736842105263158"/>
    <n v="500"/>
    <s v="theater"/>
    <s v="plays"/>
    <x v="2857"/>
    <x v="2853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s v="theater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x v="2872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s v="theater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s v="theater"/>
    <s v="plays"/>
    <x v="2907"/>
    <x v="2903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x v="2946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s v="theater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s v="theater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s v="theater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s v="theater"/>
    <s v="spaces"/>
    <x v="3030"/>
    <x v="3025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x v="38"/>
    <n v="1"/>
    <n v="51.724137931034484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s v="theater"/>
    <s v="spaces"/>
    <x v="3033"/>
    <x v="302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s v="theater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x v="3077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x v="38"/>
    <n v="2.8E-3"/>
    <n v="18.666666666666668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s v="theater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s v="theater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s v="theater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x v="3119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s v="theater"/>
    <s v="plays"/>
    <x v="3132"/>
    <x v="312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s v="theater"/>
    <s v="plays"/>
    <x v="3140"/>
    <x v="3134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s v="theater"/>
    <s v="plays"/>
    <x v="3142"/>
    <x v="313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s v="theater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s v="theater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s v="theater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s v="theater"/>
    <s v="plays"/>
    <x v="3181"/>
    <x v="3174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s v="theater"/>
    <s v="plays"/>
    <x v="3214"/>
    <x v="3207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s v="theater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s v="theater"/>
    <s v="plays"/>
    <x v="3241"/>
    <x v="323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x v="6"/>
    <n v="1.273042"/>
    <n v="69.56513661202186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s v="theater"/>
    <s v="plays"/>
    <x v="3252"/>
    <x v="3244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s v="theater"/>
    <s v="plays"/>
    <x v="3254"/>
    <x v="3246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s v="theater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s v="theater"/>
    <s v="plays"/>
    <x v="3289"/>
    <x v="328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s v="theater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s v="theater"/>
    <s v="plays"/>
    <x v="3315"/>
    <x v="3307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s v="theater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s v="theater"/>
    <s v="plays"/>
    <x v="3377"/>
    <x v="3367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s v="theater"/>
    <s v="plays"/>
    <x v="3400"/>
    <x v="3389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s v="theater"/>
    <s v="plays"/>
    <x v="3402"/>
    <x v="3391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s v="theater"/>
    <s v="plays"/>
    <x v="3406"/>
    <x v="3395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s v="theater"/>
    <s v="plays"/>
    <x v="3432"/>
    <x v="342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s v="theater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s v="theater"/>
    <s v="plays"/>
    <x v="3504"/>
    <x v="3492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s v="theater"/>
    <s v="plays"/>
    <x v="3560"/>
    <x v="354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x v="6"/>
    <n v="1.024"/>
    <n v="47.407407407407405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s v="theater"/>
    <s v="plays"/>
    <x v="3583"/>
    <x v="3569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s v="theater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s v="theater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s v="theater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s v="theater"/>
    <s v="plays"/>
    <x v="3623"/>
    <x v="3609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s v="theater"/>
    <s v="musical"/>
    <x v="3632"/>
    <x v="3618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s v="theater"/>
    <s v="musical"/>
    <x v="3635"/>
    <x v="3621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s v="theater"/>
    <s v="musical"/>
    <x v="3639"/>
    <x v="3625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  <x v="3627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s v="theater"/>
    <s v="plays"/>
    <x v="3693"/>
    <x v="367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s v="theater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s v="theater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s v="theater"/>
    <s v="musical"/>
    <x v="3749"/>
    <x v="3734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x v="40"/>
    <n v="1.0044999999999999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s v="theater"/>
    <s v="musical"/>
    <x v="3751"/>
    <x v="3736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s v="theater"/>
    <s v="musical"/>
    <x v="3787"/>
    <x v="3514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  <x v="3787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s v="theater"/>
    <s v="plays"/>
    <x v="3815"/>
    <x v="379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s v="theater"/>
    <s v="plays"/>
    <x v="3840"/>
    <x v="3821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s v="theater"/>
    <s v="plays"/>
    <x v="3844"/>
    <x v="382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s v="theater"/>
    <s v="plays"/>
    <x v="3856"/>
    <x v="3837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s v="theater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s v="theater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s v="theater"/>
    <s v="plays"/>
    <x v="3897"/>
    <x v="3877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s v="theater"/>
    <s v="plays"/>
    <x v="3924"/>
    <x v="3904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s v="theater"/>
    <s v="plays"/>
    <x v="3934"/>
    <x v="3914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s v="theater"/>
    <s v="plays"/>
    <x v="3940"/>
    <x v="392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s v="theater"/>
    <s v="plays"/>
    <x v="3981"/>
    <x v="396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s v="theater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s v="theater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x v="4008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x v="403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s v="theater"/>
    <s v="plays"/>
    <x v="4083"/>
    <x v="406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s v="theater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s v="theater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3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" sourceName="country">
  <pivotTables>
    <pivotTable tabId="4" name="PivotTable3"/>
  </pivotTables>
  <data>
    <tabular pivotCacheId="1" showMissing="0" crossFilter="showItemsWithNoData">
      <items count="22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  <i x="2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1" sourceName="country">
  <pivotTables>
    <pivotTable tabId="5" name="PivotTable4"/>
  </pivotTables>
  <data>
    <tabular pivotCacheId="2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_and_Sub_Category" sourceName="Category and Sub-Category">
  <pivotTables>
    <pivotTable tabId="5" name="PivotTable4"/>
  </pivotTables>
  <data>
    <tabular pivotCacheId="2">
      <items count="41">
        <i x="5" s="1"/>
        <i x="4" s="1"/>
        <i x="3" s="1"/>
        <i x="2" s="1"/>
        <i x="1" s="1"/>
        <i x="0" s="1"/>
        <i x="19" s="1"/>
        <i x="34" s="1"/>
        <i x="33" s="1"/>
        <i x="18" s="1"/>
        <i x="32" s="1"/>
        <i x="17" s="1"/>
        <i x="16" s="1"/>
        <i x="35" s="1"/>
        <i x="15" s="1"/>
        <i x="28" s="1"/>
        <i x="14" s="1"/>
        <i x="13" s="1"/>
        <i x="12" s="1"/>
        <i x="27" s="1"/>
        <i x="11" s="1"/>
        <i x="21" s="1"/>
        <i x="24" s="1"/>
        <i x="31" s="1"/>
        <i x="20" s="1"/>
        <i x="26" s="1"/>
        <i x="25" s="1"/>
        <i x="39" s="1"/>
        <i x="10" s="1"/>
        <i x="9" s="1"/>
        <i x="23" s="1"/>
        <i x="22" s="1"/>
        <i x="29" s="1"/>
        <i x="30" s="1"/>
        <i x="37" s="1"/>
        <i x="36" s="1"/>
        <i x="8" s="1"/>
        <i x="7" s="1"/>
        <i x="40" s="1"/>
        <i x="6" s="1"/>
        <i x="38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" sourceName="state">
  <pivotTables>
    <pivotTable tabId="9" name="PivotTable8"/>
  </pivotTables>
  <data>
    <tabular pivotCacheId="3">
      <items count="4">
        <i x="1" s="1"/>
        <i x="2" s="1"/>
        <i x="3" s="1"/>
        <i x="0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_and_Sub_Category1" sourceName="Category and Sub-Category">
  <pivotTables>
    <pivotTable tabId="9" name="PivotTable8"/>
  </pivotTables>
  <data>
    <tabular pivotCacheId="3">
      <items count="41">
        <i x="5" s="1"/>
        <i x="4" s="1"/>
        <i x="3" s="1"/>
        <i x="2" s="1"/>
        <i x="1" s="1"/>
        <i x="0" s="1"/>
        <i x="19" s="1"/>
        <i x="34" s="1"/>
        <i x="33" s="1"/>
        <i x="18" s="1"/>
        <i x="32" s="1"/>
        <i x="17" s="1"/>
        <i x="16" s="1"/>
        <i x="35" s="1"/>
        <i x="15" s="1"/>
        <i x="28" s="1"/>
        <i x="14" s="1"/>
        <i x="13" s="1"/>
        <i x="12" s="1"/>
        <i x="27" s="1"/>
        <i x="11" s="1"/>
        <i x="21" s="1"/>
        <i x="24" s="1"/>
        <i x="31" s="1"/>
        <i x="20" s="1"/>
        <i x="26" s="1"/>
        <i x="25" s="1"/>
        <i x="39" s="1"/>
        <i x="10" s="1"/>
        <i x="9" s="1"/>
        <i x="23" s="1"/>
        <i x="22" s="1"/>
        <i x="29" s="1"/>
        <i x="30" s="1"/>
        <i x="37" s="1"/>
        <i x="36" s="1"/>
        <i x="8" s="1"/>
        <i x="7" s="1"/>
        <i x="40" s="1"/>
        <i x="6" s="1"/>
        <i x="38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" cache="Slicer_country" caption="country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 1" cache="Slicer_country1" caption="country" startItem="7" rowHeight="230716"/>
  <slicer name="Category and Sub-Category" cache="Slicer_Category_and_Sub_Category" caption="Parent category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tate" cache="Slicer_state" caption="outcome" rowHeight="230716"/>
  <slicer name="Category and Sub-Category 1" cache="Slicer_Category_and_Sub_Category1" caption="parent category" rowHeight="230716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Relationship Id="rId3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Relationship Id="rId3" Type="http://schemas.microsoft.com/office/2007/relationships/slicer" Target="../slicers/slicer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70C0"/>
  </sheetPr>
  <dimension ref="A2:F15"/>
  <sheetViews>
    <sheetView workbookViewId="0">
      <selection activeCell="M24" sqref="M24"/>
    </sheetView>
  </sheetViews>
  <sheetFormatPr baseColWidth="10" defaultRowHeight="15" x14ac:dyDescent="0.2"/>
  <cols>
    <col min="1" max="1" width="12.33203125" customWidth="1"/>
    <col min="2" max="2" width="15.6640625" customWidth="1"/>
    <col min="3" max="3" width="5.33203125" customWidth="1"/>
    <col min="4" max="4" width="3.83203125" customWidth="1"/>
    <col min="5" max="5" width="8.6640625" customWidth="1"/>
    <col min="6" max="7" width="10" customWidth="1"/>
    <col min="8" max="8" width="11.83203125" bestFit="1" customWidth="1"/>
    <col min="9" max="9" width="13.83203125" bestFit="1" customWidth="1"/>
    <col min="10" max="10" width="16.1640625" bestFit="1" customWidth="1"/>
    <col min="11" max="11" width="18.1640625" bestFit="1" customWidth="1"/>
  </cols>
  <sheetData>
    <row r="2" spans="1:6" x14ac:dyDescent="0.2">
      <c r="A2" s="9" t="s">
        <v>8223</v>
      </c>
      <c r="B2" t="s">
        <v>8314</v>
      </c>
    </row>
    <row r="4" spans="1:6" x14ac:dyDescent="0.2">
      <c r="A4" s="9" t="s">
        <v>8312</v>
      </c>
      <c r="B4" s="9" t="s">
        <v>8313</v>
      </c>
    </row>
    <row r="5" spans="1:6" x14ac:dyDescent="0.2">
      <c r="A5" s="9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10" t="s">
        <v>8309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">
      <c r="A7" s="10" t="s">
        <v>8340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">
      <c r="A8" s="10" t="s">
        <v>8337</v>
      </c>
      <c r="B8" s="8"/>
      <c r="C8" s="8">
        <v>140</v>
      </c>
      <c r="D8" s="8"/>
      <c r="E8" s="8">
        <v>80</v>
      </c>
      <c r="F8" s="8">
        <v>220</v>
      </c>
    </row>
    <row r="9" spans="1:6" x14ac:dyDescent="0.2">
      <c r="A9" s="10" t="s">
        <v>8335</v>
      </c>
      <c r="B9" s="8">
        <v>24</v>
      </c>
      <c r="C9" s="8"/>
      <c r="D9" s="8"/>
      <c r="E9" s="8"/>
      <c r="F9" s="8">
        <v>24</v>
      </c>
    </row>
    <row r="10" spans="1:6" x14ac:dyDescent="0.2">
      <c r="A10" s="10" t="s">
        <v>8329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">
      <c r="A11" s="10" t="s">
        <v>8342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">
      <c r="A12" s="10" t="s">
        <v>8326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2">
      <c r="A13" s="10" t="s">
        <v>8323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2">
      <c r="A14" s="10" t="s">
        <v>8321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">
      <c r="A15" s="10" t="s">
        <v>8310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50"/>
  </sheetPr>
  <dimension ref="A1:F47"/>
  <sheetViews>
    <sheetView workbookViewId="0">
      <selection activeCell="L11" sqref="L11"/>
    </sheetView>
  </sheetViews>
  <sheetFormatPr baseColWidth="10" defaultRowHeight="15" x14ac:dyDescent="0.2"/>
  <cols>
    <col min="1" max="1" width="21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  <col min="7" max="7" width="28.83203125" bestFit="1" customWidth="1"/>
    <col min="8" max="8" width="11.83203125" bestFit="1" customWidth="1"/>
    <col min="9" max="9" width="28.83203125" bestFit="1" customWidth="1"/>
    <col min="10" max="10" width="16.1640625" bestFit="1" customWidth="1"/>
    <col min="11" max="11" width="33" bestFit="1" customWidth="1"/>
  </cols>
  <sheetData>
    <row r="1" spans="1:6" x14ac:dyDescent="0.2">
      <c r="A1" s="9" t="s">
        <v>8364</v>
      </c>
      <c r="B1" t="s">
        <v>8311</v>
      </c>
    </row>
    <row r="2" spans="1:6" x14ac:dyDescent="0.2">
      <c r="A2" s="9" t="s">
        <v>8264</v>
      </c>
      <c r="B2" t="s">
        <v>8311</v>
      </c>
    </row>
    <row r="4" spans="1:6" x14ac:dyDescent="0.2">
      <c r="A4" s="9" t="s">
        <v>8312</v>
      </c>
      <c r="B4" s="9" t="s">
        <v>8313</v>
      </c>
    </row>
    <row r="5" spans="1:6" x14ac:dyDescent="0.2">
      <c r="A5" s="9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10" t="s">
        <v>8320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8348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8336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8362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8358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8319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8318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8334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8351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8328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8341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8352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8353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8333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8332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8360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8331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8339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8363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8347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8327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8354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8343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8349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8322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8350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8346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8357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8330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8317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8316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8356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8359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8361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8355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8315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8345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8338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8325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8324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8344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8310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-0.249977111117893"/>
  </sheetPr>
  <dimension ref="A2:F18"/>
  <sheetViews>
    <sheetView workbookViewId="0">
      <selection activeCell="J28" sqref="J28"/>
    </sheetView>
  </sheetViews>
  <sheetFormatPr baseColWidth="10" defaultRowHeight="15" x14ac:dyDescent="0.2"/>
  <cols>
    <col min="1" max="1" width="21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7" width="6.1640625" customWidth="1"/>
    <col min="8" max="8" width="11.83203125" customWidth="1"/>
    <col min="9" max="9" width="16.33203125" customWidth="1"/>
    <col min="10" max="10" width="16.1640625" customWidth="1"/>
    <col min="11" max="11" width="29.83203125" customWidth="1"/>
  </cols>
  <sheetData>
    <row r="2" spans="1:6" x14ac:dyDescent="0.2">
      <c r="A2" s="9" t="s">
        <v>8264</v>
      </c>
      <c r="B2" t="s">
        <v>8311</v>
      </c>
    </row>
    <row r="4" spans="1:6" x14ac:dyDescent="0.2">
      <c r="A4" s="9" t="s">
        <v>8312</v>
      </c>
      <c r="B4" s="9" t="s">
        <v>8313</v>
      </c>
    </row>
    <row r="5" spans="1:6" x14ac:dyDescent="0.2">
      <c r="A5" s="9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13" t="s">
        <v>8368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3" t="s">
        <v>8369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3" t="s">
        <v>8370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3" t="s">
        <v>8371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3" t="s">
        <v>8372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3" t="s">
        <v>8373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3" t="s">
        <v>8374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3" t="s">
        <v>8375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3" t="s">
        <v>8376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3" t="s">
        <v>8377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3" t="s">
        <v>8378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3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3" t="s">
        <v>8310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T4115"/>
  <sheetViews>
    <sheetView tabSelected="1" topLeftCell="J1" workbookViewId="0">
      <selection activeCell="V5" sqref="V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2" customWidth="1"/>
    <col min="6" max="6" width="21.33203125" customWidth="1"/>
    <col min="7" max="7" width="10.1640625" customWidth="1"/>
    <col min="8" max="8" width="10.33203125" customWidth="1"/>
    <col min="9" max="9" width="11.33203125" customWidth="1"/>
    <col min="10" max="10" width="17.83203125" customWidth="1"/>
    <col min="11" max="11" width="15.5" customWidth="1"/>
    <col min="12" max="12" width="13.83203125" customWidth="1"/>
    <col min="13" max="13" width="11.1640625" customWidth="1"/>
    <col min="14" max="14" width="22.6640625" customWidth="1"/>
    <col min="15" max="15" width="12.83203125" style="7" bestFit="1" customWidth="1"/>
    <col min="16" max="16" width="17.33203125" bestFit="1" customWidth="1"/>
    <col min="17" max="17" width="19.33203125" customWidth="1"/>
    <col min="18" max="18" width="10.33203125" customWidth="1"/>
    <col min="19" max="19" width="13.1640625" customWidth="1"/>
    <col min="20" max="20" width="12.5" customWidth="1"/>
  </cols>
  <sheetData>
    <row r="1" spans="1:20" ht="3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5" t="s">
        <v>8364</v>
      </c>
      <c r="R1" s="5" t="s">
        <v>8365</v>
      </c>
      <c r="S1" s="12" t="s">
        <v>8366</v>
      </c>
      <c r="T1" s="12" t="s">
        <v>8367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E2/D2</f>
        <v>1.3685882352941177</v>
      </c>
      <c r="P2" s="14">
        <f>E2/L2</f>
        <v>63.917582417582416</v>
      </c>
      <c r="Q2" t="s">
        <v>8309</v>
      </c>
      <c r="R2" t="s">
        <v>8315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1.4260827250608272</v>
      </c>
      <c r="P3" s="14">
        <f t="shared" ref="P3:P66" si="1">E3/L3</f>
        <v>185.48101265822785</v>
      </c>
      <c r="Q3" t="s">
        <v>8309</v>
      </c>
      <c r="R3" t="s">
        <v>8315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14">
        <f t="shared" si="1"/>
        <v>15</v>
      </c>
      <c r="Q4" t="s">
        <v>8309</v>
      </c>
      <c r="R4" t="s">
        <v>8315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14">
        <f t="shared" si="1"/>
        <v>69.266666666666666</v>
      </c>
      <c r="Q5" t="s">
        <v>8309</v>
      </c>
      <c r="R5" t="s">
        <v>8315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14">
        <f t="shared" si="1"/>
        <v>190.55028169014085</v>
      </c>
      <c r="Q6" t="s">
        <v>8309</v>
      </c>
      <c r="R6" t="s">
        <v>8315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14">
        <f t="shared" si="1"/>
        <v>93.40425531914893</v>
      </c>
      <c r="Q7" t="s">
        <v>8309</v>
      </c>
      <c r="R7" t="s">
        <v>8315</v>
      </c>
      <c r="S7" s="11">
        <f t="shared" si="2"/>
        <v>42563.932951388888</v>
      </c>
      <c r="T7" s="11">
        <f t="shared" si="3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14">
        <f t="shared" si="1"/>
        <v>146.87931034482759</v>
      </c>
      <c r="Q8" t="s">
        <v>8309</v>
      </c>
      <c r="R8" t="s">
        <v>8315</v>
      </c>
      <c r="S8" s="11">
        <f t="shared" si="2"/>
        <v>41794.072337962964</v>
      </c>
      <c r="T8" s="11">
        <f t="shared" si="3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14">
        <f t="shared" si="1"/>
        <v>159.82456140350877</v>
      </c>
      <c r="Q9" t="s">
        <v>8309</v>
      </c>
      <c r="R9" t="s">
        <v>8315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14">
        <f t="shared" si="1"/>
        <v>291.79333333333335</v>
      </c>
      <c r="Q10" t="s">
        <v>8309</v>
      </c>
      <c r="R10" t="s">
        <v>8315</v>
      </c>
      <c r="S10" s="11">
        <f t="shared" si="2"/>
        <v>42468.94458333333</v>
      </c>
      <c r="T10" s="11">
        <f t="shared" si="3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14">
        <f t="shared" si="1"/>
        <v>31.499500000000001</v>
      </c>
      <c r="Q11" t="s">
        <v>8309</v>
      </c>
      <c r="R11" t="s">
        <v>8315</v>
      </c>
      <c r="S11" s="11">
        <f t="shared" si="2"/>
        <v>42447.103518518517</v>
      </c>
      <c r="T11" s="11">
        <f t="shared" si="3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14">
        <f t="shared" si="1"/>
        <v>158.68421052631578</v>
      </c>
      <c r="Q12" t="s">
        <v>8309</v>
      </c>
      <c r="R12" t="s">
        <v>8315</v>
      </c>
      <c r="S12" s="11">
        <f t="shared" si="2"/>
        <v>41780.068043981482</v>
      </c>
      <c r="T12" s="11">
        <f t="shared" si="3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14">
        <f t="shared" si="1"/>
        <v>80.333333333333329</v>
      </c>
      <c r="Q13" t="s">
        <v>8309</v>
      </c>
      <c r="R13" t="s">
        <v>8315</v>
      </c>
      <c r="S13" s="11">
        <f t="shared" si="2"/>
        <v>42572.778495370367</v>
      </c>
      <c r="T13" s="11">
        <f t="shared" si="3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14">
        <f t="shared" si="1"/>
        <v>59.961305925030231</v>
      </c>
      <c r="Q14" t="s">
        <v>8309</v>
      </c>
      <c r="R14" t="s">
        <v>8315</v>
      </c>
      <c r="S14" s="11">
        <f t="shared" si="2"/>
        <v>41791.713252314818</v>
      </c>
      <c r="T14" s="11">
        <f t="shared" si="3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14">
        <f t="shared" si="1"/>
        <v>109.78431372549019</v>
      </c>
      <c r="Q15" t="s">
        <v>8309</v>
      </c>
      <c r="R15" t="s">
        <v>8315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14">
        <f t="shared" si="1"/>
        <v>147.70731707317074</v>
      </c>
      <c r="Q16" t="s">
        <v>8309</v>
      </c>
      <c r="R16" t="s">
        <v>8315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14">
        <f t="shared" si="1"/>
        <v>21.755102040816325</v>
      </c>
      <c r="Q17" t="s">
        <v>8309</v>
      </c>
      <c r="R17" t="s">
        <v>8315</v>
      </c>
      <c r="S17" s="11">
        <f t="shared" si="2"/>
        <v>42256.391875000001</v>
      </c>
      <c r="T17" s="11">
        <f t="shared" si="3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14">
        <f t="shared" si="1"/>
        <v>171.84285714285716</v>
      </c>
      <c r="Q18" t="s">
        <v>8309</v>
      </c>
      <c r="R18" t="s">
        <v>8315</v>
      </c>
      <c r="S18" s="11">
        <f t="shared" si="2"/>
        <v>41760.796423611115</v>
      </c>
      <c r="T18" s="11">
        <f t="shared" si="3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14">
        <f t="shared" si="1"/>
        <v>41.944444444444443</v>
      </c>
      <c r="Q19" t="s">
        <v>8309</v>
      </c>
      <c r="R19" t="s">
        <v>8315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14">
        <f t="shared" si="1"/>
        <v>93.264122807017543</v>
      </c>
      <c r="Q20" t="s">
        <v>8309</v>
      </c>
      <c r="R20" t="s">
        <v>8315</v>
      </c>
      <c r="S20" s="11">
        <f t="shared" si="2"/>
        <v>41869.542314814818</v>
      </c>
      <c r="T20" s="11">
        <f t="shared" si="3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14">
        <f t="shared" si="1"/>
        <v>56.136363636363633</v>
      </c>
      <c r="Q21" t="s">
        <v>8309</v>
      </c>
      <c r="R21" t="s">
        <v>8315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14">
        <f t="shared" si="1"/>
        <v>80.16</v>
      </c>
      <c r="Q22" t="s">
        <v>8309</v>
      </c>
      <c r="R22" t="s">
        <v>8315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14">
        <f t="shared" si="1"/>
        <v>199.9009900990099</v>
      </c>
      <c r="Q23" t="s">
        <v>8309</v>
      </c>
      <c r="R23" t="s">
        <v>8315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14">
        <f t="shared" si="1"/>
        <v>51.25</v>
      </c>
      <c r="Q24" t="s">
        <v>8309</v>
      </c>
      <c r="R24" t="s">
        <v>8315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14">
        <f t="shared" si="1"/>
        <v>103.04347826086956</v>
      </c>
      <c r="Q25" t="s">
        <v>8309</v>
      </c>
      <c r="R25" t="s">
        <v>8315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14">
        <f t="shared" si="1"/>
        <v>66.346149825783982</v>
      </c>
      <c r="Q26" t="s">
        <v>8309</v>
      </c>
      <c r="R26" t="s">
        <v>8315</v>
      </c>
      <c r="S26" s="11">
        <f t="shared" si="2"/>
        <v>42229.820173611108</v>
      </c>
      <c r="T26" s="11">
        <f t="shared" si="3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14">
        <f t="shared" si="1"/>
        <v>57.142857142857146</v>
      </c>
      <c r="Q27" t="s">
        <v>8309</v>
      </c>
      <c r="R27" t="s">
        <v>8315</v>
      </c>
      <c r="S27" s="11">
        <f t="shared" si="2"/>
        <v>42318.025011574078</v>
      </c>
      <c r="T27" s="11">
        <f t="shared" si="3"/>
        <v>42378.025011574078</v>
      </c>
    </row>
    <row r="28" spans="1:20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14">
        <f t="shared" si="1"/>
        <v>102.10526315789474</v>
      </c>
      <c r="Q28" t="s">
        <v>8309</v>
      </c>
      <c r="R28" t="s">
        <v>8315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14">
        <f t="shared" si="1"/>
        <v>148.96666666666667</v>
      </c>
      <c r="Q29" t="s">
        <v>8309</v>
      </c>
      <c r="R29" t="s">
        <v>8315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14">
        <f t="shared" si="1"/>
        <v>169.6056338028169</v>
      </c>
      <c r="Q30" t="s">
        <v>8309</v>
      </c>
      <c r="R30" t="s">
        <v>8315</v>
      </c>
      <c r="S30" s="11">
        <f t="shared" si="2"/>
        <v>42324.96393518518</v>
      </c>
      <c r="T30" s="11">
        <f t="shared" si="3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14">
        <f t="shared" si="1"/>
        <v>31.623931623931625</v>
      </c>
      <c r="Q31" t="s">
        <v>8309</v>
      </c>
      <c r="R31" t="s">
        <v>8315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14">
        <f t="shared" si="1"/>
        <v>76.45264150943396</v>
      </c>
      <c r="Q32" t="s">
        <v>8309</v>
      </c>
      <c r="R32" t="s">
        <v>8315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14">
        <f t="shared" si="1"/>
        <v>13</v>
      </c>
      <c r="Q33" t="s">
        <v>8309</v>
      </c>
      <c r="R33" t="s">
        <v>8315</v>
      </c>
      <c r="S33" s="11">
        <f t="shared" si="2"/>
        <v>42376.79206018518</v>
      </c>
      <c r="T33" s="11">
        <f t="shared" si="3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14">
        <f t="shared" si="1"/>
        <v>320.44943820224717</v>
      </c>
      <c r="Q34" t="s">
        <v>8309</v>
      </c>
      <c r="R34" t="s">
        <v>8315</v>
      </c>
      <c r="S34" s="11">
        <f t="shared" si="2"/>
        <v>42461.627511574072</v>
      </c>
      <c r="T34" s="11">
        <f t="shared" si="3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14">
        <f t="shared" si="1"/>
        <v>83.75</v>
      </c>
      <c r="Q35" t="s">
        <v>8309</v>
      </c>
      <c r="R35" t="s">
        <v>8315</v>
      </c>
      <c r="S35" s="11">
        <f t="shared" si="2"/>
        <v>42286.660891203705</v>
      </c>
      <c r="T35" s="11">
        <f t="shared" si="3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14">
        <f t="shared" si="1"/>
        <v>49.882352941176471</v>
      </c>
      <c r="Q36" t="s">
        <v>8309</v>
      </c>
      <c r="R36" t="s">
        <v>8315</v>
      </c>
      <c r="S36" s="11">
        <f t="shared" si="2"/>
        <v>41841.321770833332</v>
      </c>
      <c r="T36" s="11">
        <f t="shared" si="3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14">
        <f t="shared" si="1"/>
        <v>59.464285714285715</v>
      </c>
      <c r="Q37" t="s">
        <v>8309</v>
      </c>
      <c r="R37" t="s">
        <v>8315</v>
      </c>
      <c r="S37" s="11">
        <f t="shared" si="2"/>
        <v>42098.291828703703</v>
      </c>
      <c r="T37" s="11">
        <f t="shared" si="3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14">
        <f t="shared" si="1"/>
        <v>193.84090909090909</v>
      </c>
      <c r="Q38" t="s">
        <v>8309</v>
      </c>
      <c r="R38" t="s">
        <v>8315</v>
      </c>
      <c r="S38" s="11">
        <f t="shared" si="2"/>
        <v>42068.307002314818</v>
      </c>
      <c r="T38" s="11">
        <f t="shared" si="3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14">
        <f t="shared" si="1"/>
        <v>159.51383399209487</v>
      </c>
      <c r="Q39" t="s">
        <v>8309</v>
      </c>
      <c r="R39" t="s">
        <v>8315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14">
        <f t="shared" si="1"/>
        <v>41.68181818181818</v>
      </c>
      <c r="Q40" t="s">
        <v>8309</v>
      </c>
      <c r="R40" t="s">
        <v>8315</v>
      </c>
      <c r="S40" s="11">
        <f t="shared" si="2"/>
        <v>41375.057222222218</v>
      </c>
      <c r="T40" s="11">
        <f t="shared" si="3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14">
        <f t="shared" si="1"/>
        <v>150.89861751152074</v>
      </c>
      <c r="Q41" t="s">
        <v>8309</v>
      </c>
      <c r="R41" t="s">
        <v>8315</v>
      </c>
      <c r="S41" s="11">
        <f t="shared" si="2"/>
        <v>41754.047083333331</v>
      </c>
      <c r="T41" s="11">
        <f t="shared" si="3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14">
        <f t="shared" si="1"/>
        <v>126.6875</v>
      </c>
      <c r="Q42" t="s">
        <v>8309</v>
      </c>
      <c r="R42" t="s">
        <v>8315</v>
      </c>
      <c r="S42" s="11">
        <f t="shared" si="2"/>
        <v>41789.21398148148</v>
      </c>
      <c r="T42" s="11">
        <f t="shared" si="3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14">
        <f t="shared" si="1"/>
        <v>105.26315789473684</v>
      </c>
      <c r="Q43" t="s">
        <v>8309</v>
      </c>
      <c r="R43" t="s">
        <v>8315</v>
      </c>
      <c r="S43" s="11">
        <f t="shared" si="2"/>
        <v>41887.568912037037</v>
      </c>
      <c r="T43" s="11">
        <f t="shared" si="3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14">
        <f t="shared" si="1"/>
        <v>117.51479289940828</v>
      </c>
      <c r="Q44" t="s">
        <v>8309</v>
      </c>
      <c r="R44" t="s">
        <v>8315</v>
      </c>
      <c r="S44" s="11">
        <f t="shared" si="2"/>
        <v>41971.639189814814</v>
      </c>
      <c r="T44" s="11">
        <f t="shared" si="3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14">
        <f t="shared" si="1"/>
        <v>117.36121673003802</v>
      </c>
      <c r="Q45" t="s">
        <v>8309</v>
      </c>
      <c r="R45" t="s">
        <v>8315</v>
      </c>
      <c r="S45" s="11">
        <f t="shared" si="2"/>
        <v>41802.790347222224</v>
      </c>
      <c r="T45" s="11">
        <f t="shared" si="3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14">
        <f t="shared" si="1"/>
        <v>133.33333333333334</v>
      </c>
      <c r="Q46" t="s">
        <v>8309</v>
      </c>
      <c r="R46" t="s">
        <v>8315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14">
        <f t="shared" si="1"/>
        <v>98.360655737704917</v>
      </c>
      <c r="Q47" t="s">
        <v>8309</v>
      </c>
      <c r="R47" t="s">
        <v>8315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14">
        <f t="shared" si="1"/>
        <v>194.44444444444446</v>
      </c>
      <c r="Q48" t="s">
        <v>8309</v>
      </c>
      <c r="R48" t="s">
        <v>8315</v>
      </c>
      <c r="S48" s="11">
        <f t="shared" si="2"/>
        <v>42323.964976851858</v>
      </c>
      <c r="T48" s="11">
        <f t="shared" si="3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14">
        <f t="shared" si="1"/>
        <v>76.865000000000009</v>
      </c>
      <c r="Q49" t="s">
        <v>8309</v>
      </c>
      <c r="R49" t="s">
        <v>8315</v>
      </c>
      <c r="S49" s="11">
        <f t="shared" si="2"/>
        <v>41932.819525462961</v>
      </c>
      <c r="T49" s="11">
        <f t="shared" si="3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14">
        <f t="shared" si="1"/>
        <v>56.815789473684212</v>
      </c>
      <c r="Q50" t="s">
        <v>8309</v>
      </c>
      <c r="R50" t="s">
        <v>8315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14">
        <f t="shared" si="1"/>
        <v>137.93103448275863</v>
      </c>
      <c r="Q51" t="s">
        <v>8309</v>
      </c>
      <c r="R51" t="s">
        <v>8315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14">
        <f t="shared" si="1"/>
        <v>27.272727272727273</v>
      </c>
      <c r="Q52" t="s">
        <v>8309</v>
      </c>
      <c r="R52" t="s">
        <v>8315</v>
      </c>
      <c r="S52" s="11">
        <f t="shared" si="2"/>
        <v>41995.752986111111</v>
      </c>
      <c r="T52" s="11">
        <f t="shared" si="3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14">
        <f t="shared" si="1"/>
        <v>118.33613445378151</v>
      </c>
      <c r="Q53" t="s">
        <v>8309</v>
      </c>
      <c r="R53" t="s">
        <v>8315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14">
        <f t="shared" si="1"/>
        <v>223.48076923076923</v>
      </c>
      <c r="Q54" t="s">
        <v>8309</v>
      </c>
      <c r="R54" t="s">
        <v>8315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14">
        <f t="shared" si="1"/>
        <v>28.111111111111111</v>
      </c>
      <c r="Q55" t="s">
        <v>8309</v>
      </c>
      <c r="R55" t="s">
        <v>8315</v>
      </c>
      <c r="S55" s="11">
        <f t="shared" si="2"/>
        <v>41719.549131944441</v>
      </c>
      <c r="T55" s="11">
        <f t="shared" si="3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14">
        <f t="shared" si="1"/>
        <v>194.23076923076923</v>
      </c>
      <c r="Q56" t="s">
        <v>8309</v>
      </c>
      <c r="R56" t="s">
        <v>8315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14">
        <f t="shared" si="1"/>
        <v>128.95348837209303</v>
      </c>
      <c r="Q57" t="s">
        <v>8309</v>
      </c>
      <c r="R57" t="s">
        <v>8315</v>
      </c>
      <c r="S57" s="11">
        <f t="shared" si="2"/>
        <v>42496.968935185185</v>
      </c>
      <c r="T57" s="11">
        <f t="shared" si="3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14">
        <f t="shared" si="1"/>
        <v>49.316091954022987</v>
      </c>
      <c r="Q58" t="s">
        <v>8309</v>
      </c>
      <c r="R58" t="s">
        <v>8315</v>
      </c>
      <c r="S58" s="11">
        <f t="shared" si="2"/>
        <v>42149.548888888887</v>
      </c>
      <c r="T58" s="11">
        <f t="shared" si="3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14">
        <f t="shared" si="1"/>
        <v>221.52173913043478</v>
      </c>
      <c r="Q59" t="s">
        <v>8309</v>
      </c>
      <c r="R59" t="s">
        <v>8315</v>
      </c>
      <c r="S59" s="11">
        <f t="shared" si="2"/>
        <v>42089.83289351852</v>
      </c>
      <c r="T59" s="11">
        <f t="shared" si="3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14">
        <f t="shared" si="1"/>
        <v>137.21333333333334</v>
      </c>
      <c r="Q60" t="s">
        <v>8309</v>
      </c>
      <c r="R60" t="s">
        <v>8315</v>
      </c>
      <c r="S60" s="11">
        <f t="shared" si="2"/>
        <v>41932.745046296295</v>
      </c>
      <c r="T60" s="11">
        <f t="shared" si="3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14">
        <f t="shared" si="1"/>
        <v>606.82242424242418</v>
      </c>
      <c r="Q61" t="s">
        <v>8309</v>
      </c>
      <c r="R61" t="s">
        <v>8315</v>
      </c>
      <c r="S61" s="11">
        <f t="shared" si="2"/>
        <v>42230.23583333334</v>
      </c>
      <c r="T61" s="11">
        <f t="shared" si="3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14">
        <f t="shared" si="1"/>
        <v>43.040092592592593</v>
      </c>
      <c r="Q62" t="s">
        <v>8309</v>
      </c>
      <c r="R62" t="s">
        <v>8316</v>
      </c>
      <c r="S62" s="11">
        <f t="shared" si="2"/>
        <v>41701.901817129627</v>
      </c>
      <c r="T62" s="11">
        <f t="shared" si="3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14">
        <f t="shared" si="1"/>
        <v>322.39130434782606</v>
      </c>
      <c r="Q63" t="s">
        <v>8309</v>
      </c>
      <c r="R63" t="s">
        <v>8316</v>
      </c>
      <c r="S63" s="11">
        <f t="shared" si="2"/>
        <v>41409.814317129632</v>
      </c>
      <c r="T63" s="11">
        <f t="shared" si="3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14">
        <f t="shared" si="1"/>
        <v>96.708333333333329</v>
      </c>
      <c r="Q64" t="s">
        <v>8309</v>
      </c>
      <c r="R64" t="s">
        <v>8316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14">
        <f t="shared" si="1"/>
        <v>35.474531249999998</v>
      </c>
      <c r="Q65" t="s">
        <v>8309</v>
      </c>
      <c r="R65" t="s">
        <v>8316</v>
      </c>
      <c r="S65" s="11">
        <f t="shared" si="2"/>
        <v>41612.912187499998</v>
      </c>
      <c r="T65" s="11">
        <f t="shared" si="3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4">E66/D66</f>
        <v>1.7333333333333334</v>
      </c>
      <c r="P66" s="14">
        <f t="shared" si="1"/>
        <v>86.666666666666671</v>
      </c>
      <c r="Q66" t="s">
        <v>8309</v>
      </c>
      <c r="R66" t="s">
        <v>8316</v>
      </c>
      <c r="S66" s="11">
        <f t="shared" si="2"/>
        <v>41433.01829861111</v>
      </c>
      <c r="T66" s="11">
        <f t="shared" si="3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4"/>
        <v>1.0752857142857142</v>
      </c>
      <c r="P67" s="14">
        <f t="shared" ref="P67:P130" si="5">E67/L67</f>
        <v>132.05263157894737</v>
      </c>
      <c r="Q67" t="s">
        <v>8309</v>
      </c>
      <c r="R67" t="s">
        <v>8316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14">
        <f t="shared" si="5"/>
        <v>91.230769230769226</v>
      </c>
      <c r="Q68" t="s">
        <v>8309</v>
      </c>
      <c r="R68" t="s">
        <v>8316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14">
        <f t="shared" si="5"/>
        <v>116.25</v>
      </c>
      <c r="Q69" t="s">
        <v>8309</v>
      </c>
      <c r="R69" t="s">
        <v>8316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14">
        <f t="shared" si="5"/>
        <v>21.194444444444443</v>
      </c>
      <c r="Q70" t="s">
        <v>8309</v>
      </c>
      <c r="R70" t="s">
        <v>8316</v>
      </c>
      <c r="S70" s="11">
        <f t="shared" si="6"/>
        <v>41663.569340277776</v>
      </c>
      <c r="T70" s="11">
        <f t="shared" si="7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14">
        <f t="shared" si="5"/>
        <v>62.327134831460668</v>
      </c>
      <c r="Q71" t="s">
        <v>8309</v>
      </c>
      <c r="R71" t="s">
        <v>8316</v>
      </c>
      <c r="S71" s="11">
        <f t="shared" si="6"/>
        <v>40786.187789351854</v>
      </c>
      <c r="T71" s="11">
        <f t="shared" si="7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14">
        <f t="shared" si="5"/>
        <v>37.411764705882355</v>
      </c>
      <c r="Q72" t="s">
        <v>8309</v>
      </c>
      <c r="R72" t="s">
        <v>8316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14">
        <f t="shared" si="5"/>
        <v>69.71875</v>
      </c>
      <c r="Q73" t="s">
        <v>8309</v>
      </c>
      <c r="R73" t="s">
        <v>8316</v>
      </c>
      <c r="S73" s="11">
        <f t="shared" si="6"/>
        <v>40997.271493055552</v>
      </c>
      <c r="T73" s="11">
        <f t="shared" si="7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14">
        <f t="shared" si="5"/>
        <v>58.170731707317074</v>
      </c>
      <c r="Q74" t="s">
        <v>8309</v>
      </c>
      <c r="R74" t="s">
        <v>8316</v>
      </c>
      <c r="S74" s="11">
        <f t="shared" si="6"/>
        <v>41208.010196759256</v>
      </c>
      <c r="T74" s="11">
        <f t="shared" si="7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14">
        <f t="shared" si="5"/>
        <v>50</v>
      </c>
      <c r="Q75" t="s">
        <v>8309</v>
      </c>
      <c r="R75" t="s">
        <v>8316</v>
      </c>
      <c r="S75" s="11">
        <f t="shared" si="6"/>
        <v>40587.75675925926</v>
      </c>
      <c r="T75" s="11">
        <f t="shared" si="7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14">
        <f t="shared" si="5"/>
        <v>19.471034482758618</v>
      </c>
      <c r="Q76" t="s">
        <v>8309</v>
      </c>
      <c r="R76" t="s">
        <v>8316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14">
        <f t="shared" si="5"/>
        <v>85.957446808510639</v>
      </c>
      <c r="Q77" t="s">
        <v>8309</v>
      </c>
      <c r="R77" t="s">
        <v>8316</v>
      </c>
      <c r="S77" s="11">
        <f t="shared" si="6"/>
        <v>41357.209166666667</v>
      </c>
      <c r="T77" s="11">
        <f t="shared" si="7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14">
        <f t="shared" si="5"/>
        <v>30.666666666666668</v>
      </c>
      <c r="Q78" t="s">
        <v>8309</v>
      </c>
      <c r="R78" t="s">
        <v>8316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14">
        <f t="shared" si="5"/>
        <v>60.384615384615387</v>
      </c>
      <c r="Q79" t="s">
        <v>8309</v>
      </c>
      <c r="R79" t="s">
        <v>8316</v>
      </c>
      <c r="S79" s="11">
        <f t="shared" si="6"/>
        <v>40997.144872685189</v>
      </c>
      <c r="T79" s="11">
        <f t="shared" si="7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14">
        <f t="shared" si="5"/>
        <v>38.6</v>
      </c>
      <c r="Q80" t="s">
        <v>8309</v>
      </c>
      <c r="R80" t="s">
        <v>8316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14">
        <f t="shared" si="5"/>
        <v>40.268292682926827</v>
      </c>
      <c r="Q81" t="s">
        <v>8309</v>
      </c>
      <c r="R81" t="s">
        <v>8316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14">
        <f t="shared" si="5"/>
        <v>273.82978723404256</v>
      </c>
      <c r="Q82" t="s">
        <v>8309</v>
      </c>
      <c r="R82" t="s">
        <v>8316</v>
      </c>
      <c r="S82" s="11">
        <f t="shared" si="6"/>
        <v>41583.083981481483</v>
      </c>
      <c r="T82" s="11">
        <f t="shared" si="7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14">
        <f t="shared" si="5"/>
        <v>53.035714285714285</v>
      </c>
      <c r="Q83" t="s">
        <v>8309</v>
      </c>
      <c r="R83" t="s">
        <v>8316</v>
      </c>
      <c r="S83" s="11">
        <f t="shared" si="6"/>
        <v>41100.158877314818</v>
      </c>
      <c r="T83" s="11">
        <f t="shared" si="7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14">
        <f t="shared" si="5"/>
        <v>40.005000000000003</v>
      </c>
      <c r="Q84" t="s">
        <v>8309</v>
      </c>
      <c r="R84" t="s">
        <v>8316</v>
      </c>
      <c r="S84" s="11">
        <f t="shared" si="6"/>
        <v>40795.820150462961</v>
      </c>
      <c r="T84" s="11">
        <f t="shared" si="7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14">
        <f t="shared" si="5"/>
        <v>15.76923076923077</v>
      </c>
      <c r="Q85" t="s">
        <v>8309</v>
      </c>
      <c r="R85" t="s">
        <v>8316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14">
        <f t="shared" si="5"/>
        <v>71.428571428571431</v>
      </c>
      <c r="Q86" t="s">
        <v>8309</v>
      </c>
      <c r="R86" t="s">
        <v>8316</v>
      </c>
      <c r="S86" s="11">
        <f t="shared" si="6"/>
        <v>40648.757939814815</v>
      </c>
      <c r="T86" s="11">
        <f t="shared" si="7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14">
        <f t="shared" si="5"/>
        <v>71.714285714285708</v>
      </c>
      <c r="Q87" t="s">
        <v>8309</v>
      </c>
      <c r="R87" t="s">
        <v>8316</v>
      </c>
      <c r="S87" s="11">
        <f t="shared" si="6"/>
        <v>40779.125428240739</v>
      </c>
      <c r="T87" s="11">
        <f t="shared" si="7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14">
        <f t="shared" si="5"/>
        <v>375.76470588235293</v>
      </c>
      <c r="Q88" t="s">
        <v>8309</v>
      </c>
      <c r="R88" t="s">
        <v>8316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14">
        <f t="shared" si="5"/>
        <v>104.6</v>
      </c>
      <c r="Q89" t="s">
        <v>8309</v>
      </c>
      <c r="R89" t="s">
        <v>8316</v>
      </c>
      <c r="S89" s="11">
        <f t="shared" si="6"/>
        <v>40322.53938657407</v>
      </c>
      <c r="T89" s="11">
        <f t="shared" si="7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14">
        <f t="shared" si="5"/>
        <v>60</v>
      </c>
      <c r="Q90" t="s">
        <v>8309</v>
      </c>
      <c r="R90" t="s">
        <v>8316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14">
        <f t="shared" si="5"/>
        <v>123.28571428571429</v>
      </c>
      <c r="Q91" t="s">
        <v>8309</v>
      </c>
      <c r="R91" t="s">
        <v>8316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14">
        <f t="shared" si="5"/>
        <v>31.375</v>
      </c>
      <c r="Q92" t="s">
        <v>8309</v>
      </c>
      <c r="R92" t="s">
        <v>8316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14">
        <f t="shared" si="5"/>
        <v>78.260869565217391</v>
      </c>
      <c r="Q93" t="s">
        <v>8309</v>
      </c>
      <c r="R93" t="s">
        <v>8316</v>
      </c>
      <c r="S93" s="11">
        <f t="shared" si="6"/>
        <v>40619.402361111112</v>
      </c>
      <c r="T93" s="11">
        <f t="shared" si="7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14">
        <f t="shared" si="5"/>
        <v>122.32558139534883</v>
      </c>
      <c r="Q94" t="s">
        <v>8309</v>
      </c>
      <c r="R94" t="s">
        <v>8316</v>
      </c>
      <c r="S94" s="11">
        <f t="shared" si="6"/>
        <v>42721.198877314819</v>
      </c>
      <c r="T94" s="11">
        <f t="shared" si="7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14">
        <f t="shared" si="5"/>
        <v>73.733333333333334</v>
      </c>
      <c r="Q95" t="s">
        <v>8309</v>
      </c>
      <c r="R95" t="s">
        <v>8316</v>
      </c>
      <c r="S95" s="11">
        <f t="shared" si="6"/>
        <v>41065.858067129629</v>
      </c>
      <c r="T95" s="11">
        <f t="shared" si="7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14">
        <f t="shared" si="5"/>
        <v>21.666666666666668</v>
      </c>
      <c r="Q96" t="s">
        <v>8309</v>
      </c>
      <c r="R96" t="s">
        <v>8316</v>
      </c>
      <c r="S96" s="11">
        <f t="shared" si="6"/>
        <v>41716.717847222222</v>
      </c>
      <c r="T96" s="11">
        <f t="shared" si="7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14">
        <f t="shared" si="5"/>
        <v>21.904761904761905</v>
      </c>
      <c r="Q97" t="s">
        <v>8309</v>
      </c>
      <c r="R97" t="s">
        <v>8316</v>
      </c>
      <c r="S97" s="11">
        <f t="shared" si="6"/>
        <v>40935.005104166667</v>
      </c>
      <c r="T97" s="11">
        <f t="shared" si="7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14">
        <f t="shared" si="5"/>
        <v>50.588235294117645</v>
      </c>
      <c r="Q98" t="s">
        <v>8309</v>
      </c>
      <c r="R98" t="s">
        <v>8316</v>
      </c>
      <c r="S98" s="11">
        <f t="shared" si="6"/>
        <v>40324.662511574075</v>
      </c>
      <c r="T98" s="11">
        <f t="shared" si="7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14">
        <f t="shared" si="5"/>
        <v>53.125</v>
      </c>
      <c r="Q99" t="s">
        <v>8309</v>
      </c>
      <c r="R99" t="s">
        <v>8316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14">
        <f t="shared" si="5"/>
        <v>56.666666666666664</v>
      </c>
      <c r="Q100" t="s">
        <v>8309</v>
      </c>
      <c r="R100" t="s">
        <v>8316</v>
      </c>
      <c r="S100" s="11">
        <f t="shared" si="6"/>
        <v>41214.79483796296</v>
      </c>
      <c r="T100" s="11">
        <f t="shared" si="7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14">
        <f t="shared" si="5"/>
        <v>40.776666666666664</v>
      </c>
      <c r="Q101" t="s">
        <v>8309</v>
      </c>
      <c r="R101" t="s">
        <v>8316</v>
      </c>
      <c r="S101" s="11">
        <f t="shared" si="6"/>
        <v>41631.902766203704</v>
      </c>
      <c r="T101" s="11">
        <f t="shared" si="7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14">
        <f t="shared" si="5"/>
        <v>192.30769230769232</v>
      </c>
      <c r="Q102" t="s">
        <v>8309</v>
      </c>
      <c r="R102" t="s">
        <v>8316</v>
      </c>
      <c r="S102" s="11">
        <f t="shared" si="6"/>
        <v>41197.753310185188</v>
      </c>
      <c r="T102" s="11">
        <f t="shared" si="7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14">
        <f t="shared" si="5"/>
        <v>100</v>
      </c>
      <c r="Q103" t="s">
        <v>8309</v>
      </c>
      <c r="R103" t="s">
        <v>8316</v>
      </c>
      <c r="S103" s="11">
        <f t="shared" si="6"/>
        <v>41274.776736111111</v>
      </c>
      <c r="T103" s="11">
        <f t="shared" si="7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14">
        <f t="shared" si="5"/>
        <v>117.92307692307692</v>
      </c>
      <c r="Q104" t="s">
        <v>8309</v>
      </c>
      <c r="R104" t="s">
        <v>8316</v>
      </c>
      <c r="S104" s="11">
        <f t="shared" si="6"/>
        <v>40505.131168981483</v>
      </c>
      <c r="T104" s="11">
        <f t="shared" si="7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14">
        <f t="shared" si="5"/>
        <v>27.897959183673468</v>
      </c>
      <c r="Q105" t="s">
        <v>8309</v>
      </c>
      <c r="R105" t="s">
        <v>8316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14">
        <f t="shared" si="5"/>
        <v>60</v>
      </c>
      <c r="Q106" t="s">
        <v>8309</v>
      </c>
      <c r="R106" t="s">
        <v>8316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14">
        <f t="shared" si="5"/>
        <v>39.383333333333333</v>
      </c>
      <c r="Q107" t="s">
        <v>8309</v>
      </c>
      <c r="R107" t="s">
        <v>8316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14">
        <f t="shared" si="5"/>
        <v>186.11111111111111</v>
      </c>
      <c r="Q108" t="s">
        <v>8309</v>
      </c>
      <c r="R108" t="s">
        <v>8316</v>
      </c>
      <c r="S108" s="11">
        <f t="shared" si="6"/>
        <v>40987.776631944449</v>
      </c>
      <c r="T108" s="11">
        <f t="shared" si="7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14">
        <f t="shared" si="5"/>
        <v>111.37681159420291</v>
      </c>
      <c r="Q109" t="s">
        <v>8309</v>
      </c>
      <c r="R109" t="s">
        <v>8316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14">
        <f t="shared" si="5"/>
        <v>78.723404255319153</v>
      </c>
      <c r="Q110" t="s">
        <v>8309</v>
      </c>
      <c r="R110" t="s">
        <v>8316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14">
        <f t="shared" si="5"/>
        <v>46.702127659574465</v>
      </c>
      <c r="Q111" t="s">
        <v>8309</v>
      </c>
      <c r="R111" t="s">
        <v>8316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14">
        <f t="shared" si="5"/>
        <v>65.384615384615387</v>
      </c>
      <c r="Q112" t="s">
        <v>8309</v>
      </c>
      <c r="R112" t="s">
        <v>8316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14">
        <f t="shared" si="5"/>
        <v>102.0754716981132</v>
      </c>
      <c r="Q113" t="s">
        <v>8309</v>
      </c>
      <c r="R113" t="s">
        <v>8316</v>
      </c>
      <c r="S113" s="11">
        <f t="shared" si="6"/>
        <v>42125.333182870367</v>
      </c>
      <c r="T113" s="11">
        <f t="shared" si="7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14">
        <f t="shared" si="5"/>
        <v>64.197530864197532</v>
      </c>
      <c r="Q114" t="s">
        <v>8309</v>
      </c>
      <c r="R114" t="s">
        <v>8316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14">
        <f t="shared" si="5"/>
        <v>90.384615384615387</v>
      </c>
      <c r="Q115" t="s">
        <v>8309</v>
      </c>
      <c r="R115" t="s">
        <v>8316</v>
      </c>
      <c r="S115" s="11">
        <f t="shared" si="6"/>
        <v>40753.758425925924</v>
      </c>
      <c r="T115" s="11">
        <f t="shared" si="7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14">
        <f t="shared" si="5"/>
        <v>88.571428571428569</v>
      </c>
      <c r="Q116" t="s">
        <v>8309</v>
      </c>
      <c r="R116" t="s">
        <v>8316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14">
        <f t="shared" si="5"/>
        <v>28.727272727272727</v>
      </c>
      <c r="Q117" t="s">
        <v>8309</v>
      </c>
      <c r="R117" t="s">
        <v>8316</v>
      </c>
      <c r="S117" s="11">
        <f t="shared" si="6"/>
        <v>40918.738935185182</v>
      </c>
      <c r="T117" s="11">
        <f t="shared" si="7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14">
        <f t="shared" si="5"/>
        <v>69.78947368421052</v>
      </c>
      <c r="Q118" t="s">
        <v>8309</v>
      </c>
      <c r="R118" t="s">
        <v>8316</v>
      </c>
      <c r="S118" s="11">
        <f t="shared" si="6"/>
        <v>40595.497164351851</v>
      </c>
      <c r="T118" s="11">
        <f t="shared" si="7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14">
        <f t="shared" si="5"/>
        <v>167.48962962962963</v>
      </c>
      <c r="Q119" t="s">
        <v>8309</v>
      </c>
      <c r="R119" t="s">
        <v>8316</v>
      </c>
      <c r="S119" s="11">
        <f t="shared" si="6"/>
        <v>40248.834999999999</v>
      </c>
      <c r="T119" s="11">
        <f t="shared" si="7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14">
        <f t="shared" si="5"/>
        <v>144.91230769230768</v>
      </c>
      <c r="Q120" t="s">
        <v>8309</v>
      </c>
      <c r="R120" t="s">
        <v>8316</v>
      </c>
      <c r="S120" s="11">
        <f t="shared" si="6"/>
        <v>40723.053657407407</v>
      </c>
      <c r="T120" s="11">
        <f t="shared" si="7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14">
        <f t="shared" si="5"/>
        <v>91.840540540540545</v>
      </c>
      <c r="Q121" t="s">
        <v>8309</v>
      </c>
      <c r="R121" t="s">
        <v>8316</v>
      </c>
      <c r="S121" s="11">
        <f t="shared" si="6"/>
        <v>40739.069282407407</v>
      </c>
      <c r="T121" s="11">
        <f t="shared" si="7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14">
        <f t="shared" si="5"/>
        <v>10</v>
      </c>
      <c r="Q122" t="s">
        <v>8309</v>
      </c>
      <c r="R122" t="s">
        <v>8317</v>
      </c>
      <c r="S122" s="11">
        <f t="shared" si="6"/>
        <v>42616.049849537041</v>
      </c>
      <c r="T122" s="11">
        <f t="shared" si="7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14">
        <f t="shared" si="5"/>
        <v>1</v>
      </c>
      <c r="Q123" t="s">
        <v>8309</v>
      </c>
      <c r="R123" t="s">
        <v>8317</v>
      </c>
      <c r="S123" s="11">
        <f t="shared" si="6"/>
        <v>42096.704976851848</v>
      </c>
      <c r="T123" s="11">
        <f t="shared" si="7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14" t="e">
        <f t="shared" si="5"/>
        <v>#DIV/0!</v>
      </c>
      <c r="Q124" t="s">
        <v>8309</v>
      </c>
      <c r="R124" t="s">
        <v>8317</v>
      </c>
      <c r="S124" s="11">
        <f t="shared" si="6"/>
        <v>42593.431793981479</v>
      </c>
      <c r="T124" s="11">
        <f t="shared" si="7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14">
        <f t="shared" si="5"/>
        <v>25.166666666666668</v>
      </c>
      <c r="Q125" t="s">
        <v>8309</v>
      </c>
      <c r="R125" t="s">
        <v>8317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14" t="e">
        <f t="shared" si="5"/>
        <v>#DIV/0!</v>
      </c>
      <c r="Q126" t="s">
        <v>8309</v>
      </c>
      <c r="R126" t="s">
        <v>8317</v>
      </c>
      <c r="S126" s="11">
        <f t="shared" si="6"/>
        <v>42114.928726851853</v>
      </c>
      <c r="T126" s="11">
        <f t="shared" si="7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14">
        <f t="shared" si="5"/>
        <v>11.666666666666666</v>
      </c>
      <c r="Q127" t="s">
        <v>8309</v>
      </c>
      <c r="R127" t="s">
        <v>8317</v>
      </c>
      <c r="S127" s="11">
        <f t="shared" si="6"/>
        <v>42709.993981481486</v>
      </c>
      <c r="T127" s="11">
        <f t="shared" si="7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14">
        <f t="shared" si="5"/>
        <v>106.69230769230769</v>
      </c>
      <c r="Q128" t="s">
        <v>8309</v>
      </c>
      <c r="R128" t="s">
        <v>8317</v>
      </c>
      <c r="S128" s="11">
        <f t="shared" si="6"/>
        <v>42135.589548611111</v>
      </c>
      <c r="T128" s="11">
        <f t="shared" si="7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14">
        <f t="shared" si="5"/>
        <v>47.5</v>
      </c>
      <c r="Q129" t="s">
        <v>8309</v>
      </c>
      <c r="R129" t="s">
        <v>8317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8">E130/D130</f>
        <v>1.8669999999999999E-2</v>
      </c>
      <c r="P130" s="14">
        <f t="shared" si="5"/>
        <v>311.16666666666669</v>
      </c>
      <c r="Q130" t="s">
        <v>8309</v>
      </c>
      <c r="R130" t="s">
        <v>8317</v>
      </c>
      <c r="S130" s="11">
        <f t="shared" si="6"/>
        <v>42628.22792824074</v>
      </c>
      <c r="T130" s="11">
        <f t="shared" si="7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8"/>
        <v>0</v>
      </c>
      <c r="P131" s="14" t="e">
        <f t="shared" ref="P131:P194" si="9">E131/L131</f>
        <v>#DIV/0!</v>
      </c>
      <c r="Q131" t="s">
        <v>8309</v>
      </c>
      <c r="R131" t="s">
        <v>8317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14" t="e">
        <f t="shared" si="9"/>
        <v>#DIV/0!</v>
      </c>
      <c r="Q132" t="s">
        <v>8309</v>
      </c>
      <c r="R132" t="s">
        <v>8317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14" t="e">
        <f t="shared" si="9"/>
        <v>#DIV/0!</v>
      </c>
      <c r="Q133" t="s">
        <v>8309</v>
      </c>
      <c r="R133" t="s">
        <v>8317</v>
      </c>
      <c r="S133" s="11">
        <f t="shared" si="10"/>
        <v>42541.837511574078</v>
      </c>
      <c r="T133" s="11">
        <f t="shared" si="11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14">
        <f t="shared" si="9"/>
        <v>94.506172839506178</v>
      </c>
      <c r="Q134" t="s">
        <v>8309</v>
      </c>
      <c r="R134" t="s">
        <v>8317</v>
      </c>
      <c r="S134" s="11">
        <f t="shared" si="10"/>
        <v>41905.812581018516</v>
      </c>
      <c r="T134" s="11">
        <f t="shared" si="11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14" t="e">
        <f t="shared" si="9"/>
        <v>#DIV/0!</v>
      </c>
      <c r="Q135" t="s">
        <v>8309</v>
      </c>
      <c r="R135" t="s">
        <v>8317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14" t="e">
        <f t="shared" si="9"/>
        <v>#DIV/0!</v>
      </c>
      <c r="Q136" t="s">
        <v>8309</v>
      </c>
      <c r="R136" t="s">
        <v>8317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14">
        <f t="shared" si="9"/>
        <v>80.599999999999994</v>
      </c>
      <c r="Q137" t="s">
        <v>8309</v>
      </c>
      <c r="R137" t="s">
        <v>8317</v>
      </c>
      <c r="S137" s="11">
        <f t="shared" si="10"/>
        <v>41788.381909722222</v>
      </c>
      <c r="T137" s="11">
        <f t="shared" si="11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14" t="e">
        <f t="shared" si="9"/>
        <v>#DIV/0!</v>
      </c>
      <c r="Q138" t="s">
        <v>8309</v>
      </c>
      <c r="R138" t="s">
        <v>8317</v>
      </c>
      <c r="S138" s="11">
        <f t="shared" si="10"/>
        <v>42096.410115740742</v>
      </c>
      <c r="T138" s="11">
        <f t="shared" si="11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14" t="e">
        <f t="shared" si="9"/>
        <v>#DIV/0!</v>
      </c>
      <c r="Q139" t="s">
        <v>8309</v>
      </c>
      <c r="R139" t="s">
        <v>8317</v>
      </c>
      <c r="S139" s="11">
        <f t="shared" si="10"/>
        <v>42239.573993055557</v>
      </c>
      <c r="T139" s="11">
        <f t="shared" si="11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14">
        <f t="shared" si="9"/>
        <v>81.241379310344826</v>
      </c>
      <c r="Q140" t="s">
        <v>8309</v>
      </c>
      <c r="R140" t="s">
        <v>8317</v>
      </c>
      <c r="S140" s="11">
        <f t="shared" si="10"/>
        <v>42186.257418981477</v>
      </c>
      <c r="T140" s="11">
        <f t="shared" si="11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14">
        <f t="shared" si="9"/>
        <v>500</v>
      </c>
      <c r="Q141" t="s">
        <v>8309</v>
      </c>
      <c r="R141" t="s">
        <v>8317</v>
      </c>
      <c r="S141" s="11">
        <f t="shared" si="10"/>
        <v>42187.920972222222</v>
      </c>
      <c r="T141" s="11">
        <f t="shared" si="11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14" t="e">
        <f t="shared" si="9"/>
        <v>#DIV/0!</v>
      </c>
      <c r="Q142" t="s">
        <v>8309</v>
      </c>
      <c r="R142" t="s">
        <v>8317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14">
        <f t="shared" si="9"/>
        <v>46.178571428571431</v>
      </c>
      <c r="Q143" t="s">
        <v>8309</v>
      </c>
      <c r="R143" t="s">
        <v>8317</v>
      </c>
      <c r="S143" s="11">
        <f t="shared" si="10"/>
        <v>42110.153043981481</v>
      </c>
      <c r="T143" s="11">
        <f t="shared" si="11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14">
        <f t="shared" si="9"/>
        <v>10</v>
      </c>
      <c r="Q144" t="s">
        <v>8309</v>
      </c>
      <c r="R144" t="s">
        <v>8317</v>
      </c>
      <c r="S144" s="11">
        <f t="shared" si="10"/>
        <v>41938.893263888887</v>
      </c>
      <c r="T144" s="11">
        <f t="shared" si="11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14" t="e">
        <f t="shared" si="9"/>
        <v>#DIV/0!</v>
      </c>
      <c r="Q145" t="s">
        <v>8309</v>
      </c>
      <c r="R145" t="s">
        <v>8317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14">
        <f t="shared" si="9"/>
        <v>55.945945945945944</v>
      </c>
      <c r="Q146" t="s">
        <v>8309</v>
      </c>
      <c r="R146" t="s">
        <v>8317</v>
      </c>
      <c r="S146" s="11">
        <f t="shared" si="10"/>
        <v>42047.762407407412</v>
      </c>
      <c r="T146" s="11">
        <f t="shared" si="11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14">
        <f t="shared" si="9"/>
        <v>37.555555555555557</v>
      </c>
      <c r="Q147" t="s">
        <v>8309</v>
      </c>
      <c r="R147" t="s">
        <v>8317</v>
      </c>
      <c r="S147" s="11">
        <f t="shared" si="10"/>
        <v>42200.542268518519</v>
      </c>
      <c r="T147" s="11">
        <f t="shared" si="11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14">
        <f t="shared" si="9"/>
        <v>38.333333333333336</v>
      </c>
      <c r="Q148" t="s">
        <v>8309</v>
      </c>
      <c r="R148" t="s">
        <v>8317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14" t="e">
        <f t="shared" si="9"/>
        <v>#DIV/0!</v>
      </c>
      <c r="Q149" t="s">
        <v>8309</v>
      </c>
      <c r="R149" t="s">
        <v>8317</v>
      </c>
      <c r="S149" s="11">
        <f t="shared" si="10"/>
        <v>41969.767824074079</v>
      </c>
      <c r="T149" s="11">
        <f t="shared" si="11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14">
        <f t="shared" si="9"/>
        <v>20</v>
      </c>
      <c r="Q150" t="s">
        <v>8309</v>
      </c>
      <c r="R150" t="s">
        <v>8317</v>
      </c>
      <c r="S150" s="11">
        <f t="shared" si="10"/>
        <v>42397.281666666662</v>
      </c>
      <c r="T150" s="11">
        <f t="shared" si="11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14">
        <f t="shared" si="9"/>
        <v>15.333333333333334</v>
      </c>
      <c r="Q151" t="s">
        <v>8309</v>
      </c>
      <c r="R151" t="s">
        <v>8317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14">
        <f t="shared" si="9"/>
        <v>449.43283582089555</v>
      </c>
      <c r="Q152" t="s">
        <v>8309</v>
      </c>
      <c r="R152" t="s">
        <v>8317</v>
      </c>
      <c r="S152" s="11">
        <f t="shared" si="10"/>
        <v>42090.161828703705</v>
      </c>
      <c r="T152" s="11">
        <f t="shared" si="11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14">
        <f t="shared" si="9"/>
        <v>28</v>
      </c>
      <c r="Q153" t="s">
        <v>8309</v>
      </c>
      <c r="R153" t="s">
        <v>8317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14">
        <f t="shared" si="9"/>
        <v>15</v>
      </c>
      <c r="Q154" t="s">
        <v>8309</v>
      </c>
      <c r="R154" t="s">
        <v>8317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14">
        <f t="shared" si="9"/>
        <v>35.9</v>
      </c>
      <c r="Q155" t="s">
        <v>8309</v>
      </c>
      <c r="R155" t="s">
        <v>8317</v>
      </c>
      <c r="S155" s="11">
        <f t="shared" si="10"/>
        <v>41933.586157407408</v>
      </c>
      <c r="T155" s="11">
        <f t="shared" si="11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14">
        <f t="shared" si="9"/>
        <v>13.333333333333334</v>
      </c>
      <c r="Q156" t="s">
        <v>8309</v>
      </c>
      <c r="R156" t="s">
        <v>8317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14">
        <f t="shared" si="9"/>
        <v>20.25</v>
      </c>
      <c r="Q157" t="s">
        <v>8309</v>
      </c>
      <c r="R157" t="s">
        <v>8317</v>
      </c>
      <c r="S157" s="11">
        <f t="shared" si="10"/>
        <v>42168.559432870374</v>
      </c>
      <c r="T157" s="11">
        <f t="shared" si="11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14">
        <f t="shared" si="9"/>
        <v>119</v>
      </c>
      <c r="Q158" t="s">
        <v>8309</v>
      </c>
      <c r="R158" t="s">
        <v>8317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14">
        <f t="shared" si="9"/>
        <v>4</v>
      </c>
      <c r="Q159" t="s">
        <v>8309</v>
      </c>
      <c r="R159" t="s">
        <v>8317</v>
      </c>
      <c r="S159" s="11">
        <f t="shared" si="10"/>
        <v>42396.911712962959</v>
      </c>
      <c r="T159" s="11">
        <f t="shared" si="11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14" t="e">
        <f t="shared" si="9"/>
        <v>#DIV/0!</v>
      </c>
      <c r="Q160" t="s">
        <v>8309</v>
      </c>
      <c r="R160" t="s">
        <v>8317</v>
      </c>
      <c r="S160" s="11">
        <f t="shared" si="10"/>
        <v>41904.07671296296</v>
      </c>
      <c r="T160" s="11">
        <f t="shared" si="11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14">
        <f t="shared" si="9"/>
        <v>10</v>
      </c>
      <c r="Q161" t="s">
        <v>8309</v>
      </c>
      <c r="R161" t="s">
        <v>8317</v>
      </c>
      <c r="S161" s="11">
        <f t="shared" si="10"/>
        <v>42514.434548611112</v>
      </c>
      <c r="T161" s="11">
        <f t="shared" si="11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14" t="e">
        <f t="shared" si="9"/>
        <v>#DIV/0!</v>
      </c>
      <c r="Q162" t="s">
        <v>8309</v>
      </c>
      <c r="R162" t="s">
        <v>8318</v>
      </c>
      <c r="S162" s="11">
        <f t="shared" si="10"/>
        <v>42171.913090277783</v>
      </c>
      <c r="T162" s="11">
        <f t="shared" si="11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14">
        <f t="shared" si="9"/>
        <v>5</v>
      </c>
      <c r="Q163" t="s">
        <v>8309</v>
      </c>
      <c r="R163" t="s">
        <v>8318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14">
        <f t="shared" si="9"/>
        <v>43.5</v>
      </c>
      <c r="Q164" t="s">
        <v>8309</v>
      </c>
      <c r="R164" t="s">
        <v>8318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14" t="e">
        <f t="shared" si="9"/>
        <v>#DIV/0!</v>
      </c>
      <c r="Q165" t="s">
        <v>8309</v>
      </c>
      <c r="R165" t="s">
        <v>8318</v>
      </c>
      <c r="S165" s="11">
        <f t="shared" si="10"/>
        <v>42243.961273148147</v>
      </c>
      <c r="T165" s="11">
        <f t="shared" si="11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14">
        <f t="shared" si="9"/>
        <v>91.428571428571431</v>
      </c>
      <c r="Q166" t="s">
        <v>8309</v>
      </c>
      <c r="R166" t="s">
        <v>8318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14" t="e">
        <f t="shared" si="9"/>
        <v>#DIV/0!</v>
      </c>
      <c r="Q167" t="s">
        <v>8309</v>
      </c>
      <c r="R167" t="s">
        <v>8318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14">
        <f t="shared" si="9"/>
        <v>3000</v>
      </c>
      <c r="Q168" t="s">
        <v>8309</v>
      </c>
      <c r="R168" t="s">
        <v>8318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14">
        <f t="shared" si="9"/>
        <v>5.5</v>
      </c>
      <c r="Q169" t="s">
        <v>8309</v>
      </c>
      <c r="R169" t="s">
        <v>8318</v>
      </c>
      <c r="S169" s="11">
        <f t="shared" si="10"/>
        <v>42160.927488425921</v>
      </c>
      <c r="T169" s="11">
        <f t="shared" si="11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14">
        <f t="shared" si="9"/>
        <v>108.33333333333333</v>
      </c>
      <c r="Q170" t="s">
        <v>8309</v>
      </c>
      <c r="R170" t="s">
        <v>8318</v>
      </c>
      <c r="S170" s="11">
        <f t="shared" si="10"/>
        <v>42052.83530092593</v>
      </c>
      <c r="T170" s="11">
        <f t="shared" si="11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14">
        <f t="shared" si="9"/>
        <v>56</v>
      </c>
      <c r="Q171" t="s">
        <v>8309</v>
      </c>
      <c r="R171" t="s">
        <v>8318</v>
      </c>
      <c r="S171" s="11">
        <f t="shared" si="10"/>
        <v>41900.505312499998</v>
      </c>
      <c r="T171" s="11">
        <f t="shared" si="11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14">
        <f t="shared" si="9"/>
        <v>32.5</v>
      </c>
      <c r="Q172" t="s">
        <v>8309</v>
      </c>
      <c r="R172" t="s">
        <v>8318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14">
        <f t="shared" si="9"/>
        <v>1</v>
      </c>
      <c r="Q173" t="s">
        <v>8309</v>
      </c>
      <c r="R173" t="s">
        <v>8318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14" t="e">
        <f t="shared" si="9"/>
        <v>#DIV/0!</v>
      </c>
      <c r="Q174" t="s">
        <v>8309</v>
      </c>
      <c r="R174" t="s">
        <v>8318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14" t="e">
        <f t="shared" si="9"/>
        <v>#DIV/0!</v>
      </c>
      <c r="Q175" t="s">
        <v>8309</v>
      </c>
      <c r="R175" t="s">
        <v>8318</v>
      </c>
      <c r="S175" s="11">
        <f t="shared" si="10"/>
        <v>42033.573009259257</v>
      </c>
      <c r="T175" s="11">
        <f t="shared" si="11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14" t="e">
        <f t="shared" si="9"/>
        <v>#DIV/0!</v>
      </c>
      <c r="Q176" t="s">
        <v>8309</v>
      </c>
      <c r="R176" t="s">
        <v>8318</v>
      </c>
      <c r="S176" s="11">
        <f t="shared" si="10"/>
        <v>42072.758981481486</v>
      </c>
      <c r="T176" s="11">
        <f t="shared" si="11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14">
        <f t="shared" si="9"/>
        <v>49.884615384615387</v>
      </c>
      <c r="Q177" t="s">
        <v>8309</v>
      </c>
      <c r="R177" t="s">
        <v>8318</v>
      </c>
      <c r="S177" s="11">
        <f t="shared" si="10"/>
        <v>41855.777905092589</v>
      </c>
      <c r="T177" s="11">
        <f t="shared" si="11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14" t="e">
        <f t="shared" si="9"/>
        <v>#DIV/0!</v>
      </c>
      <c r="Q178" t="s">
        <v>8309</v>
      </c>
      <c r="R178" t="s">
        <v>8318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14">
        <f t="shared" si="9"/>
        <v>25.714285714285715</v>
      </c>
      <c r="Q179" t="s">
        <v>8309</v>
      </c>
      <c r="R179" t="s">
        <v>8318</v>
      </c>
      <c r="S179" s="11">
        <f t="shared" si="10"/>
        <v>42070.047754629632</v>
      </c>
      <c r="T179" s="11">
        <f t="shared" si="11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14" t="e">
        <f t="shared" si="9"/>
        <v>#DIV/0!</v>
      </c>
      <c r="Q180" t="s">
        <v>8309</v>
      </c>
      <c r="R180" t="s">
        <v>8318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14">
        <f t="shared" si="9"/>
        <v>100</v>
      </c>
      <c r="Q181" t="s">
        <v>8309</v>
      </c>
      <c r="R181" t="s">
        <v>8318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14">
        <f t="shared" si="9"/>
        <v>30.846153846153847</v>
      </c>
      <c r="Q182" t="s">
        <v>8309</v>
      </c>
      <c r="R182" t="s">
        <v>8318</v>
      </c>
      <c r="S182" s="11">
        <f t="shared" si="10"/>
        <v>42067.991238425922</v>
      </c>
      <c r="T182" s="11">
        <f t="shared" si="11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14">
        <f t="shared" si="9"/>
        <v>180.5</v>
      </c>
      <c r="Q183" t="s">
        <v>8309</v>
      </c>
      <c r="R183" t="s">
        <v>8318</v>
      </c>
      <c r="S183" s="11">
        <f t="shared" si="10"/>
        <v>42147.741840277777</v>
      </c>
      <c r="T183" s="11">
        <f t="shared" si="11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14" t="e">
        <f t="shared" si="9"/>
        <v>#DIV/0!</v>
      </c>
      <c r="Q184" t="s">
        <v>8309</v>
      </c>
      <c r="R184" t="s">
        <v>8318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14">
        <f t="shared" si="9"/>
        <v>373.5</v>
      </c>
      <c r="Q185" t="s">
        <v>8309</v>
      </c>
      <c r="R185" t="s">
        <v>8318</v>
      </c>
      <c r="S185" s="11">
        <f t="shared" si="10"/>
        <v>41939.810300925928</v>
      </c>
      <c r="T185" s="11">
        <f t="shared" si="11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14">
        <f t="shared" si="9"/>
        <v>25.5</v>
      </c>
      <c r="Q186" t="s">
        <v>8309</v>
      </c>
      <c r="R186" t="s">
        <v>8318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14">
        <f t="shared" si="9"/>
        <v>220</v>
      </c>
      <c r="Q187" t="s">
        <v>8309</v>
      </c>
      <c r="R187" t="s">
        <v>8318</v>
      </c>
      <c r="S187" s="11">
        <f t="shared" si="10"/>
        <v>42570.91133101852</v>
      </c>
      <c r="T187" s="11">
        <f t="shared" si="11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14" t="e">
        <f t="shared" si="9"/>
        <v>#DIV/0!</v>
      </c>
      <c r="Q188" t="s">
        <v>8309</v>
      </c>
      <c r="R188" t="s">
        <v>8318</v>
      </c>
      <c r="S188" s="11">
        <f t="shared" si="10"/>
        <v>42767.812893518523</v>
      </c>
      <c r="T188" s="11">
        <f t="shared" si="11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14">
        <f t="shared" si="9"/>
        <v>160</v>
      </c>
      <c r="Q189" t="s">
        <v>8309</v>
      </c>
      <c r="R189" t="s">
        <v>8318</v>
      </c>
      <c r="S189" s="11">
        <f t="shared" si="10"/>
        <v>42182.234456018516</v>
      </c>
      <c r="T189" s="11">
        <f t="shared" si="11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14" t="e">
        <f t="shared" si="9"/>
        <v>#DIV/0!</v>
      </c>
      <c r="Q190" t="s">
        <v>8309</v>
      </c>
      <c r="R190" t="s">
        <v>8318</v>
      </c>
      <c r="S190" s="11">
        <f t="shared" si="10"/>
        <v>41857.18304398148</v>
      </c>
      <c r="T190" s="11">
        <f t="shared" si="11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14">
        <f t="shared" si="9"/>
        <v>69</v>
      </c>
      <c r="Q191" t="s">
        <v>8309</v>
      </c>
      <c r="R191" t="s">
        <v>8318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14">
        <f t="shared" si="9"/>
        <v>50</v>
      </c>
      <c r="Q192" t="s">
        <v>8309</v>
      </c>
      <c r="R192" t="s">
        <v>8318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14">
        <f t="shared" si="9"/>
        <v>83.333333333333329</v>
      </c>
      <c r="Q193" t="s">
        <v>8309</v>
      </c>
      <c r="R193" t="s">
        <v>8318</v>
      </c>
      <c r="S193" s="11">
        <f t="shared" si="10"/>
        <v>42239.441412037035</v>
      </c>
      <c r="T193" s="11">
        <f t="shared" si="11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2">E194/D194</f>
        <v>1.7E-5</v>
      </c>
      <c r="P194" s="14">
        <f t="shared" si="9"/>
        <v>5.666666666666667</v>
      </c>
      <c r="Q194" t="s">
        <v>8309</v>
      </c>
      <c r="R194" t="s">
        <v>8318</v>
      </c>
      <c r="S194" s="11">
        <f t="shared" si="10"/>
        <v>41899.792037037041</v>
      </c>
      <c r="T194" s="11">
        <f t="shared" si="11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2"/>
        <v>0</v>
      </c>
      <c r="P195" s="14" t="e">
        <f t="shared" ref="P195:P258" si="13">E195/L195</f>
        <v>#DIV/0!</v>
      </c>
      <c r="Q195" t="s">
        <v>8309</v>
      </c>
      <c r="R195" t="s">
        <v>8318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14">
        <f t="shared" si="13"/>
        <v>1</v>
      </c>
      <c r="Q196" t="s">
        <v>8309</v>
      </c>
      <c r="R196" t="s">
        <v>8318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14" t="e">
        <f t="shared" si="13"/>
        <v>#DIV/0!</v>
      </c>
      <c r="Q197" t="s">
        <v>8309</v>
      </c>
      <c r="R197" t="s">
        <v>8318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14">
        <f t="shared" si="13"/>
        <v>77.10526315789474</v>
      </c>
      <c r="Q198" t="s">
        <v>8309</v>
      </c>
      <c r="R198" t="s">
        <v>8318</v>
      </c>
      <c r="S198" s="11">
        <f t="shared" si="14"/>
        <v>42259.542800925927</v>
      </c>
      <c r="T198" s="11">
        <f t="shared" si="15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14">
        <f t="shared" si="13"/>
        <v>32.75</v>
      </c>
      <c r="Q199" t="s">
        <v>8309</v>
      </c>
      <c r="R199" t="s">
        <v>8318</v>
      </c>
      <c r="S199" s="11">
        <f t="shared" si="14"/>
        <v>42741.848379629635</v>
      </c>
      <c r="T199" s="11">
        <f t="shared" si="15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14">
        <f t="shared" si="13"/>
        <v>46.5</v>
      </c>
      <c r="Q200" t="s">
        <v>8309</v>
      </c>
      <c r="R200" t="s">
        <v>8318</v>
      </c>
      <c r="S200" s="11">
        <f t="shared" si="14"/>
        <v>41887.383356481485</v>
      </c>
      <c r="T200" s="11">
        <f t="shared" si="15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14" t="e">
        <f t="shared" si="13"/>
        <v>#DIV/0!</v>
      </c>
      <c r="Q201" t="s">
        <v>8309</v>
      </c>
      <c r="R201" t="s">
        <v>8318</v>
      </c>
      <c r="S201" s="11">
        <f t="shared" si="14"/>
        <v>42584.123865740738</v>
      </c>
      <c r="T201" s="11">
        <f t="shared" si="15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14">
        <f t="shared" si="13"/>
        <v>87.308333333333337</v>
      </c>
      <c r="Q202" t="s">
        <v>8309</v>
      </c>
      <c r="R202" t="s">
        <v>8318</v>
      </c>
      <c r="S202" s="11">
        <f t="shared" si="14"/>
        <v>41867.083368055559</v>
      </c>
      <c r="T202" s="11">
        <f t="shared" si="15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14">
        <f t="shared" si="13"/>
        <v>54.285714285714285</v>
      </c>
      <c r="Q203" t="s">
        <v>8309</v>
      </c>
      <c r="R203" t="s">
        <v>8318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14" t="e">
        <f t="shared" si="13"/>
        <v>#DIV/0!</v>
      </c>
      <c r="Q204" t="s">
        <v>8309</v>
      </c>
      <c r="R204" t="s">
        <v>8318</v>
      </c>
      <c r="S204" s="11">
        <f t="shared" si="14"/>
        <v>42255.927824074075</v>
      </c>
      <c r="T204" s="11">
        <f t="shared" si="15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14">
        <f t="shared" si="13"/>
        <v>93.25</v>
      </c>
      <c r="Q205" t="s">
        <v>8309</v>
      </c>
      <c r="R205" t="s">
        <v>8318</v>
      </c>
      <c r="S205" s="11">
        <f t="shared" si="14"/>
        <v>41973.847962962958</v>
      </c>
      <c r="T205" s="11">
        <f t="shared" si="15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14">
        <f t="shared" si="13"/>
        <v>117.68368136117556</v>
      </c>
      <c r="Q206" t="s">
        <v>8309</v>
      </c>
      <c r="R206" t="s">
        <v>8318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14">
        <f t="shared" si="13"/>
        <v>76.470588235294116</v>
      </c>
      <c r="Q207" t="s">
        <v>8309</v>
      </c>
      <c r="R207" t="s">
        <v>8318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14" t="e">
        <f t="shared" si="13"/>
        <v>#DIV/0!</v>
      </c>
      <c r="Q208" t="s">
        <v>8309</v>
      </c>
      <c r="R208" t="s">
        <v>8318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14">
        <f t="shared" si="13"/>
        <v>163.84615384615384</v>
      </c>
      <c r="Q209" t="s">
        <v>8309</v>
      </c>
      <c r="R209" t="s">
        <v>8318</v>
      </c>
      <c r="S209" s="11">
        <f t="shared" si="14"/>
        <v>41978.197199074071</v>
      </c>
      <c r="T209" s="11">
        <f t="shared" si="15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14" t="e">
        <f t="shared" si="13"/>
        <v>#DIV/0!</v>
      </c>
      <c r="Q210" t="s">
        <v>8309</v>
      </c>
      <c r="R210" t="s">
        <v>8318</v>
      </c>
      <c r="S210" s="11">
        <f t="shared" si="14"/>
        <v>41959.369988425926</v>
      </c>
      <c r="T210" s="11">
        <f t="shared" si="15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14" t="e">
        <f t="shared" si="13"/>
        <v>#DIV/0!</v>
      </c>
      <c r="Q211" t="s">
        <v>8309</v>
      </c>
      <c r="R211" t="s">
        <v>8318</v>
      </c>
      <c r="S211" s="11">
        <f t="shared" si="14"/>
        <v>42165.922858796301</v>
      </c>
      <c r="T211" s="11">
        <f t="shared" si="15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14">
        <f t="shared" si="13"/>
        <v>91.818181818181813</v>
      </c>
      <c r="Q212" t="s">
        <v>8309</v>
      </c>
      <c r="R212" t="s">
        <v>8318</v>
      </c>
      <c r="S212" s="11">
        <f t="shared" si="14"/>
        <v>42249.064722222218</v>
      </c>
      <c r="T212" s="11">
        <f t="shared" si="15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14">
        <f t="shared" si="13"/>
        <v>185.83333333333334</v>
      </c>
      <c r="Q213" t="s">
        <v>8309</v>
      </c>
      <c r="R213" t="s">
        <v>8318</v>
      </c>
      <c r="S213" s="11">
        <f t="shared" si="14"/>
        <v>42236.159918981488</v>
      </c>
      <c r="T213" s="11">
        <f t="shared" si="15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14">
        <f t="shared" si="13"/>
        <v>1</v>
      </c>
      <c r="Q214" t="s">
        <v>8309</v>
      </c>
      <c r="R214" t="s">
        <v>8318</v>
      </c>
      <c r="S214" s="11">
        <f t="shared" si="14"/>
        <v>42416.881018518514</v>
      </c>
      <c r="T214" s="11">
        <f t="shared" si="15"/>
        <v>42476.839351851857</v>
      </c>
    </row>
    <row r="215" spans="1:20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14">
        <f t="shared" si="13"/>
        <v>20</v>
      </c>
      <c r="Q215" t="s">
        <v>8309</v>
      </c>
      <c r="R215" t="s">
        <v>8318</v>
      </c>
      <c r="S215" s="11">
        <f t="shared" si="14"/>
        <v>42202.594293981485</v>
      </c>
      <c r="T215" s="11">
        <f t="shared" si="15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14">
        <f t="shared" si="13"/>
        <v>1</v>
      </c>
      <c r="Q216" t="s">
        <v>8309</v>
      </c>
      <c r="R216" t="s">
        <v>8318</v>
      </c>
      <c r="S216" s="11">
        <f t="shared" si="14"/>
        <v>42009.64061342593</v>
      </c>
      <c r="T216" s="11">
        <f t="shared" si="15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14">
        <f t="shared" si="13"/>
        <v>10</v>
      </c>
      <c r="Q217" t="s">
        <v>8309</v>
      </c>
      <c r="R217" t="s">
        <v>8318</v>
      </c>
      <c r="S217" s="11">
        <f t="shared" si="14"/>
        <v>42375.230115740742</v>
      </c>
      <c r="T217" s="11">
        <f t="shared" si="15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14">
        <f t="shared" si="13"/>
        <v>331.53833333333336</v>
      </c>
      <c r="Q218" t="s">
        <v>8309</v>
      </c>
      <c r="R218" t="s">
        <v>8318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14">
        <f t="shared" si="13"/>
        <v>314.28947368421052</v>
      </c>
      <c r="Q219" t="s">
        <v>8309</v>
      </c>
      <c r="R219" t="s">
        <v>8318</v>
      </c>
      <c r="S219" s="11">
        <f t="shared" si="14"/>
        <v>41970.64061342593</v>
      </c>
      <c r="T219" s="11">
        <f t="shared" si="15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14">
        <f t="shared" si="13"/>
        <v>100</v>
      </c>
      <c r="Q220" t="s">
        <v>8309</v>
      </c>
      <c r="R220" t="s">
        <v>8318</v>
      </c>
      <c r="S220" s="11">
        <f t="shared" si="14"/>
        <v>42079.628344907411</v>
      </c>
      <c r="T220" s="11">
        <f t="shared" si="15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14">
        <f t="shared" si="13"/>
        <v>115.98684210526316</v>
      </c>
      <c r="Q221" t="s">
        <v>8309</v>
      </c>
      <c r="R221" t="s">
        <v>8318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14">
        <f t="shared" si="13"/>
        <v>120</v>
      </c>
      <c r="Q222" t="s">
        <v>8309</v>
      </c>
      <c r="R222" t="s">
        <v>8318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14" t="e">
        <f t="shared" si="13"/>
        <v>#DIV/0!</v>
      </c>
      <c r="Q223" t="s">
        <v>8309</v>
      </c>
      <c r="R223" t="s">
        <v>8318</v>
      </c>
      <c r="S223" s="11">
        <f t="shared" si="14"/>
        <v>42031.837546296301</v>
      </c>
      <c r="T223" s="11">
        <f t="shared" si="15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14">
        <f t="shared" si="13"/>
        <v>65</v>
      </c>
      <c r="Q224" t="s">
        <v>8309</v>
      </c>
      <c r="R224" t="s">
        <v>8318</v>
      </c>
      <c r="S224" s="11">
        <f t="shared" si="14"/>
        <v>42031.769884259258</v>
      </c>
      <c r="T224" s="11">
        <f t="shared" si="15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14" t="e">
        <f t="shared" si="13"/>
        <v>#DIV/0!</v>
      </c>
      <c r="Q225" t="s">
        <v>8309</v>
      </c>
      <c r="R225" t="s">
        <v>8318</v>
      </c>
      <c r="S225" s="11">
        <f t="shared" si="14"/>
        <v>42482.048032407409</v>
      </c>
      <c r="T225" s="11">
        <f t="shared" si="15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14" t="e">
        <f t="shared" si="13"/>
        <v>#DIV/0!</v>
      </c>
      <c r="Q226" t="s">
        <v>8309</v>
      </c>
      <c r="R226" t="s">
        <v>8318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14" t="e">
        <f t="shared" si="13"/>
        <v>#DIV/0!</v>
      </c>
      <c r="Q227" t="s">
        <v>8309</v>
      </c>
      <c r="R227" t="s">
        <v>8318</v>
      </c>
      <c r="S227" s="11">
        <f t="shared" si="14"/>
        <v>42438.961273148147</v>
      </c>
      <c r="T227" s="11">
        <f t="shared" si="15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14">
        <f t="shared" si="13"/>
        <v>125</v>
      </c>
      <c r="Q228" t="s">
        <v>8309</v>
      </c>
      <c r="R228" t="s">
        <v>8318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14" t="e">
        <f t="shared" si="13"/>
        <v>#DIV/0!</v>
      </c>
      <c r="Q229" t="s">
        <v>8309</v>
      </c>
      <c r="R229" t="s">
        <v>8318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14" t="e">
        <f t="shared" si="13"/>
        <v>#DIV/0!</v>
      </c>
      <c r="Q230" t="s">
        <v>8309</v>
      </c>
      <c r="R230" t="s">
        <v>8318</v>
      </c>
      <c r="S230" s="11">
        <f t="shared" si="14"/>
        <v>42096.686400462961</v>
      </c>
      <c r="T230" s="11">
        <f t="shared" si="15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14" t="e">
        <f t="shared" si="13"/>
        <v>#DIV/0!</v>
      </c>
      <c r="Q231" t="s">
        <v>8309</v>
      </c>
      <c r="R231" t="s">
        <v>8318</v>
      </c>
      <c r="S231" s="11">
        <f t="shared" si="14"/>
        <v>42383.933993055558</v>
      </c>
      <c r="T231" s="11">
        <f t="shared" si="15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14">
        <f t="shared" si="13"/>
        <v>30</v>
      </c>
      <c r="Q232" t="s">
        <v>8309</v>
      </c>
      <c r="R232" t="s">
        <v>8318</v>
      </c>
      <c r="S232" s="11">
        <f t="shared" si="14"/>
        <v>42129.777210648142</v>
      </c>
      <c r="T232" s="11">
        <f t="shared" si="15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14" t="e">
        <f t="shared" si="13"/>
        <v>#DIV/0!</v>
      </c>
      <c r="Q233" t="s">
        <v>8309</v>
      </c>
      <c r="R233" t="s">
        <v>8318</v>
      </c>
      <c r="S233" s="11">
        <f t="shared" si="14"/>
        <v>42341.958923611113</v>
      </c>
      <c r="T233" s="11">
        <f t="shared" si="15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14">
        <f t="shared" si="13"/>
        <v>15.714285714285714</v>
      </c>
      <c r="Q234" t="s">
        <v>8309</v>
      </c>
      <c r="R234" t="s">
        <v>8318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14" t="e">
        <f t="shared" si="13"/>
        <v>#DIV/0!</v>
      </c>
      <c r="Q235" t="s">
        <v>8309</v>
      </c>
      <c r="R235" t="s">
        <v>8318</v>
      </c>
      <c r="S235" s="11">
        <f t="shared" si="14"/>
        <v>42612.911712962959</v>
      </c>
      <c r="T235" s="11">
        <f t="shared" si="15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14">
        <f t="shared" si="13"/>
        <v>80.2</v>
      </c>
      <c r="Q236" t="s">
        <v>8309</v>
      </c>
      <c r="R236" t="s">
        <v>8318</v>
      </c>
      <c r="S236" s="11">
        <f t="shared" si="14"/>
        <v>42136.035405092596</v>
      </c>
      <c r="T236" s="11">
        <f t="shared" si="15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14" t="e">
        <f t="shared" si="13"/>
        <v>#DIV/0!</v>
      </c>
      <c r="Q237" t="s">
        <v>8309</v>
      </c>
      <c r="R237" t="s">
        <v>8318</v>
      </c>
      <c r="S237" s="11">
        <f t="shared" si="14"/>
        <v>42164.908530092594</v>
      </c>
      <c r="T237" s="11">
        <f t="shared" si="15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14" t="e">
        <f t="shared" si="13"/>
        <v>#DIV/0!</v>
      </c>
      <c r="Q238" t="s">
        <v>8309</v>
      </c>
      <c r="R238" t="s">
        <v>8318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14">
        <f t="shared" si="13"/>
        <v>50</v>
      </c>
      <c r="Q239" t="s">
        <v>8309</v>
      </c>
      <c r="R239" t="s">
        <v>8318</v>
      </c>
      <c r="S239" s="11">
        <f t="shared" si="14"/>
        <v>42377.577187499999</v>
      </c>
      <c r="T239" s="11">
        <f t="shared" si="15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14" t="e">
        <f t="shared" si="13"/>
        <v>#DIV/0!</v>
      </c>
      <c r="Q240" t="s">
        <v>8309</v>
      </c>
      <c r="R240" t="s">
        <v>8318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14">
        <f t="shared" si="13"/>
        <v>50</v>
      </c>
      <c r="Q241" t="s">
        <v>8309</v>
      </c>
      <c r="R241" t="s">
        <v>8318</v>
      </c>
      <c r="S241" s="11">
        <f t="shared" si="14"/>
        <v>42297.110300925924</v>
      </c>
      <c r="T241" s="11">
        <f t="shared" si="15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14">
        <f t="shared" si="13"/>
        <v>117.84759124087591</v>
      </c>
      <c r="Q242" t="s">
        <v>8309</v>
      </c>
      <c r="R242" t="s">
        <v>8319</v>
      </c>
      <c r="S242" s="11">
        <f t="shared" si="14"/>
        <v>41354.708460648151</v>
      </c>
      <c r="T242" s="11">
        <f t="shared" si="15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14">
        <f t="shared" si="13"/>
        <v>109.04255319148936</v>
      </c>
      <c r="Q243" t="s">
        <v>8309</v>
      </c>
      <c r="R243" t="s">
        <v>8319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14">
        <f t="shared" si="13"/>
        <v>73.019801980198025</v>
      </c>
      <c r="Q244" t="s">
        <v>8309</v>
      </c>
      <c r="R244" t="s">
        <v>8319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14">
        <f t="shared" si="13"/>
        <v>78.195121951219505</v>
      </c>
      <c r="Q245" t="s">
        <v>8309</v>
      </c>
      <c r="R245" t="s">
        <v>8319</v>
      </c>
      <c r="S245" s="11">
        <f t="shared" si="14"/>
        <v>41662.047500000001</v>
      </c>
      <c r="T245" s="11">
        <f t="shared" si="15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14">
        <f t="shared" si="13"/>
        <v>47.398809523809526</v>
      </c>
      <c r="Q246" t="s">
        <v>8309</v>
      </c>
      <c r="R246" t="s">
        <v>8319</v>
      </c>
      <c r="S246" s="11">
        <f t="shared" si="14"/>
        <v>40213.323599537034</v>
      </c>
      <c r="T246" s="11">
        <f t="shared" si="15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14">
        <f t="shared" si="13"/>
        <v>54.020833333333336</v>
      </c>
      <c r="Q247" t="s">
        <v>8309</v>
      </c>
      <c r="R247" t="s">
        <v>8319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14">
        <f t="shared" si="13"/>
        <v>68.488789237668158</v>
      </c>
      <c r="Q248" t="s">
        <v>8309</v>
      </c>
      <c r="R248" t="s">
        <v>8319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14">
        <f t="shared" si="13"/>
        <v>108.14516129032258</v>
      </c>
      <c r="Q249" t="s">
        <v>8309</v>
      </c>
      <c r="R249" t="s">
        <v>8319</v>
      </c>
      <c r="S249" s="11">
        <f t="shared" si="14"/>
        <v>40430.604328703703</v>
      </c>
      <c r="T249" s="11">
        <f t="shared" si="15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14">
        <f t="shared" si="13"/>
        <v>589.95205479452056</v>
      </c>
      <c r="Q250" t="s">
        <v>8309</v>
      </c>
      <c r="R250" t="s">
        <v>8319</v>
      </c>
      <c r="S250" s="11">
        <f t="shared" si="14"/>
        <v>40870.774409722224</v>
      </c>
      <c r="T250" s="11">
        <f t="shared" si="15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14">
        <f t="shared" si="13"/>
        <v>48.051063829787232</v>
      </c>
      <c r="Q251" t="s">
        <v>8309</v>
      </c>
      <c r="R251" t="s">
        <v>8319</v>
      </c>
      <c r="S251" s="11">
        <f t="shared" si="14"/>
        <v>40332.923842592594</v>
      </c>
      <c r="T251" s="11">
        <f t="shared" si="15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14">
        <f t="shared" si="13"/>
        <v>72.482837528604122</v>
      </c>
      <c r="Q252" t="s">
        <v>8309</v>
      </c>
      <c r="R252" t="s">
        <v>8319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14">
        <f t="shared" si="13"/>
        <v>57.077922077922075</v>
      </c>
      <c r="Q253" t="s">
        <v>8309</v>
      </c>
      <c r="R253" t="s">
        <v>8319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14">
        <f t="shared" si="13"/>
        <v>85.444444444444443</v>
      </c>
      <c r="Q254" t="s">
        <v>8309</v>
      </c>
      <c r="R254" t="s">
        <v>8319</v>
      </c>
      <c r="S254" s="11">
        <f t="shared" si="14"/>
        <v>40266.662708333337</v>
      </c>
      <c r="T254" s="11">
        <f t="shared" si="15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14">
        <f t="shared" si="13"/>
        <v>215.85714285714286</v>
      </c>
      <c r="Q255" t="s">
        <v>8309</v>
      </c>
      <c r="R255" t="s">
        <v>8319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14">
        <f t="shared" si="13"/>
        <v>89.38643312101911</v>
      </c>
      <c r="Q256" t="s">
        <v>8309</v>
      </c>
      <c r="R256" t="s">
        <v>8319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14">
        <f t="shared" si="13"/>
        <v>45.418404255319146</v>
      </c>
      <c r="Q257" t="s">
        <v>8309</v>
      </c>
      <c r="R257" t="s">
        <v>8319</v>
      </c>
      <c r="S257" s="11">
        <f t="shared" si="14"/>
        <v>40588.526412037041</v>
      </c>
      <c r="T257" s="11">
        <f t="shared" si="15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16">E258/D258</f>
        <v>1.391</v>
      </c>
      <c r="P258" s="14">
        <f t="shared" si="13"/>
        <v>65.756363636363631</v>
      </c>
      <c r="Q258" t="s">
        <v>8309</v>
      </c>
      <c r="R258" t="s">
        <v>8319</v>
      </c>
      <c r="S258" s="11">
        <f t="shared" si="14"/>
        <v>41319.769293981481</v>
      </c>
      <c r="T258" s="11">
        <f t="shared" si="15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16"/>
        <v>1.0672648571428571</v>
      </c>
      <c r="P259" s="14">
        <f t="shared" ref="P259:P322" si="17">E259/L259</f>
        <v>66.70405357142856</v>
      </c>
      <c r="Q259" t="s">
        <v>8309</v>
      </c>
      <c r="R259" t="s">
        <v>8319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14">
        <f t="shared" si="17"/>
        <v>83.345930232558146</v>
      </c>
      <c r="Q260" t="s">
        <v>8309</v>
      </c>
      <c r="R260" t="s">
        <v>8319</v>
      </c>
      <c r="S260" s="11">
        <f t="shared" si="18"/>
        <v>40682.051689814813</v>
      </c>
      <c r="T260" s="11">
        <f t="shared" si="1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14">
        <f t="shared" si="17"/>
        <v>105.04609341825902</v>
      </c>
      <c r="Q261" t="s">
        <v>8309</v>
      </c>
      <c r="R261" t="s">
        <v>8319</v>
      </c>
      <c r="S261" s="11">
        <f t="shared" si="18"/>
        <v>42072.738067129627</v>
      </c>
      <c r="T261" s="11">
        <f t="shared" si="1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14">
        <f t="shared" si="17"/>
        <v>120.90909090909091</v>
      </c>
      <c r="Q262" t="s">
        <v>8309</v>
      </c>
      <c r="R262" t="s">
        <v>8319</v>
      </c>
      <c r="S262" s="11">
        <f t="shared" si="18"/>
        <v>40330.755543981482</v>
      </c>
      <c r="T262" s="11">
        <f t="shared" si="1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14">
        <f t="shared" si="17"/>
        <v>97.63636363636364</v>
      </c>
      <c r="Q263" t="s">
        <v>8309</v>
      </c>
      <c r="R263" t="s">
        <v>8319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14">
        <f t="shared" si="17"/>
        <v>41.379310344827587</v>
      </c>
      <c r="Q264" t="s">
        <v>8309</v>
      </c>
      <c r="R264" t="s">
        <v>8319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14">
        <f t="shared" si="17"/>
        <v>30.654485981308412</v>
      </c>
      <c r="Q265" t="s">
        <v>8309</v>
      </c>
      <c r="R265" t="s">
        <v>8319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14">
        <f t="shared" si="17"/>
        <v>64.945054945054949</v>
      </c>
      <c r="Q266" t="s">
        <v>8309</v>
      </c>
      <c r="R266" t="s">
        <v>8319</v>
      </c>
      <c r="S266" s="11">
        <f t="shared" si="18"/>
        <v>41010.620312500003</v>
      </c>
      <c r="T266" s="11">
        <f t="shared" si="19"/>
        <v>41040.620312500003</v>
      </c>
    </row>
    <row r="267" spans="1:20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14">
        <f t="shared" si="17"/>
        <v>95.775862068965523</v>
      </c>
      <c r="Q267" t="s">
        <v>8309</v>
      </c>
      <c r="R267" t="s">
        <v>8319</v>
      </c>
      <c r="S267" s="11">
        <f t="shared" si="18"/>
        <v>40267.245717592588</v>
      </c>
      <c r="T267" s="11">
        <f t="shared" si="1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14">
        <f t="shared" si="17"/>
        <v>40.416666666666664</v>
      </c>
      <c r="Q268" t="s">
        <v>8309</v>
      </c>
      <c r="R268" t="s">
        <v>8319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14">
        <f t="shared" si="17"/>
        <v>78.578424242424248</v>
      </c>
      <c r="Q269" t="s">
        <v>8309</v>
      </c>
      <c r="R269" t="s">
        <v>8319</v>
      </c>
      <c r="S269" s="11">
        <f t="shared" si="18"/>
        <v>41785.452534722222</v>
      </c>
      <c r="T269" s="11">
        <f t="shared" si="1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14">
        <f t="shared" si="17"/>
        <v>50.18018018018018</v>
      </c>
      <c r="Q270" t="s">
        <v>8309</v>
      </c>
      <c r="R270" t="s">
        <v>8319</v>
      </c>
      <c r="S270" s="11">
        <f t="shared" si="18"/>
        <v>40809.15252314815</v>
      </c>
      <c r="T270" s="11">
        <f t="shared" si="1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14">
        <f t="shared" si="17"/>
        <v>92.251735588972423</v>
      </c>
      <c r="Q271" t="s">
        <v>8309</v>
      </c>
      <c r="R271" t="s">
        <v>8319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14">
        <f t="shared" si="17"/>
        <v>57.540983606557376</v>
      </c>
      <c r="Q272" t="s">
        <v>8309</v>
      </c>
      <c r="R272" t="s">
        <v>8319</v>
      </c>
      <c r="S272" s="11">
        <f t="shared" si="18"/>
        <v>40637.866550925923</v>
      </c>
      <c r="T272" s="11">
        <f t="shared" si="1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14">
        <f t="shared" si="17"/>
        <v>109.42160278745645</v>
      </c>
      <c r="Q273" t="s">
        <v>8309</v>
      </c>
      <c r="R273" t="s">
        <v>8319</v>
      </c>
      <c r="S273" s="11">
        <f t="shared" si="18"/>
        <v>41612.10024305556</v>
      </c>
      <c r="T273" s="11">
        <f t="shared" si="1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14">
        <f t="shared" si="17"/>
        <v>81.892461538461546</v>
      </c>
      <c r="Q274" t="s">
        <v>8309</v>
      </c>
      <c r="R274" t="s">
        <v>8319</v>
      </c>
      <c r="S274" s="11">
        <f t="shared" si="18"/>
        <v>40235.900358796294</v>
      </c>
      <c r="T274" s="11">
        <f t="shared" si="1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14">
        <f t="shared" si="17"/>
        <v>45.667711864406776</v>
      </c>
      <c r="Q275" t="s">
        <v>8309</v>
      </c>
      <c r="R275" t="s">
        <v>8319</v>
      </c>
      <c r="S275" s="11">
        <f t="shared" si="18"/>
        <v>40697.498449074075</v>
      </c>
      <c r="T275" s="11">
        <f t="shared" si="1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14">
        <f t="shared" si="17"/>
        <v>55.221238938053098</v>
      </c>
      <c r="Q276" t="s">
        <v>8309</v>
      </c>
      <c r="R276" t="s">
        <v>8319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14">
        <f t="shared" si="17"/>
        <v>65.298192771084331</v>
      </c>
      <c r="Q277" t="s">
        <v>8309</v>
      </c>
      <c r="R277" t="s">
        <v>8319</v>
      </c>
      <c r="S277" s="11">
        <f t="shared" si="18"/>
        <v>41193.032013888893</v>
      </c>
      <c r="T277" s="11">
        <f t="shared" si="1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14">
        <f t="shared" si="17"/>
        <v>95.225806451612897</v>
      </c>
      <c r="Q278" t="s">
        <v>8309</v>
      </c>
      <c r="R278" t="s">
        <v>8319</v>
      </c>
      <c r="S278" s="11">
        <f t="shared" si="18"/>
        <v>40967.081874999996</v>
      </c>
      <c r="T278" s="11">
        <f t="shared" si="1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14">
        <f t="shared" si="17"/>
        <v>75.444794952681391</v>
      </c>
      <c r="Q279" t="s">
        <v>8309</v>
      </c>
      <c r="R279" t="s">
        <v>8319</v>
      </c>
      <c r="S279" s="11">
        <f t="shared" si="18"/>
        <v>42117.891423611116</v>
      </c>
      <c r="T279" s="11">
        <f t="shared" si="1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14">
        <f t="shared" si="17"/>
        <v>97.816867469879512</v>
      </c>
      <c r="Q280" t="s">
        <v>8309</v>
      </c>
      <c r="R280" t="s">
        <v>8319</v>
      </c>
      <c r="S280" s="11">
        <f t="shared" si="18"/>
        <v>41164.040960648148</v>
      </c>
      <c r="T280" s="11">
        <f t="shared" si="1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14">
        <f t="shared" si="17"/>
        <v>87.685606557377056</v>
      </c>
      <c r="Q281" t="s">
        <v>8309</v>
      </c>
      <c r="R281" t="s">
        <v>8319</v>
      </c>
      <c r="S281" s="11">
        <f t="shared" si="18"/>
        <v>42759.244166666671</v>
      </c>
      <c r="T281" s="11">
        <f t="shared" si="1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14">
        <f t="shared" si="17"/>
        <v>54.748948106591868</v>
      </c>
      <c r="Q282" t="s">
        <v>8309</v>
      </c>
      <c r="R282" t="s">
        <v>8319</v>
      </c>
      <c r="S282" s="11">
        <f t="shared" si="18"/>
        <v>41744.590682870366</v>
      </c>
      <c r="T282" s="11">
        <f t="shared" si="1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14">
        <f t="shared" si="17"/>
        <v>83.953417721518989</v>
      </c>
      <c r="Q283" t="s">
        <v>8309</v>
      </c>
      <c r="R283" t="s">
        <v>8319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14">
        <f t="shared" si="17"/>
        <v>254.38547486033519</v>
      </c>
      <c r="Q284" t="s">
        <v>8309</v>
      </c>
      <c r="R284" t="s">
        <v>8319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14">
        <f t="shared" si="17"/>
        <v>101.8269801980198</v>
      </c>
      <c r="Q285" t="s">
        <v>8309</v>
      </c>
      <c r="R285" t="s">
        <v>8319</v>
      </c>
      <c r="S285" s="11">
        <f t="shared" si="18"/>
        <v>40675.71</v>
      </c>
      <c r="T285" s="11">
        <f t="shared" si="1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14">
        <f t="shared" si="17"/>
        <v>55.066394736842106</v>
      </c>
      <c r="Q286" t="s">
        <v>8309</v>
      </c>
      <c r="R286" t="s">
        <v>8319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14">
        <f t="shared" si="17"/>
        <v>56.901438721136763</v>
      </c>
      <c r="Q287" t="s">
        <v>8309</v>
      </c>
      <c r="R287" t="s">
        <v>8319</v>
      </c>
      <c r="S287" s="11">
        <f t="shared" si="18"/>
        <v>41506.756111111114</v>
      </c>
      <c r="T287" s="11">
        <f t="shared" si="1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14">
        <f t="shared" si="17"/>
        <v>121.28148148148148</v>
      </c>
      <c r="Q288" t="s">
        <v>8309</v>
      </c>
      <c r="R288" t="s">
        <v>8319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14">
        <f t="shared" si="17"/>
        <v>91.189655172413794</v>
      </c>
      <c r="Q289" t="s">
        <v>8309</v>
      </c>
      <c r="R289" t="s">
        <v>8319</v>
      </c>
      <c r="S289" s="11">
        <f t="shared" si="18"/>
        <v>41184.277986111112</v>
      </c>
      <c r="T289" s="11">
        <f t="shared" si="1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14">
        <f t="shared" si="17"/>
        <v>115.44812080536913</v>
      </c>
      <c r="Q290" t="s">
        <v>8309</v>
      </c>
      <c r="R290" t="s">
        <v>8319</v>
      </c>
      <c r="S290" s="11">
        <f t="shared" si="18"/>
        <v>41051.168900462959</v>
      </c>
      <c r="T290" s="11">
        <f t="shared" si="1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14">
        <f t="shared" si="17"/>
        <v>67.771551724137936</v>
      </c>
      <c r="Q291" t="s">
        <v>8309</v>
      </c>
      <c r="R291" t="s">
        <v>8319</v>
      </c>
      <c r="S291" s="11">
        <f t="shared" si="18"/>
        <v>41550.456412037034</v>
      </c>
      <c r="T291" s="11">
        <f t="shared" si="1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14">
        <f t="shared" si="17"/>
        <v>28.576190476190476</v>
      </c>
      <c r="Q292" t="s">
        <v>8309</v>
      </c>
      <c r="R292" t="s">
        <v>8319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14">
        <f t="shared" si="17"/>
        <v>46.8828125</v>
      </c>
      <c r="Q293" t="s">
        <v>8309</v>
      </c>
      <c r="R293" t="s">
        <v>8319</v>
      </c>
      <c r="S293" s="11">
        <f t="shared" si="18"/>
        <v>41376.769050925926</v>
      </c>
      <c r="T293" s="11">
        <f t="shared" si="1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14">
        <f t="shared" si="17"/>
        <v>154.42231237322514</v>
      </c>
      <c r="Q294" t="s">
        <v>8309</v>
      </c>
      <c r="R294" t="s">
        <v>8319</v>
      </c>
      <c r="S294" s="11">
        <f t="shared" si="18"/>
        <v>40812.803229166668</v>
      </c>
      <c r="T294" s="11">
        <f t="shared" si="1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14">
        <f t="shared" si="17"/>
        <v>201.22137404580153</v>
      </c>
      <c r="Q295" t="s">
        <v>8309</v>
      </c>
      <c r="R295" t="s">
        <v>8319</v>
      </c>
      <c r="S295" s="11">
        <f t="shared" si="18"/>
        <v>41719.667986111112</v>
      </c>
      <c r="T295" s="11">
        <f t="shared" si="1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14">
        <f t="shared" si="17"/>
        <v>100</v>
      </c>
      <c r="Q296" t="s">
        <v>8309</v>
      </c>
      <c r="R296" t="s">
        <v>8319</v>
      </c>
      <c r="S296" s="11">
        <f t="shared" si="18"/>
        <v>40343.084421296298</v>
      </c>
      <c r="T296" s="11">
        <f t="shared" si="1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14">
        <f t="shared" si="17"/>
        <v>100.08204511278196</v>
      </c>
      <c r="Q297" t="s">
        <v>8309</v>
      </c>
      <c r="R297" t="s">
        <v>8319</v>
      </c>
      <c r="S297" s="11">
        <f t="shared" si="18"/>
        <v>41519.004733796297</v>
      </c>
      <c r="T297" s="11">
        <f t="shared" si="1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14">
        <f t="shared" si="17"/>
        <v>230.08953488372092</v>
      </c>
      <c r="Q298" t="s">
        <v>8309</v>
      </c>
      <c r="R298" t="s">
        <v>8319</v>
      </c>
      <c r="S298" s="11">
        <f t="shared" si="18"/>
        <v>41134.475497685184</v>
      </c>
      <c r="T298" s="11">
        <f t="shared" si="1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14">
        <f t="shared" si="17"/>
        <v>141.74647887323943</v>
      </c>
      <c r="Q299" t="s">
        <v>8309</v>
      </c>
      <c r="R299" t="s">
        <v>8319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14">
        <f t="shared" si="17"/>
        <v>56.344351395730705</v>
      </c>
      <c r="Q300" t="s">
        <v>8309</v>
      </c>
      <c r="R300" t="s">
        <v>8319</v>
      </c>
      <c r="S300" s="11">
        <f t="shared" si="18"/>
        <v>41709.463518518518</v>
      </c>
      <c r="T300" s="11">
        <f t="shared" si="1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14">
        <f t="shared" si="17"/>
        <v>73.341188524590166</v>
      </c>
      <c r="Q301" t="s">
        <v>8309</v>
      </c>
      <c r="R301" t="s">
        <v>8319</v>
      </c>
      <c r="S301" s="11">
        <f t="shared" si="18"/>
        <v>40469.225231481483</v>
      </c>
      <c r="T301" s="11">
        <f t="shared" si="1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14">
        <f t="shared" si="17"/>
        <v>85.337785234899329</v>
      </c>
      <c r="Q302" t="s">
        <v>8309</v>
      </c>
      <c r="R302" t="s">
        <v>8319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14">
        <f t="shared" si="17"/>
        <v>61.496215139442228</v>
      </c>
      <c r="Q303" t="s">
        <v>8309</v>
      </c>
      <c r="R303" t="s">
        <v>8319</v>
      </c>
      <c r="S303" s="11">
        <f t="shared" si="18"/>
        <v>41312.737673611111</v>
      </c>
      <c r="T303" s="11">
        <f t="shared" si="19"/>
        <v>41352.696006944447</v>
      </c>
    </row>
    <row r="304" spans="1:20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14">
        <f t="shared" si="17"/>
        <v>93.018518518518519</v>
      </c>
      <c r="Q304" t="s">
        <v>8309</v>
      </c>
      <c r="R304" t="s">
        <v>8319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14">
        <f t="shared" si="17"/>
        <v>50.292682926829265</v>
      </c>
      <c r="Q305" t="s">
        <v>8309</v>
      </c>
      <c r="R305" t="s">
        <v>8319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14">
        <f t="shared" si="17"/>
        <v>106.43243243243244</v>
      </c>
      <c r="Q306" t="s">
        <v>8309</v>
      </c>
      <c r="R306" t="s">
        <v>8319</v>
      </c>
      <c r="S306" s="11">
        <f t="shared" si="18"/>
        <v>41114.094872685186</v>
      </c>
      <c r="T306" s="11">
        <f t="shared" si="1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14">
        <f t="shared" si="17"/>
        <v>51.719576719576722</v>
      </c>
      <c r="Q307" t="s">
        <v>8309</v>
      </c>
      <c r="R307" t="s">
        <v>8319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14">
        <f t="shared" si="17"/>
        <v>36.612499999999997</v>
      </c>
      <c r="Q308" t="s">
        <v>8309</v>
      </c>
      <c r="R308" t="s">
        <v>8319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14">
        <f t="shared" si="17"/>
        <v>42.517361111111114</v>
      </c>
      <c r="Q309" t="s">
        <v>8309</v>
      </c>
      <c r="R309" t="s">
        <v>8319</v>
      </c>
      <c r="S309" s="11">
        <f t="shared" si="18"/>
        <v>41282.944456018515</v>
      </c>
      <c r="T309" s="11">
        <f t="shared" si="1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14">
        <f t="shared" si="17"/>
        <v>62.712871287128714</v>
      </c>
      <c r="Q310" t="s">
        <v>8309</v>
      </c>
      <c r="R310" t="s">
        <v>8319</v>
      </c>
      <c r="S310" s="11">
        <f t="shared" si="18"/>
        <v>40567.694560185184</v>
      </c>
      <c r="T310" s="11">
        <f t="shared" si="1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14">
        <f t="shared" si="17"/>
        <v>89.957983193277315</v>
      </c>
      <c r="Q311" t="s">
        <v>8309</v>
      </c>
      <c r="R311" t="s">
        <v>8319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14">
        <f t="shared" si="17"/>
        <v>28.924722222222222</v>
      </c>
      <c r="Q312" t="s">
        <v>8309</v>
      </c>
      <c r="R312" t="s">
        <v>8319</v>
      </c>
      <c r="S312" s="11">
        <f t="shared" si="18"/>
        <v>40821.183136574073</v>
      </c>
      <c r="T312" s="11">
        <f t="shared" si="19"/>
        <v>40836.083333333336</v>
      </c>
    </row>
    <row r="313" spans="1:20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14">
        <f t="shared" si="17"/>
        <v>138.8022</v>
      </c>
      <c r="Q313" t="s">
        <v>8309</v>
      </c>
      <c r="R313" t="s">
        <v>8319</v>
      </c>
      <c r="S313" s="11">
        <f t="shared" si="18"/>
        <v>40868.219814814816</v>
      </c>
      <c r="T313" s="11">
        <f t="shared" si="1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14">
        <f t="shared" si="17"/>
        <v>61.301369863013697</v>
      </c>
      <c r="Q314" t="s">
        <v>8309</v>
      </c>
      <c r="R314" t="s">
        <v>8319</v>
      </c>
      <c r="S314" s="11">
        <f t="shared" si="18"/>
        <v>41348.877685185187</v>
      </c>
      <c r="T314" s="11">
        <f t="shared" si="1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14">
        <f t="shared" si="17"/>
        <v>80.202702702702709</v>
      </c>
      <c r="Q315" t="s">
        <v>8309</v>
      </c>
      <c r="R315" t="s">
        <v>8319</v>
      </c>
      <c r="S315" s="11">
        <f t="shared" si="18"/>
        <v>40357.227939814817</v>
      </c>
      <c r="T315" s="11">
        <f t="shared" si="1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14">
        <f t="shared" si="17"/>
        <v>32.095833333333331</v>
      </c>
      <c r="Q316" t="s">
        <v>8309</v>
      </c>
      <c r="R316" t="s">
        <v>8319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14">
        <f t="shared" si="17"/>
        <v>200.88888888888889</v>
      </c>
      <c r="Q317" t="s">
        <v>8309</v>
      </c>
      <c r="R317" t="s">
        <v>8319</v>
      </c>
      <c r="S317" s="11">
        <f t="shared" si="18"/>
        <v>41113.77238425926</v>
      </c>
      <c r="T317" s="11">
        <f t="shared" si="1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14">
        <f t="shared" si="17"/>
        <v>108.01265822784811</v>
      </c>
      <c r="Q318" t="s">
        <v>8309</v>
      </c>
      <c r="R318" t="s">
        <v>8319</v>
      </c>
      <c r="S318" s="11">
        <f t="shared" si="18"/>
        <v>41950.923576388886</v>
      </c>
      <c r="T318" s="11">
        <f t="shared" si="1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14">
        <f t="shared" si="17"/>
        <v>95.699367088607602</v>
      </c>
      <c r="Q319" t="s">
        <v>8309</v>
      </c>
      <c r="R319" t="s">
        <v>8319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14">
        <f t="shared" si="17"/>
        <v>49.880281690140848</v>
      </c>
      <c r="Q320" t="s">
        <v>8309</v>
      </c>
      <c r="R320" t="s">
        <v>8319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14">
        <f t="shared" si="17"/>
        <v>110.47058823529412</v>
      </c>
      <c r="Q321" t="s">
        <v>8309</v>
      </c>
      <c r="R321" t="s">
        <v>8319</v>
      </c>
      <c r="S321" s="11">
        <f t="shared" si="18"/>
        <v>40123.83829861111</v>
      </c>
      <c r="T321" s="11">
        <f t="shared" si="1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20">E322/D322</f>
        <v>1.0658000000000001</v>
      </c>
      <c r="P322" s="14">
        <f t="shared" si="17"/>
        <v>134.91139240506328</v>
      </c>
      <c r="Q322" t="s">
        <v>8309</v>
      </c>
      <c r="R322" t="s">
        <v>8319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20"/>
        <v>1.0266285714285714</v>
      </c>
      <c r="P323" s="14">
        <f t="shared" ref="P323:P386" si="21">E323/L323</f>
        <v>106.62314540059347</v>
      </c>
      <c r="Q323" t="s">
        <v>8309</v>
      </c>
      <c r="R323" t="s">
        <v>8319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14">
        <f t="shared" si="21"/>
        <v>145.04301075268816</v>
      </c>
      <c r="Q324" t="s">
        <v>8309</v>
      </c>
      <c r="R324" t="s">
        <v>8319</v>
      </c>
      <c r="S324" s="11">
        <f t="shared" si="22"/>
        <v>42473.57</v>
      </c>
      <c r="T324" s="11">
        <f t="shared" si="23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14">
        <f t="shared" si="21"/>
        <v>114.58620689655173</v>
      </c>
      <c r="Q325" t="s">
        <v>8309</v>
      </c>
      <c r="R325" t="s">
        <v>8319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14">
        <f t="shared" si="21"/>
        <v>105.3170731707317</v>
      </c>
      <c r="Q326" t="s">
        <v>8309</v>
      </c>
      <c r="R326" t="s">
        <v>8319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14">
        <f t="shared" si="21"/>
        <v>70.921195652173907</v>
      </c>
      <c r="Q327" t="s">
        <v>8309</v>
      </c>
      <c r="R327" t="s">
        <v>8319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14">
        <f t="shared" si="21"/>
        <v>147.17167680278018</v>
      </c>
      <c r="Q328" t="s">
        <v>8309</v>
      </c>
      <c r="R328" t="s">
        <v>8319</v>
      </c>
      <c r="S328" s="11">
        <f t="shared" si="22"/>
        <v>42775.314884259264</v>
      </c>
      <c r="T328" s="11">
        <f t="shared" si="23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14">
        <f t="shared" si="21"/>
        <v>160.47058823529412</v>
      </c>
      <c r="Q329" t="s">
        <v>8309</v>
      </c>
      <c r="R329" t="s">
        <v>8319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14">
        <f t="shared" si="21"/>
        <v>156.04578313253012</v>
      </c>
      <c r="Q330" t="s">
        <v>8309</v>
      </c>
      <c r="R330" t="s">
        <v>8319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14">
        <f t="shared" si="21"/>
        <v>63.17365269461078</v>
      </c>
      <c r="Q331" t="s">
        <v>8309</v>
      </c>
      <c r="R331" t="s">
        <v>8319</v>
      </c>
      <c r="S331" s="11">
        <f t="shared" si="22"/>
        <v>42291.46674768519</v>
      </c>
      <c r="T331" s="11">
        <f t="shared" si="23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14">
        <f t="shared" si="21"/>
        <v>104.82352941176471</v>
      </c>
      <c r="Q332" t="s">
        <v>8309</v>
      </c>
      <c r="R332" t="s">
        <v>8319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14">
        <f t="shared" si="21"/>
        <v>97.356164383561648</v>
      </c>
      <c r="Q333" t="s">
        <v>8309</v>
      </c>
      <c r="R333" t="s">
        <v>8319</v>
      </c>
      <c r="S333" s="11">
        <f t="shared" si="22"/>
        <v>42507.581412037034</v>
      </c>
      <c r="T333" s="11">
        <f t="shared" si="23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14">
        <f t="shared" si="21"/>
        <v>203.63063063063063</v>
      </c>
      <c r="Q334" t="s">
        <v>8309</v>
      </c>
      <c r="R334" t="s">
        <v>8319</v>
      </c>
      <c r="S334" s="11">
        <f t="shared" si="22"/>
        <v>42263.680289351847</v>
      </c>
      <c r="T334" s="11">
        <f t="shared" si="23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14">
        <f t="shared" si="21"/>
        <v>188.31203007518798</v>
      </c>
      <c r="Q335" t="s">
        <v>8309</v>
      </c>
      <c r="R335" t="s">
        <v>8319</v>
      </c>
      <c r="S335" s="11">
        <f t="shared" si="22"/>
        <v>42437.636469907404</v>
      </c>
      <c r="T335" s="11">
        <f t="shared" si="23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14">
        <f t="shared" si="21"/>
        <v>146.65217391304347</v>
      </c>
      <c r="Q336" t="s">
        <v>8309</v>
      </c>
      <c r="R336" t="s">
        <v>8319</v>
      </c>
      <c r="S336" s="11">
        <f t="shared" si="22"/>
        <v>42101.682372685187</v>
      </c>
      <c r="T336" s="11">
        <f t="shared" si="23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14">
        <f t="shared" si="21"/>
        <v>109.1875</v>
      </c>
      <c r="Q337" t="s">
        <v>8309</v>
      </c>
      <c r="R337" t="s">
        <v>8319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14">
        <f t="shared" si="21"/>
        <v>59.249046653144013</v>
      </c>
      <c r="Q338" t="s">
        <v>8309</v>
      </c>
      <c r="R338" t="s">
        <v>8319</v>
      </c>
      <c r="S338" s="11">
        <f t="shared" si="22"/>
        <v>42291.596273148149</v>
      </c>
      <c r="T338" s="11">
        <f t="shared" si="23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14">
        <f t="shared" si="21"/>
        <v>97.904838709677421</v>
      </c>
      <c r="Q339" t="s">
        <v>8309</v>
      </c>
      <c r="R339" t="s">
        <v>8319</v>
      </c>
      <c r="S339" s="11">
        <f t="shared" si="22"/>
        <v>42047.128564814819</v>
      </c>
      <c r="T339" s="11">
        <f t="shared" si="23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14">
        <f t="shared" si="21"/>
        <v>70.000169491525426</v>
      </c>
      <c r="Q340" t="s">
        <v>8309</v>
      </c>
      <c r="R340" t="s">
        <v>8319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14">
        <f t="shared" si="21"/>
        <v>72.865168539325836</v>
      </c>
      <c r="Q341" t="s">
        <v>8309</v>
      </c>
      <c r="R341" t="s">
        <v>8319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14">
        <f t="shared" si="21"/>
        <v>146.34782608695653</v>
      </c>
      <c r="Q342" t="s">
        <v>8309</v>
      </c>
      <c r="R342" t="s">
        <v>8319</v>
      </c>
      <c r="S342" s="11">
        <f t="shared" si="22"/>
        <v>42772.669062500005</v>
      </c>
      <c r="T342" s="11">
        <f t="shared" si="23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14">
        <f t="shared" si="21"/>
        <v>67.909090909090907</v>
      </c>
      <c r="Q343" t="s">
        <v>8309</v>
      </c>
      <c r="R343" t="s">
        <v>8319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14">
        <f t="shared" si="21"/>
        <v>169.85083076923075</v>
      </c>
      <c r="Q344" t="s">
        <v>8309</v>
      </c>
      <c r="R344" t="s">
        <v>8319</v>
      </c>
      <c r="S344" s="11">
        <f t="shared" si="22"/>
        <v>42459.780844907407</v>
      </c>
      <c r="T344" s="11">
        <f t="shared" si="23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14">
        <f t="shared" si="21"/>
        <v>58.413339694656486</v>
      </c>
      <c r="Q345" t="s">
        <v>8309</v>
      </c>
      <c r="R345" t="s">
        <v>8319</v>
      </c>
      <c r="S345" s="11">
        <f t="shared" si="22"/>
        <v>41926.73778935185</v>
      </c>
      <c r="T345" s="11">
        <f t="shared" si="23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14">
        <f t="shared" si="21"/>
        <v>119.99298245614035</v>
      </c>
      <c r="Q346" t="s">
        <v>8309</v>
      </c>
      <c r="R346" t="s">
        <v>8319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14">
        <f t="shared" si="21"/>
        <v>99.860335195530723</v>
      </c>
      <c r="Q347" t="s">
        <v>8309</v>
      </c>
      <c r="R347" t="s">
        <v>8319</v>
      </c>
      <c r="S347" s="11">
        <f t="shared" si="22"/>
        <v>42114.944328703699</v>
      </c>
      <c r="T347" s="11">
        <f t="shared" si="23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14">
        <f t="shared" si="21"/>
        <v>90.579148936170213</v>
      </c>
      <c r="Q348" t="s">
        <v>8309</v>
      </c>
      <c r="R348" t="s">
        <v>8319</v>
      </c>
      <c r="S348" s="11">
        <f t="shared" si="22"/>
        <v>42261.500243055561</v>
      </c>
      <c r="T348" s="11">
        <f t="shared" si="23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14">
        <f t="shared" si="21"/>
        <v>117.77361477572559</v>
      </c>
      <c r="Q349" t="s">
        <v>8309</v>
      </c>
      <c r="R349" t="s">
        <v>8319</v>
      </c>
      <c r="S349" s="11">
        <f t="shared" si="22"/>
        <v>42292.495474537034</v>
      </c>
      <c r="T349" s="11">
        <f t="shared" si="23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14">
        <f t="shared" si="21"/>
        <v>86.554621848739501</v>
      </c>
      <c r="Q350" t="s">
        <v>8309</v>
      </c>
      <c r="R350" t="s">
        <v>8319</v>
      </c>
      <c r="S350" s="11">
        <f t="shared" si="22"/>
        <v>42207.58699074074</v>
      </c>
      <c r="T350" s="11">
        <f t="shared" si="23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14">
        <f t="shared" si="21"/>
        <v>71.899281437125751</v>
      </c>
      <c r="Q351" t="s">
        <v>8309</v>
      </c>
      <c r="R351" t="s">
        <v>8319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14">
        <f t="shared" si="21"/>
        <v>129.81900452488688</v>
      </c>
      <c r="Q352" t="s">
        <v>8309</v>
      </c>
      <c r="R352" t="s">
        <v>8319</v>
      </c>
      <c r="S352" s="11">
        <f t="shared" si="22"/>
        <v>42586.066076388888</v>
      </c>
      <c r="T352" s="11">
        <f t="shared" si="23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14">
        <f t="shared" si="21"/>
        <v>44.912863070539416</v>
      </c>
      <c r="Q353" t="s">
        <v>8309</v>
      </c>
      <c r="R353" t="s">
        <v>8319</v>
      </c>
      <c r="S353" s="11">
        <f t="shared" si="22"/>
        <v>42427.964745370366</v>
      </c>
      <c r="T353" s="11">
        <f t="shared" si="23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14">
        <f t="shared" si="21"/>
        <v>40.755244755244753</v>
      </c>
      <c r="Q354" t="s">
        <v>8309</v>
      </c>
      <c r="R354" t="s">
        <v>8319</v>
      </c>
      <c r="S354" s="11">
        <f t="shared" si="22"/>
        <v>41890.167453703703</v>
      </c>
      <c r="T354" s="11">
        <f t="shared" si="23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14">
        <f t="shared" si="21"/>
        <v>103.52394779771615</v>
      </c>
      <c r="Q355" t="s">
        <v>8309</v>
      </c>
      <c r="R355" t="s">
        <v>8319</v>
      </c>
      <c r="S355" s="11">
        <f t="shared" si="22"/>
        <v>42297.791886574079</v>
      </c>
      <c r="T355" s="11">
        <f t="shared" si="23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14">
        <f t="shared" si="21"/>
        <v>125.44827586206897</v>
      </c>
      <c r="Q356" t="s">
        <v>8309</v>
      </c>
      <c r="R356" t="s">
        <v>8319</v>
      </c>
      <c r="S356" s="11">
        <f t="shared" si="22"/>
        <v>42438.827789351853</v>
      </c>
      <c r="T356" s="11">
        <f t="shared" si="23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14">
        <f t="shared" si="21"/>
        <v>246.60606060606059</v>
      </c>
      <c r="Q357" t="s">
        <v>8309</v>
      </c>
      <c r="R357" t="s">
        <v>8319</v>
      </c>
      <c r="S357" s="11">
        <f t="shared" si="22"/>
        <v>41943.293912037036</v>
      </c>
      <c r="T357" s="11">
        <f t="shared" si="23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14">
        <f t="shared" si="21"/>
        <v>79.401340206185566</v>
      </c>
      <c r="Q358" t="s">
        <v>8309</v>
      </c>
      <c r="R358" t="s">
        <v>8319</v>
      </c>
      <c r="S358" s="11">
        <f t="shared" si="22"/>
        <v>42415.803159722222</v>
      </c>
      <c r="T358" s="11">
        <f t="shared" si="23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14">
        <f t="shared" si="21"/>
        <v>86.138613861386133</v>
      </c>
      <c r="Q359" t="s">
        <v>8309</v>
      </c>
      <c r="R359" t="s">
        <v>8319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14">
        <f t="shared" si="21"/>
        <v>193.04868913857678</v>
      </c>
      <c r="Q360" t="s">
        <v>8309</v>
      </c>
      <c r="R360" t="s">
        <v>8319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14">
        <f t="shared" si="21"/>
        <v>84.023178807947019</v>
      </c>
      <c r="Q361" t="s">
        <v>8309</v>
      </c>
      <c r="R361" t="s">
        <v>8319</v>
      </c>
      <c r="S361" s="11">
        <f t="shared" si="22"/>
        <v>41935.070486111108</v>
      </c>
      <c r="T361" s="11">
        <f t="shared" si="23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14">
        <f t="shared" si="21"/>
        <v>139.82758620689654</v>
      </c>
      <c r="Q362" t="s">
        <v>8309</v>
      </c>
      <c r="R362" t="s">
        <v>8319</v>
      </c>
      <c r="S362" s="11">
        <f t="shared" si="22"/>
        <v>42163.897916666669</v>
      </c>
      <c r="T362" s="11">
        <f t="shared" si="23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14">
        <f t="shared" si="21"/>
        <v>109.82189265536722</v>
      </c>
      <c r="Q363" t="s">
        <v>8309</v>
      </c>
      <c r="R363" t="s">
        <v>8319</v>
      </c>
      <c r="S363" s="11">
        <f t="shared" si="22"/>
        <v>41936.001226851848</v>
      </c>
      <c r="T363" s="11">
        <f t="shared" si="23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14">
        <f t="shared" si="21"/>
        <v>139.53488372093022</v>
      </c>
      <c r="Q364" t="s">
        <v>8309</v>
      </c>
      <c r="R364" t="s">
        <v>8319</v>
      </c>
      <c r="S364" s="11">
        <f t="shared" si="22"/>
        <v>41837.210543981484</v>
      </c>
      <c r="T364" s="11">
        <f t="shared" si="23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14">
        <f t="shared" si="21"/>
        <v>347.84615384615387</v>
      </c>
      <c r="Q365" t="s">
        <v>8309</v>
      </c>
      <c r="R365" t="s">
        <v>8319</v>
      </c>
      <c r="S365" s="11">
        <f t="shared" si="22"/>
        <v>40255.744629629626</v>
      </c>
      <c r="T365" s="11">
        <f t="shared" si="23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14">
        <f t="shared" si="21"/>
        <v>68.24159292035398</v>
      </c>
      <c r="Q366" t="s">
        <v>8309</v>
      </c>
      <c r="R366" t="s">
        <v>8319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14">
        <f t="shared" si="21"/>
        <v>239.93846153846152</v>
      </c>
      <c r="Q367" t="s">
        <v>8309</v>
      </c>
      <c r="R367" t="s">
        <v>8319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14">
        <f t="shared" si="21"/>
        <v>287.31343283582089</v>
      </c>
      <c r="Q368" t="s">
        <v>8309</v>
      </c>
      <c r="R368" t="s">
        <v>8319</v>
      </c>
      <c r="S368" s="11">
        <f t="shared" si="22"/>
        <v>41019.793032407404</v>
      </c>
      <c r="T368" s="11">
        <f t="shared" si="23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14">
        <f t="shared" si="21"/>
        <v>86.84882352941176</v>
      </c>
      <c r="Q369" t="s">
        <v>8309</v>
      </c>
      <c r="R369" t="s">
        <v>8319</v>
      </c>
      <c r="S369" s="11">
        <f t="shared" si="22"/>
        <v>41355.577291666668</v>
      </c>
      <c r="T369" s="11">
        <f t="shared" si="23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14">
        <f t="shared" si="21"/>
        <v>81.84905660377359</v>
      </c>
      <c r="Q370" t="s">
        <v>8309</v>
      </c>
      <c r="R370" t="s">
        <v>8319</v>
      </c>
      <c r="S370" s="11">
        <f t="shared" si="22"/>
        <v>42043.605578703704</v>
      </c>
      <c r="T370" s="11">
        <f t="shared" si="23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14">
        <f t="shared" si="21"/>
        <v>42.874970059880241</v>
      </c>
      <c r="Q371" t="s">
        <v>8309</v>
      </c>
      <c r="R371" t="s">
        <v>8319</v>
      </c>
      <c r="S371" s="11">
        <f t="shared" si="22"/>
        <v>40893.551724537036</v>
      </c>
      <c r="T371" s="11">
        <f t="shared" si="23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14">
        <f t="shared" si="21"/>
        <v>709.41860465116281</v>
      </c>
      <c r="Q372" t="s">
        <v>8309</v>
      </c>
      <c r="R372" t="s">
        <v>8319</v>
      </c>
      <c r="S372" s="11">
        <f t="shared" si="22"/>
        <v>42711.795138888891</v>
      </c>
      <c r="T372" s="11">
        <f t="shared" si="23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14">
        <f t="shared" si="21"/>
        <v>161.25517890772127</v>
      </c>
      <c r="Q373" t="s">
        <v>8309</v>
      </c>
      <c r="R373" t="s">
        <v>8319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14">
        <f t="shared" si="21"/>
        <v>41.777777777777779</v>
      </c>
      <c r="Q374" t="s">
        <v>8309</v>
      </c>
      <c r="R374" t="s">
        <v>8319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14">
        <f t="shared" si="21"/>
        <v>89.887640449438209</v>
      </c>
      <c r="Q375" t="s">
        <v>8309</v>
      </c>
      <c r="R375" t="s">
        <v>8319</v>
      </c>
      <c r="S375" s="11">
        <f t="shared" si="22"/>
        <v>41078.91201388889</v>
      </c>
      <c r="T375" s="11">
        <f t="shared" si="23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14">
        <f t="shared" si="21"/>
        <v>45.051724137931032</v>
      </c>
      <c r="Q376" t="s">
        <v>8309</v>
      </c>
      <c r="R376" t="s">
        <v>8319</v>
      </c>
      <c r="S376" s="11">
        <f t="shared" si="22"/>
        <v>40757.889247685183</v>
      </c>
      <c r="T376" s="11">
        <f t="shared" si="23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14">
        <f t="shared" si="21"/>
        <v>42.857142857142854</v>
      </c>
      <c r="Q377" t="s">
        <v>8309</v>
      </c>
      <c r="R377" t="s">
        <v>8319</v>
      </c>
      <c r="S377" s="11">
        <f t="shared" si="22"/>
        <v>41657.985081018516</v>
      </c>
      <c r="T377" s="11">
        <f t="shared" si="23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14">
        <f t="shared" si="21"/>
        <v>54.083333333333336</v>
      </c>
      <c r="Q378" t="s">
        <v>8309</v>
      </c>
      <c r="R378" t="s">
        <v>8319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14">
        <f t="shared" si="21"/>
        <v>103.21804511278195</v>
      </c>
      <c r="Q379" t="s">
        <v>8309</v>
      </c>
      <c r="R379" t="s">
        <v>8319</v>
      </c>
      <c r="S379" s="11">
        <f t="shared" si="22"/>
        <v>42292.250787037032</v>
      </c>
      <c r="T379" s="11">
        <f t="shared" si="23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14">
        <f t="shared" si="21"/>
        <v>40.397590361445786</v>
      </c>
      <c r="Q380" t="s">
        <v>8309</v>
      </c>
      <c r="R380" t="s">
        <v>8319</v>
      </c>
      <c r="S380" s="11">
        <f t="shared" si="22"/>
        <v>42370.571851851855</v>
      </c>
      <c r="T380" s="11">
        <f t="shared" si="23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14">
        <f t="shared" si="21"/>
        <v>116.85906040268456</v>
      </c>
      <c r="Q381" t="s">
        <v>8309</v>
      </c>
      <c r="R381" t="s">
        <v>8319</v>
      </c>
      <c r="S381" s="11">
        <f t="shared" si="22"/>
        <v>40987.688333333332</v>
      </c>
      <c r="T381" s="11">
        <f t="shared" si="23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14">
        <f t="shared" si="21"/>
        <v>115.51020408163265</v>
      </c>
      <c r="Q382" t="s">
        <v>8309</v>
      </c>
      <c r="R382" t="s">
        <v>8319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14">
        <f t="shared" si="21"/>
        <v>104.31274900398407</v>
      </c>
      <c r="Q383" t="s">
        <v>8309</v>
      </c>
      <c r="R383" t="s">
        <v>8319</v>
      </c>
      <c r="S383" s="11">
        <f t="shared" si="22"/>
        <v>41085.698113425926</v>
      </c>
      <c r="T383" s="11">
        <f t="shared" si="23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14">
        <f t="shared" si="21"/>
        <v>69.772727272727266</v>
      </c>
      <c r="Q384" t="s">
        <v>8309</v>
      </c>
      <c r="R384" t="s">
        <v>8319</v>
      </c>
      <c r="S384" s="11">
        <f t="shared" si="22"/>
        <v>41144.709490740745</v>
      </c>
      <c r="T384" s="11">
        <f t="shared" si="23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14">
        <f t="shared" si="21"/>
        <v>43.020833333333336</v>
      </c>
      <c r="Q385" t="s">
        <v>8309</v>
      </c>
      <c r="R385" t="s">
        <v>8319</v>
      </c>
      <c r="S385" s="11">
        <f t="shared" si="22"/>
        <v>41755.117581018516</v>
      </c>
      <c r="T385" s="11">
        <f t="shared" si="23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24">E386/D386</f>
        <v>1.1210500000000001</v>
      </c>
      <c r="P386" s="14">
        <f t="shared" si="21"/>
        <v>58.540469973890339</v>
      </c>
      <c r="Q386" t="s">
        <v>8309</v>
      </c>
      <c r="R386" t="s">
        <v>8319</v>
      </c>
      <c r="S386" s="11">
        <f t="shared" si="22"/>
        <v>41980.781793981485</v>
      </c>
      <c r="T386" s="11">
        <f t="shared" si="23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24"/>
        <v>1.05982</v>
      </c>
      <c r="P387" s="14">
        <f t="shared" ref="P387:P450" si="25">E387/L387</f>
        <v>111.79535864978902</v>
      </c>
      <c r="Q387" t="s">
        <v>8309</v>
      </c>
      <c r="R387" t="s">
        <v>8319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14">
        <f t="shared" si="25"/>
        <v>46.230769230769234</v>
      </c>
      <c r="Q388" t="s">
        <v>8309</v>
      </c>
      <c r="R388" t="s">
        <v>8319</v>
      </c>
      <c r="S388" s="11">
        <f t="shared" si="26"/>
        <v>42211.951284722221</v>
      </c>
      <c r="T388" s="11">
        <f t="shared" si="27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14">
        <f t="shared" si="25"/>
        <v>144.69039145907473</v>
      </c>
      <c r="Q389" t="s">
        <v>8309</v>
      </c>
      <c r="R389" t="s">
        <v>8319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14">
        <f t="shared" si="25"/>
        <v>88.845070422535215</v>
      </c>
      <c r="Q390" t="s">
        <v>8309</v>
      </c>
      <c r="R390" t="s">
        <v>8319</v>
      </c>
      <c r="S390" s="11">
        <f t="shared" si="26"/>
        <v>42549.076157407413</v>
      </c>
      <c r="T390" s="11">
        <f t="shared" si="27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14">
        <f t="shared" si="25"/>
        <v>81.75107284768211</v>
      </c>
      <c r="Q391" t="s">
        <v>8309</v>
      </c>
      <c r="R391" t="s">
        <v>8319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14">
        <f t="shared" si="25"/>
        <v>71.428571428571431</v>
      </c>
      <c r="Q392" t="s">
        <v>8309</v>
      </c>
      <c r="R392" t="s">
        <v>8319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14">
        <f t="shared" si="25"/>
        <v>104.25906735751295</v>
      </c>
      <c r="Q393" t="s">
        <v>8309</v>
      </c>
      <c r="R393" t="s">
        <v>8319</v>
      </c>
      <c r="S393" s="11">
        <f t="shared" si="26"/>
        <v>40865.042256944449</v>
      </c>
      <c r="T393" s="11">
        <f t="shared" si="27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14">
        <f t="shared" si="25"/>
        <v>90.616504854368927</v>
      </c>
      <c r="Q394" t="s">
        <v>8309</v>
      </c>
      <c r="R394" t="s">
        <v>8319</v>
      </c>
      <c r="S394" s="11">
        <f t="shared" si="26"/>
        <v>40763.717256944445</v>
      </c>
      <c r="T394" s="11">
        <f t="shared" si="27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14">
        <f t="shared" si="25"/>
        <v>157.33048433048432</v>
      </c>
      <c r="Q395" t="s">
        <v>8309</v>
      </c>
      <c r="R395" t="s">
        <v>8319</v>
      </c>
      <c r="S395" s="11">
        <f t="shared" si="26"/>
        <v>41526.708935185183</v>
      </c>
      <c r="T395" s="11">
        <f t="shared" si="27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14">
        <f t="shared" si="25"/>
        <v>105.18</v>
      </c>
      <c r="Q396" t="s">
        <v>8309</v>
      </c>
      <c r="R396" t="s">
        <v>8319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14">
        <f t="shared" si="25"/>
        <v>58.719836956521746</v>
      </c>
      <c r="Q397" t="s">
        <v>8309</v>
      </c>
      <c r="R397" t="s">
        <v>8319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14">
        <f t="shared" si="25"/>
        <v>81.632653061224488</v>
      </c>
      <c r="Q398" t="s">
        <v>8309</v>
      </c>
      <c r="R398" t="s">
        <v>8319</v>
      </c>
      <c r="S398" s="11">
        <f t="shared" si="26"/>
        <v>41082.564884259256</v>
      </c>
      <c r="T398" s="11">
        <f t="shared" si="27"/>
        <v>41097.564884259256</v>
      </c>
    </row>
    <row r="399" spans="1:20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14">
        <f t="shared" si="25"/>
        <v>56.460043668122275</v>
      </c>
      <c r="Q399" t="s">
        <v>8309</v>
      </c>
      <c r="R399" t="s">
        <v>8319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14">
        <f t="shared" si="25"/>
        <v>140.1044776119403</v>
      </c>
      <c r="Q400" t="s">
        <v>8309</v>
      </c>
      <c r="R400" t="s">
        <v>8319</v>
      </c>
      <c r="S400" s="11">
        <f t="shared" si="26"/>
        <v>42078.793124999997</v>
      </c>
      <c r="T400" s="11">
        <f t="shared" si="27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14">
        <f t="shared" si="25"/>
        <v>224.85263157894738</v>
      </c>
      <c r="Q401" t="s">
        <v>8309</v>
      </c>
      <c r="R401" t="s">
        <v>8319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14">
        <f t="shared" si="25"/>
        <v>181.13306451612902</v>
      </c>
      <c r="Q402" t="s">
        <v>8309</v>
      </c>
      <c r="R402" t="s">
        <v>8319</v>
      </c>
      <c r="S402" s="11">
        <f t="shared" si="26"/>
        <v>41745.635960648149</v>
      </c>
      <c r="T402" s="11">
        <f t="shared" si="27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14">
        <f t="shared" si="25"/>
        <v>711.04109589041093</v>
      </c>
      <c r="Q403" t="s">
        <v>8309</v>
      </c>
      <c r="R403" t="s">
        <v>8319</v>
      </c>
      <c r="S403" s="11">
        <f t="shared" si="26"/>
        <v>40732.842245370368</v>
      </c>
      <c r="T403" s="11">
        <f t="shared" si="27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14">
        <f t="shared" si="25"/>
        <v>65.883720930232556</v>
      </c>
      <c r="Q404" t="s">
        <v>8309</v>
      </c>
      <c r="R404" t="s">
        <v>8319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14">
        <f t="shared" si="25"/>
        <v>75.185714285714283</v>
      </c>
      <c r="Q405" t="s">
        <v>8309</v>
      </c>
      <c r="R405" t="s">
        <v>8319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14">
        <f t="shared" si="25"/>
        <v>133.14391143911439</v>
      </c>
      <c r="Q406" t="s">
        <v>8309</v>
      </c>
      <c r="R406" t="s">
        <v>8319</v>
      </c>
      <c r="S406" s="11">
        <f t="shared" si="26"/>
        <v>41646.628032407411</v>
      </c>
      <c r="T406" s="11">
        <f t="shared" si="27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14">
        <f t="shared" si="25"/>
        <v>55.2</v>
      </c>
      <c r="Q407" t="s">
        <v>8309</v>
      </c>
      <c r="R407" t="s">
        <v>8319</v>
      </c>
      <c r="S407" s="11">
        <f t="shared" si="26"/>
        <v>41674.08494212963</v>
      </c>
      <c r="T407" s="11">
        <f t="shared" si="27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14">
        <f t="shared" si="25"/>
        <v>86.163714285714292</v>
      </c>
      <c r="Q408" t="s">
        <v>8309</v>
      </c>
      <c r="R408" t="s">
        <v>8319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14">
        <f t="shared" si="25"/>
        <v>92.318181818181813</v>
      </c>
      <c r="Q409" t="s">
        <v>8309</v>
      </c>
      <c r="R409" t="s">
        <v>8319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14">
        <f t="shared" si="25"/>
        <v>160.16473684210527</v>
      </c>
      <c r="Q410" t="s">
        <v>8309</v>
      </c>
      <c r="R410" t="s">
        <v>8319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14">
        <f t="shared" si="25"/>
        <v>45.6</v>
      </c>
      <c r="Q411" t="s">
        <v>8309</v>
      </c>
      <c r="R411" t="s">
        <v>8319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14">
        <f t="shared" si="25"/>
        <v>183.28571428571428</v>
      </c>
      <c r="Q412" t="s">
        <v>8309</v>
      </c>
      <c r="R412" t="s">
        <v>8319</v>
      </c>
      <c r="S412" s="11">
        <f t="shared" si="26"/>
        <v>42113.981446759266</v>
      </c>
      <c r="T412" s="11">
        <f t="shared" si="27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14">
        <f t="shared" si="25"/>
        <v>125.78838174273859</v>
      </c>
      <c r="Q413" t="s">
        <v>8309</v>
      </c>
      <c r="R413" t="s">
        <v>8319</v>
      </c>
      <c r="S413" s="11">
        <f t="shared" si="26"/>
        <v>41598.17597222222</v>
      </c>
      <c r="T413" s="11">
        <f t="shared" si="27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14">
        <f t="shared" si="25"/>
        <v>57.654545454545456</v>
      </c>
      <c r="Q414" t="s">
        <v>8309</v>
      </c>
      <c r="R414" t="s">
        <v>8319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14">
        <f t="shared" si="25"/>
        <v>78.660818713450297</v>
      </c>
      <c r="Q415" t="s">
        <v>8309</v>
      </c>
      <c r="R415" t="s">
        <v>8319</v>
      </c>
      <c r="S415" s="11">
        <f t="shared" si="26"/>
        <v>41079.877442129626</v>
      </c>
      <c r="T415" s="11">
        <f t="shared" si="27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14">
        <f t="shared" si="25"/>
        <v>91.480769230769226</v>
      </c>
      <c r="Q416" t="s">
        <v>8309</v>
      </c>
      <c r="R416" t="s">
        <v>8319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14">
        <f t="shared" si="25"/>
        <v>68.09809523809524</v>
      </c>
      <c r="Q417" t="s">
        <v>8309</v>
      </c>
      <c r="R417" t="s">
        <v>8319</v>
      </c>
      <c r="S417" s="11">
        <f t="shared" si="26"/>
        <v>41904.851875</v>
      </c>
      <c r="T417" s="11">
        <f t="shared" si="27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14">
        <f t="shared" si="25"/>
        <v>48.086800000000004</v>
      </c>
      <c r="Q418" t="s">
        <v>8309</v>
      </c>
      <c r="R418" t="s">
        <v>8319</v>
      </c>
      <c r="S418" s="11">
        <f t="shared" si="26"/>
        <v>41648.396192129629</v>
      </c>
      <c r="T418" s="11">
        <f t="shared" si="27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14">
        <f t="shared" si="25"/>
        <v>202.42307692307693</v>
      </c>
      <c r="Q419" t="s">
        <v>8309</v>
      </c>
      <c r="R419" t="s">
        <v>8319</v>
      </c>
      <c r="S419" s="11">
        <f t="shared" si="26"/>
        <v>41360.970601851855</v>
      </c>
      <c r="T419" s="11">
        <f t="shared" si="27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14">
        <f t="shared" si="25"/>
        <v>216.75</v>
      </c>
      <c r="Q420" t="s">
        <v>8309</v>
      </c>
      <c r="R420" t="s">
        <v>8319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14">
        <f t="shared" si="25"/>
        <v>110.06849315068493</v>
      </c>
      <c r="Q421" t="s">
        <v>8309</v>
      </c>
      <c r="R421" t="s">
        <v>8319</v>
      </c>
      <c r="S421" s="11">
        <f t="shared" si="26"/>
        <v>41394.842442129629</v>
      </c>
      <c r="T421" s="11">
        <f t="shared" si="27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14">
        <f t="shared" si="25"/>
        <v>4.833333333333333</v>
      </c>
      <c r="Q422" t="s">
        <v>8309</v>
      </c>
      <c r="R422" t="s">
        <v>8320</v>
      </c>
      <c r="S422" s="11">
        <f t="shared" si="26"/>
        <v>41682.23646990741</v>
      </c>
      <c r="T422" s="11">
        <f t="shared" si="27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14">
        <f t="shared" si="25"/>
        <v>50.166666666666664</v>
      </c>
      <c r="Q423" t="s">
        <v>8309</v>
      </c>
      <c r="R423" t="s">
        <v>8320</v>
      </c>
      <c r="S423" s="11">
        <f t="shared" si="26"/>
        <v>42177.491388888884</v>
      </c>
      <c r="T423" s="11">
        <f t="shared" si="27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14">
        <f t="shared" si="25"/>
        <v>35.833333333333336</v>
      </c>
      <c r="Q424" t="s">
        <v>8309</v>
      </c>
      <c r="R424" t="s">
        <v>8320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14">
        <f t="shared" si="25"/>
        <v>11.76923076923077</v>
      </c>
      <c r="Q425" t="s">
        <v>8309</v>
      </c>
      <c r="R425" t="s">
        <v>8320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14">
        <f t="shared" si="25"/>
        <v>40.78</v>
      </c>
      <c r="Q426" t="s">
        <v>8309</v>
      </c>
      <c r="R426" t="s">
        <v>8320</v>
      </c>
      <c r="S426" s="11">
        <f t="shared" si="26"/>
        <v>40934.376145833332</v>
      </c>
      <c r="T426" s="11">
        <f t="shared" si="27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14">
        <f t="shared" si="25"/>
        <v>3</v>
      </c>
      <c r="Q427" t="s">
        <v>8309</v>
      </c>
      <c r="R427" t="s">
        <v>8320</v>
      </c>
      <c r="S427" s="11">
        <f t="shared" si="26"/>
        <v>42275.861157407402</v>
      </c>
      <c r="T427" s="11">
        <f t="shared" si="27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14">
        <f t="shared" si="25"/>
        <v>16.625</v>
      </c>
      <c r="Q428" t="s">
        <v>8309</v>
      </c>
      <c r="R428" t="s">
        <v>8320</v>
      </c>
      <c r="S428" s="11">
        <f t="shared" si="26"/>
        <v>42400.711967592593</v>
      </c>
      <c r="T428" s="11">
        <f t="shared" si="27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14" t="e">
        <f t="shared" si="25"/>
        <v>#DIV/0!</v>
      </c>
      <c r="Q429" t="s">
        <v>8309</v>
      </c>
      <c r="R429" t="s">
        <v>8320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14">
        <f t="shared" si="25"/>
        <v>52</v>
      </c>
      <c r="Q430" t="s">
        <v>8309</v>
      </c>
      <c r="R430" t="s">
        <v>8320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14" t="e">
        <f t="shared" si="25"/>
        <v>#DIV/0!</v>
      </c>
      <c r="Q431" t="s">
        <v>8309</v>
      </c>
      <c r="R431" t="s">
        <v>8320</v>
      </c>
      <c r="S431" s="11">
        <f t="shared" si="26"/>
        <v>40070.901412037041</v>
      </c>
      <c r="T431" s="11">
        <f t="shared" si="27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14">
        <f t="shared" si="25"/>
        <v>4.8</v>
      </c>
      <c r="Q432" t="s">
        <v>8309</v>
      </c>
      <c r="R432" t="s">
        <v>8320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14">
        <f t="shared" si="25"/>
        <v>51.875</v>
      </c>
      <c r="Q433" t="s">
        <v>8309</v>
      </c>
      <c r="R433" t="s">
        <v>8320</v>
      </c>
      <c r="S433" s="11">
        <f t="shared" si="26"/>
        <v>42526.871331018512</v>
      </c>
      <c r="T433" s="11">
        <f t="shared" si="27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14">
        <f t="shared" si="25"/>
        <v>71.25</v>
      </c>
      <c r="Q434" t="s">
        <v>8309</v>
      </c>
      <c r="R434" t="s">
        <v>8320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14" t="e">
        <f t="shared" si="25"/>
        <v>#DIV/0!</v>
      </c>
      <c r="Q435" t="s">
        <v>8309</v>
      </c>
      <c r="R435" t="s">
        <v>8320</v>
      </c>
      <c r="S435" s="11">
        <f t="shared" si="26"/>
        <v>42228.629884259266</v>
      </c>
      <c r="T435" s="11">
        <f t="shared" si="27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14">
        <f t="shared" si="25"/>
        <v>62.5</v>
      </c>
      <c r="Q436" t="s">
        <v>8309</v>
      </c>
      <c r="R436" t="s">
        <v>8320</v>
      </c>
      <c r="S436" s="11">
        <f t="shared" si="26"/>
        <v>41576.834513888891</v>
      </c>
      <c r="T436" s="11">
        <f t="shared" si="27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14">
        <f t="shared" si="25"/>
        <v>1</v>
      </c>
      <c r="Q437" t="s">
        <v>8309</v>
      </c>
      <c r="R437" t="s">
        <v>8320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14" t="e">
        <f t="shared" si="25"/>
        <v>#DIV/0!</v>
      </c>
      <c r="Q438" t="s">
        <v>8309</v>
      </c>
      <c r="R438" t="s">
        <v>8320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14" t="e">
        <f t="shared" si="25"/>
        <v>#DIV/0!</v>
      </c>
      <c r="Q439" t="s">
        <v>8309</v>
      </c>
      <c r="R439" t="s">
        <v>8320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14">
        <f t="shared" si="25"/>
        <v>170.54545454545453</v>
      </c>
      <c r="Q440" t="s">
        <v>8309</v>
      </c>
      <c r="R440" t="s">
        <v>8320</v>
      </c>
      <c r="S440" s="11">
        <f t="shared" si="26"/>
        <v>42296.261087962965</v>
      </c>
      <c r="T440" s="11">
        <f t="shared" si="27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14" t="e">
        <f t="shared" si="25"/>
        <v>#DIV/0!</v>
      </c>
      <c r="Q441" t="s">
        <v>8309</v>
      </c>
      <c r="R441" t="s">
        <v>8320</v>
      </c>
      <c r="S441" s="11">
        <f t="shared" si="26"/>
        <v>41919.761782407404</v>
      </c>
      <c r="T441" s="11">
        <f t="shared" si="27"/>
        <v>41929.761782407404</v>
      </c>
    </row>
    <row r="442" spans="1:20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14">
        <f t="shared" si="25"/>
        <v>5</v>
      </c>
      <c r="Q442" t="s">
        <v>8309</v>
      </c>
      <c r="R442" t="s">
        <v>8320</v>
      </c>
      <c r="S442" s="11">
        <f t="shared" si="26"/>
        <v>42423.985567129625</v>
      </c>
      <c r="T442" s="11">
        <f t="shared" si="27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14" t="e">
        <f t="shared" si="25"/>
        <v>#DIV/0!</v>
      </c>
      <c r="Q443" t="s">
        <v>8309</v>
      </c>
      <c r="R443" t="s">
        <v>8320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14">
        <f t="shared" si="25"/>
        <v>393.58823529411762</v>
      </c>
      <c r="Q444" t="s">
        <v>8309</v>
      </c>
      <c r="R444" t="s">
        <v>8320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14">
        <f t="shared" si="25"/>
        <v>5</v>
      </c>
      <c r="Q445" t="s">
        <v>8309</v>
      </c>
      <c r="R445" t="s">
        <v>8320</v>
      </c>
      <c r="S445" s="11">
        <f t="shared" si="26"/>
        <v>41650.015057870369</v>
      </c>
      <c r="T445" s="11">
        <f t="shared" si="27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14">
        <f t="shared" si="25"/>
        <v>50</v>
      </c>
      <c r="Q446" t="s">
        <v>8309</v>
      </c>
      <c r="R446" t="s">
        <v>8320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14">
        <f t="shared" si="25"/>
        <v>1</v>
      </c>
      <c r="Q447" t="s">
        <v>8309</v>
      </c>
      <c r="R447" t="s">
        <v>8320</v>
      </c>
      <c r="S447" s="11">
        <f t="shared" si="26"/>
        <v>42130.335358796292</v>
      </c>
      <c r="T447" s="11">
        <f t="shared" si="27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14">
        <f t="shared" si="25"/>
        <v>47.875</v>
      </c>
      <c r="Q448" t="s">
        <v>8309</v>
      </c>
      <c r="R448" t="s">
        <v>8320</v>
      </c>
      <c r="S448" s="11">
        <f t="shared" si="26"/>
        <v>42037.083564814813</v>
      </c>
      <c r="T448" s="11">
        <f t="shared" si="27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14">
        <f t="shared" si="25"/>
        <v>5</v>
      </c>
      <c r="Q449" t="s">
        <v>8309</v>
      </c>
      <c r="R449" t="s">
        <v>8320</v>
      </c>
      <c r="S449" s="11">
        <f t="shared" si="26"/>
        <v>41331.555127314816</v>
      </c>
      <c r="T449" s="11">
        <f t="shared" si="27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28">E450/D450</f>
        <v>3.2804E-2</v>
      </c>
      <c r="P450" s="14">
        <f t="shared" si="25"/>
        <v>20.502500000000001</v>
      </c>
      <c r="Q450" t="s">
        <v>8309</v>
      </c>
      <c r="R450" t="s">
        <v>8320</v>
      </c>
      <c r="S450" s="11">
        <f t="shared" si="26"/>
        <v>41753.758043981477</v>
      </c>
      <c r="T450" s="11">
        <f t="shared" si="27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28"/>
        <v>2.2499999999999999E-2</v>
      </c>
      <c r="P451" s="14">
        <f t="shared" ref="P451:P514" si="29">E451/L451</f>
        <v>9</v>
      </c>
      <c r="Q451" t="s">
        <v>8309</v>
      </c>
      <c r="R451" t="s">
        <v>8320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14">
        <f t="shared" si="29"/>
        <v>56.571428571428569</v>
      </c>
      <c r="Q452" t="s">
        <v>8309</v>
      </c>
      <c r="R452" t="s">
        <v>8320</v>
      </c>
      <c r="S452" s="11">
        <f t="shared" si="30"/>
        <v>41654.946759259255</v>
      </c>
      <c r="T452" s="11">
        <f t="shared" si="31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14" t="e">
        <f t="shared" si="29"/>
        <v>#DIV/0!</v>
      </c>
      <c r="Q453" t="s">
        <v>8309</v>
      </c>
      <c r="R453" t="s">
        <v>8320</v>
      </c>
      <c r="S453" s="11">
        <f t="shared" si="30"/>
        <v>41634.715173611112</v>
      </c>
      <c r="T453" s="11">
        <f t="shared" si="31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14">
        <f t="shared" si="29"/>
        <v>40</v>
      </c>
      <c r="Q454" t="s">
        <v>8309</v>
      </c>
      <c r="R454" t="s">
        <v>8320</v>
      </c>
      <c r="S454" s="11">
        <f t="shared" si="30"/>
        <v>42107.703877314809</v>
      </c>
      <c r="T454" s="11">
        <f t="shared" si="31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14">
        <f t="shared" si="29"/>
        <v>13</v>
      </c>
      <c r="Q455" t="s">
        <v>8309</v>
      </c>
      <c r="R455" t="s">
        <v>8320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14">
        <f t="shared" si="29"/>
        <v>16.399999999999999</v>
      </c>
      <c r="Q456" t="s">
        <v>8309</v>
      </c>
      <c r="R456" t="s">
        <v>8320</v>
      </c>
      <c r="S456" s="11">
        <f t="shared" si="30"/>
        <v>41938.717256944445</v>
      </c>
      <c r="T456" s="11">
        <f t="shared" si="31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14">
        <f t="shared" si="29"/>
        <v>22.5</v>
      </c>
      <c r="Q457" t="s">
        <v>8309</v>
      </c>
      <c r="R457" t="s">
        <v>8320</v>
      </c>
      <c r="S457" s="11">
        <f t="shared" si="30"/>
        <v>40971.002569444441</v>
      </c>
      <c r="T457" s="11">
        <f t="shared" si="31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14">
        <f t="shared" si="29"/>
        <v>20.333333333333332</v>
      </c>
      <c r="Q458" t="s">
        <v>8309</v>
      </c>
      <c r="R458" t="s">
        <v>8320</v>
      </c>
      <c r="S458" s="11">
        <f t="shared" si="30"/>
        <v>41547.694456018515</v>
      </c>
      <c r="T458" s="11">
        <f t="shared" si="31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14" t="e">
        <f t="shared" si="29"/>
        <v>#DIV/0!</v>
      </c>
      <c r="Q459" t="s">
        <v>8309</v>
      </c>
      <c r="R459" t="s">
        <v>8320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14">
        <f t="shared" si="29"/>
        <v>16.755102040816325</v>
      </c>
      <c r="Q460" t="s">
        <v>8309</v>
      </c>
      <c r="R460" t="s">
        <v>8320</v>
      </c>
      <c r="S460" s="11">
        <f t="shared" si="30"/>
        <v>41378.69976851852</v>
      </c>
      <c r="T460" s="11">
        <f t="shared" si="31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14">
        <f t="shared" si="29"/>
        <v>25</v>
      </c>
      <c r="Q461" t="s">
        <v>8309</v>
      </c>
      <c r="R461" t="s">
        <v>8320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14">
        <f t="shared" si="29"/>
        <v>12.5</v>
      </c>
      <c r="Q462" t="s">
        <v>8309</v>
      </c>
      <c r="R462" t="s">
        <v>8320</v>
      </c>
      <c r="S462" s="11">
        <f t="shared" si="30"/>
        <v>41759.542534722219</v>
      </c>
      <c r="T462" s="11">
        <f t="shared" si="31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14" t="e">
        <f t="shared" si="29"/>
        <v>#DIV/0!</v>
      </c>
      <c r="Q463" t="s">
        <v>8309</v>
      </c>
      <c r="R463" t="s">
        <v>8320</v>
      </c>
      <c r="S463" s="11">
        <f t="shared" si="30"/>
        <v>41407.84684027778</v>
      </c>
      <c r="T463" s="11">
        <f t="shared" si="31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14" t="e">
        <f t="shared" si="29"/>
        <v>#DIV/0!</v>
      </c>
      <c r="Q464" t="s">
        <v>8309</v>
      </c>
      <c r="R464" t="s">
        <v>8320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14">
        <f t="shared" si="29"/>
        <v>113.63636363636364</v>
      </c>
      <c r="Q465" t="s">
        <v>8309</v>
      </c>
      <c r="R465" t="s">
        <v>8320</v>
      </c>
      <c r="S465" s="11">
        <f t="shared" si="30"/>
        <v>40750.710104166668</v>
      </c>
      <c r="T465" s="11">
        <f t="shared" si="31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14">
        <f t="shared" si="29"/>
        <v>1</v>
      </c>
      <c r="Q466" t="s">
        <v>8309</v>
      </c>
      <c r="R466" t="s">
        <v>8320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14">
        <f t="shared" si="29"/>
        <v>17.25</v>
      </c>
      <c r="Q467" t="s">
        <v>8309</v>
      </c>
      <c r="R467" t="s">
        <v>8320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14">
        <f t="shared" si="29"/>
        <v>15.2</v>
      </c>
      <c r="Q468" t="s">
        <v>8309</v>
      </c>
      <c r="R468" t="s">
        <v>8320</v>
      </c>
      <c r="S468" s="11">
        <f t="shared" si="30"/>
        <v>41129.942870370374</v>
      </c>
      <c r="T468" s="11">
        <f t="shared" si="31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14">
        <f t="shared" si="29"/>
        <v>110.64102564102564</v>
      </c>
      <c r="Q469" t="s">
        <v>8309</v>
      </c>
      <c r="R469" t="s">
        <v>8320</v>
      </c>
      <c r="S469" s="11">
        <f t="shared" si="30"/>
        <v>41135.679791666669</v>
      </c>
      <c r="T469" s="11">
        <f t="shared" si="31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14" t="e">
        <f t="shared" si="29"/>
        <v>#DIV/0!</v>
      </c>
      <c r="Q470" t="s">
        <v>8309</v>
      </c>
      <c r="R470" t="s">
        <v>8320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14" t="e">
        <f t="shared" si="29"/>
        <v>#DIV/0!</v>
      </c>
      <c r="Q471" t="s">
        <v>8309</v>
      </c>
      <c r="R471" t="s">
        <v>8320</v>
      </c>
      <c r="S471" s="11">
        <f t="shared" si="30"/>
        <v>41827.989861111113</v>
      </c>
      <c r="T471" s="11">
        <f t="shared" si="31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14">
        <f t="shared" si="29"/>
        <v>25.5</v>
      </c>
      <c r="Q472" t="s">
        <v>8309</v>
      </c>
      <c r="R472" t="s">
        <v>8320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14">
        <f t="shared" si="29"/>
        <v>38.476470588235294</v>
      </c>
      <c r="Q473" t="s">
        <v>8309</v>
      </c>
      <c r="R473" t="s">
        <v>8320</v>
      </c>
      <c r="S473" s="11">
        <f t="shared" si="30"/>
        <v>41703.721979166665</v>
      </c>
      <c r="T473" s="11">
        <f t="shared" si="31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14">
        <f t="shared" si="29"/>
        <v>28.2</v>
      </c>
      <c r="Q474" t="s">
        <v>8309</v>
      </c>
      <c r="R474" t="s">
        <v>8320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14">
        <f t="shared" si="29"/>
        <v>61.5</v>
      </c>
      <c r="Q475" t="s">
        <v>8309</v>
      </c>
      <c r="R475" t="s">
        <v>8320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14">
        <f t="shared" si="29"/>
        <v>1</v>
      </c>
      <c r="Q476" t="s">
        <v>8309</v>
      </c>
      <c r="R476" t="s">
        <v>8320</v>
      </c>
      <c r="S476" s="11">
        <f t="shared" si="30"/>
        <v>42753.329039351855</v>
      </c>
      <c r="T476" s="11">
        <f t="shared" si="31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14" t="e">
        <f t="shared" si="29"/>
        <v>#DIV/0!</v>
      </c>
      <c r="Q477" t="s">
        <v>8309</v>
      </c>
      <c r="R477" t="s">
        <v>8320</v>
      </c>
      <c r="S477" s="11">
        <f t="shared" si="30"/>
        <v>42100.086145833338</v>
      </c>
      <c r="T477" s="11">
        <f t="shared" si="31"/>
        <v>42130.086145833338</v>
      </c>
    </row>
    <row r="478" spans="1:20" ht="16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14">
        <f t="shared" si="29"/>
        <v>39.569274193548388</v>
      </c>
      <c r="Q478" t="s">
        <v>8309</v>
      </c>
      <c r="R478" t="s">
        <v>8320</v>
      </c>
      <c r="S478" s="11">
        <f t="shared" si="30"/>
        <v>41757.975011574075</v>
      </c>
      <c r="T478" s="11">
        <f t="shared" si="31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14" t="e">
        <f t="shared" si="29"/>
        <v>#DIV/0!</v>
      </c>
      <c r="Q479" t="s">
        <v>8309</v>
      </c>
      <c r="R479" t="s">
        <v>8320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14" t="e">
        <f t="shared" si="29"/>
        <v>#DIV/0!</v>
      </c>
      <c r="Q480" t="s">
        <v>8309</v>
      </c>
      <c r="R480" t="s">
        <v>8320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14">
        <f t="shared" si="29"/>
        <v>88.8</v>
      </c>
      <c r="Q481" t="s">
        <v>8309</v>
      </c>
      <c r="R481" t="s">
        <v>8320</v>
      </c>
      <c r="S481" s="11">
        <f t="shared" si="30"/>
        <v>41904.407812500001</v>
      </c>
      <c r="T481" s="11">
        <f t="shared" si="31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14">
        <f t="shared" si="29"/>
        <v>55.457142857142856</v>
      </c>
      <c r="Q482" t="s">
        <v>8309</v>
      </c>
      <c r="R482" t="s">
        <v>8320</v>
      </c>
      <c r="S482" s="11">
        <f t="shared" si="30"/>
        <v>41465.500173611108</v>
      </c>
      <c r="T482" s="11">
        <f t="shared" si="31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14">
        <f t="shared" si="29"/>
        <v>87.142857142857139</v>
      </c>
      <c r="Q483" t="s">
        <v>8309</v>
      </c>
      <c r="R483" t="s">
        <v>8320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14">
        <f t="shared" si="29"/>
        <v>10</v>
      </c>
      <c r="Q484" t="s">
        <v>8309</v>
      </c>
      <c r="R484" t="s">
        <v>8320</v>
      </c>
      <c r="S484" s="11">
        <f t="shared" si="30"/>
        <v>42447.896875000006</v>
      </c>
      <c r="T484" s="11">
        <f t="shared" si="31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14">
        <f t="shared" si="29"/>
        <v>51.224489795918366</v>
      </c>
      <c r="Q485" t="s">
        <v>8309</v>
      </c>
      <c r="R485" t="s">
        <v>8320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14">
        <f t="shared" si="29"/>
        <v>13.545454545454545</v>
      </c>
      <c r="Q486" t="s">
        <v>8309</v>
      </c>
      <c r="R486" t="s">
        <v>8320</v>
      </c>
      <c r="S486" s="11">
        <f t="shared" si="30"/>
        <v>42272.93949074074</v>
      </c>
      <c r="T486" s="11">
        <f t="shared" si="31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14">
        <f t="shared" si="29"/>
        <v>66.520080000000007</v>
      </c>
      <c r="Q487" t="s">
        <v>8309</v>
      </c>
      <c r="R487" t="s">
        <v>8320</v>
      </c>
      <c r="S487" s="11">
        <f t="shared" si="30"/>
        <v>41381.50577546296</v>
      </c>
      <c r="T487" s="11">
        <f t="shared" si="31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14">
        <f t="shared" si="29"/>
        <v>50</v>
      </c>
      <c r="Q488" t="s">
        <v>8309</v>
      </c>
      <c r="R488" t="s">
        <v>8320</v>
      </c>
      <c r="S488" s="11">
        <f t="shared" si="30"/>
        <v>41761.94258101852</v>
      </c>
      <c r="T488" s="11">
        <f t="shared" si="31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14" t="e">
        <f t="shared" si="29"/>
        <v>#DIV/0!</v>
      </c>
      <c r="Q489" t="s">
        <v>8309</v>
      </c>
      <c r="R489" t="s">
        <v>8320</v>
      </c>
      <c r="S489" s="11">
        <f t="shared" si="30"/>
        <v>42669.594837962963</v>
      </c>
      <c r="T489" s="11">
        <f t="shared" si="31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14" t="e">
        <f t="shared" si="29"/>
        <v>#DIV/0!</v>
      </c>
      <c r="Q490" t="s">
        <v>8309</v>
      </c>
      <c r="R490" t="s">
        <v>8320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14">
        <f t="shared" si="29"/>
        <v>71.666666666666671</v>
      </c>
      <c r="Q491" t="s">
        <v>8309</v>
      </c>
      <c r="R491" t="s">
        <v>8320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14" t="e">
        <f t="shared" si="29"/>
        <v>#DIV/0!</v>
      </c>
      <c r="Q492" t="s">
        <v>8309</v>
      </c>
      <c r="R492" t="s">
        <v>8320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14" t="e">
        <f t="shared" si="29"/>
        <v>#DIV/0!</v>
      </c>
      <c r="Q493" t="s">
        <v>8309</v>
      </c>
      <c r="R493" t="s">
        <v>8320</v>
      </c>
      <c r="S493" s="11">
        <f t="shared" si="30"/>
        <v>42366.982627314821</v>
      </c>
      <c r="T493" s="11">
        <f t="shared" si="31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14" t="e">
        <f t="shared" si="29"/>
        <v>#DIV/0!</v>
      </c>
      <c r="Q494" t="s">
        <v>8309</v>
      </c>
      <c r="R494" t="s">
        <v>8320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14" t="e">
        <f t="shared" si="29"/>
        <v>#DIV/0!</v>
      </c>
      <c r="Q495" t="s">
        <v>8309</v>
      </c>
      <c r="R495" t="s">
        <v>8320</v>
      </c>
      <c r="S495" s="11">
        <f t="shared" si="30"/>
        <v>42114.726134259254</v>
      </c>
      <c r="T495" s="11">
        <f t="shared" si="31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14">
        <f t="shared" si="29"/>
        <v>10.333333333333334</v>
      </c>
      <c r="Q496" t="s">
        <v>8309</v>
      </c>
      <c r="R496" t="s">
        <v>8320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14" t="e">
        <f t="shared" si="29"/>
        <v>#DIV/0!</v>
      </c>
      <c r="Q497" t="s">
        <v>8309</v>
      </c>
      <c r="R497" t="s">
        <v>8320</v>
      </c>
      <c r="S497" s="11">
        <f t="shared" si="30"/>
        <v>42171.827604166669</v>
      </c>
      <c r="T497" s="11">
        <f t="shared" si="31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14">
        <f t="shared" si="29"/>
        <v>1</v>
      </c>
      <c r="Q498" t="s">
        <v>8309</v>
      </c>
      <c r="R498" t="s">
        <v>8320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14">
        <f t="shared" si="29"/>
        <v>10</v>
      </c>
      <c r="Q499" t="s">
        <v>8309</v>
      </c>
      <c r="R499" t="s">
        <v>8320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14">
        <f t="shared" si="29"/>
        <v>136.09090909090909</v>
      </c>
      <c r="Q500" t="s">
        <v>8309</v>
      </c>
      <c r="R500" t="s">
        <v>8320</v>
      </c>
      <c r="S500" s="11">
        <f t="shared" si="30"/>
        <v>40858.762141203704</v>
      </c>
      <c r="T500" s="11">
        <f t="shared" si="31"/>
        <v>40900.762141203704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14">
        <f t="shared" si="29"/>
        <v>73.461538461538467</v>
      </c>
      <c r="Q501" t="s">
        <v>8309</v>
      </c>
      <c r="R501" t="s">
        <v>8320</v>
      </c>
      <c r="S501" s="11">
        <f t="shared" si="30"/>
        <v>40043.895462962959</v>
      </c>
      <c r="T501" s="11">
        <f t="shared" si="31"/>
        <v>40098.874305555553</v>
      </c>
    </row>
    <row r="502" spans="1:20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14">
        <f t="shared" si="29"/>
        <v>53.75</v>
      </c>
      <c r="Q502" t="s">
        <v>8309</v>
      </c>
      <c r="R502" t="s">
        <v>8320</v>
      </c>
      <c r="S502" s="11">
        <f t="shared" si="30"/>
        <v>40247.886006944449</v>
      </c>
      <c r="T502" s="11">
        <f t="shared" si="31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14" t="e">
        <f t="shared" si="29"/>
        <v>#DIV/0!</v>
      </c>
      <c r="Q503" t="s">
        <v>8309</v>
      </c>
      <c r="R503" t="s">
        <v>8320</v>
      </c>
      <c r="S503" s="11">
        <f t="shared" si="30"/>
        <v>40703.234386574077</v>
      </c>
      <c r="T503" s="11">
        <f t="shared" si="31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14">
        <f t="shared" si="29"/>
        <v>57.5</v>
      </c>
      <c r="Q504" t="s">
        <v>8309</v>
      </c>
      <c r="R504" t="s">
        <v>8320</v>
      </c>
      <c r="S504" s="11">
        <f t="shared" si="30"/>
        <v>40956.553530092591</v>
      </c>
      <c r="T504" s="11">
        <f t="shared" si="31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14">
        <f t="shared" si="29"/>
        <v>12.666666666666666</v>
      </c>
      <c r="Q505" t="s">
        <v>8309</v>
      </c>
      <c r="R505" t="s">
        <v>8320</v>
      </c>
      <c r="S505" s="11">
        <f t="shared" si="30"/>
        <v>41991.526655092588</v>
      </c>
      <c r="T505" s="11">
        <f t="shared" si="31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14">
        <f t="shared" si="29"/>
        <v>67</v>
      </c>
      <c r="Q506" t="s">
        <v>8309</v>
      </c>
      <c r="R506" t="s">
        <v>8320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14">
        <f t="shared" si="29"/>
        <v>3.7142857142857144</v>
      </c>
      <c r="Q507" t="s">
        <v>8309</v>
      </c>
      <c r="R507" t="s">
        <v>8320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14">
        <f t="shared" si="29"/>
        <v>250</v>
      </c>
      <c r="Q508" t="s">
        <v>8309</v>
      </c>
      <c r="R508" t="s">
        <v>8320</v>
      </c>
      <c r="S508" s="11">
        <f t="shared" si="30"/>
        <v>41466.552314814813</v>
      </c>
      <c r="T508" s="11">
        <f t="shared" si="31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14">
        <f t="shared" si="29"/>
        <v>64</v>
      </c>
      <c r="Q509" t="s">
        <v>8309</v>
      </c>
      <c r="R509" t="s">
        <v>8320</v>
      </c>
      <c r="S509" s="11">
        <f t="shared" si="30"/>
        <v>41156.958993055552</v>
      </c>
      <c r="T509" s="11">
        <f t="shared" si="31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14">
        <f t="shared" si="29"/>
        <v>133.33333333333334</v>
      </c>
      <c r="Q510" t="s">
        <v>8309</v>
      </c>
      <c r="R510" t="s">
        <v>8320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14">
        <f t="shared" si="29"/>
        <v>10</v>
      </c>
      <c r="Q511" t="s">
        <v>8309</v>
      </c>
      <c r="R511" t="s">
        <v>8320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14" t="e">
        <f t="shared" si="29"/>
        <v>#DIV/0!</v>
      </c>
      <c r="Q512" t="s">
        <v>8309</v>
      </c>
      <c r="R512" t="s">
        <v>8320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14">
        <f t="shared" si="29"/>
        <v>30</v>
      </c>
      <c r="Q513" t="s">
        <v>8309</v>
      </c>
      <c r="R513" t="s">
        <v>8320</v>
      </c>
      <c r="S513" s="11">
        <f t="shared" si="30"/>
        <v>41340.303032407406</v>
      </c>
      <c r="T513" s="11">
        <f t="shared" si="31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32">E514/D514</f>
        <v>1.3749999999999999E-3</v>
      </c>
      <c r="P514" s="14">
        <f t="shared" si="29"/>
        <v>5.5</v>
      </c>
      <c r="Q514" t="s">
        <v>8309</v>
      </c>
      <c r="R514" t="s">
        <v>8320</v>
      </c>
      <c r="S514" s="11">
        <f t="shared" si="30"/>
        <v>42649.742210648154</v>
      </c>
      <c r="T514" s="11">
        <f t="shared" si="31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32"/>
        <v>0.13924</v>
      </c>
      <c r="P515" s="14">
        <f t="shared" ref="P515:P578" si="33">E515/L515</f>
        <v>102.38235294117646</v>
      </c>
      <c r="Q515" t="s">
        <v>8309</v>
      </c>
      <c r="R515" t="s">
        <v>8320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14">
        <f t="shared" si="33"/>
        <v>16.666666666666668</v>
      </c>
      <c r="Q516" t="s">
        <v>8309</v>
      </c>
      <c r="R516" t="s">
        <v>8320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14">
        <f t="shared" si="33"/>
        <v>725.02941176470586</v>
      </c>
      <c r="Q517" t="s">
        <v>8309</v>
      </c>
      <c r="R517" t="s">
        <v>8320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14" t="e">
        <f t="shared" si="33"/>
        <v>#DIV/0!</v>
      </c>
      <c r="Q518" t="s">
        <v>8309</v>
      </c>
      <c r="R518" t="s">
        <v>8320</v>
      </c>
      <c r="S518" s="11">
        <f t="shared" si="34"/>
        <v>42091.778703703705</v>
      </c>
      <c r="T518" s="11">
        <f t="shared" si="35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14">
        <f t="shared" si="33"/>
        <v>68.333333333333329</v>
      </c>
      <c r="Q519" t="s">
        <v>8309</v>
      </c>
      <c r="R519" t="s">
        <v>8320</v>
      </c>
      <c r="S519" s="11">
        <f t="shared" si="34"/>
        <v>42738.615289351852</v>
      </c>
      <c r="T519" s="11">
        <f t="shared" si="35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14" t="e">
        <f t="shared" si="33"/>
        <v>#DIV/0!</v>
      </c>
      <c r="Q520" t="s">
        <v>8309</v>
      </c>
      <c r="R520" t="s">
        <v>8320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14">
        <f t="shared" si="33"/>
        <v>39.228571428571428</v>
      </c>
      <c r="Q521" t="s">
        <v>8309</v>
      </c>
      <c r="R521" t="s">
        <v>8320</v>
      </c>
      <c r="S521" s="11">
        <f t="shared" si="34"/>
        <v>41218.391446759262</v>
      </c>
      <c r="T521" s="11">
        <f t="shared" si="35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14">
        <f t="shared" si="33"/>
        <v>150.14705882352942</v>
      </c>
      <c r="Q522" t="s">
        <v>8321</v>
      </c>
      <c r="R522" t="s">
        <v>8322</v>
      </c>
      <c r="S522" s="11">
        <f t="shared" si="34"/>
        <v>42318.702094907407</v>
      </c>
      <c r="T522" s="11">
        <f t="shared" si="35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14">
        <f t="shared" si="33"/>
        <v>93.428571428571431</v>
      </c>
      <c r="Q523" t="s">
        <v>8321</v>
      </c>
      <c r="R523" t="s">
        <v>8322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14">
        <f t="shared" si="33"/>
        <v>110.96774193548387</v>
      </c>
      <c r="Q524" t="s">
        <v>8321</v>
      </c>
      <c r="R524" t="s">
        <v>8322</v>
      </c>
      <c r="S524" s="11">
        <f t="shared" si="34"/>
        <v>42430.040798611109</v>
      </c>
      <c r="T524" s="11">
        <f t="shared" si="35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14">
        <f t="shared" si="33"/>
        <v>71.785714285714292</v>
      </c>
      <c r="Q525" t="s">
        <v>8321</v>
      </c>
      <c r="R525" t="s">
        <v>8322</v>
      </c>
      <c r="S525" s="11">
        <f t="shared" si="34"/>
        <v>42238.13282407407</v>
      </c>
      <c r="T525" s="11">
        <f t="shared" si="35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14">
        <f t="shared" si="33"/>
        <v>29.258076923076924</v>
      </c>
      <c r="Q526" t="s">
        <v>8321</v>
      </c>
      <c r="R526" t="s">
        <v>8322</v>
      </c>
      <c r="S526" s="11">
        <f t="shared" si="34"/>
        <v>42492.717233796298</v>
      </c>
      <c r="T526" s="11">
        <f t="shared" si="35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14">
        <f t="shared" si="33"/>
        <v>1000</v>
      </c>
      <c r="Q527" t="s">
        <v>8321</v>
      </c>
      <c r="R527" t="s">
        <v>8322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14">
        <f t="shared" si="33"/>
        <v>74.347826086956516</v>
      </c>
      <c r="Q528" t="s">
        <v>8321</v>
      </c>
      <c r="R528" t="s">
        <v>8322</v>
      </c>
      <c r="S528" s="11">
        <f t="shared" si="34"/>
        <v>42192.591944444444</v>
      </c>
      <c r="T528" s="11">
        <f t="shared" si="35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14">
        <f t="shared" si="33"/>
        <v>63.829113924050631</v>
      </c>
      <c r="Q529" t="s">
        <v>8321</v>
      </c>
      <c r="R529" t="s">
        <v>8322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14">
        <f t="shared" si="33"/>
        <v>44.333333333333336</v>
      </c>
      <c r="Q530" t="s">
        <v>8321</v>
      </c>
      <c r="R530" t="s">
        <v>8322</v>
      </c>
      <c r="S530" s="11">
        <f t="shared" si="34"/>
        <v>42155.920219907406</v>
      </c>
      <c r="T530" s="11">
        <f t="shared" si="35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14">
        <f t="shared" si="33"/>
        <v>86.944444444444443</v>
      </c>
      <c r="Q531" t="s">
        <v>8321</v>
      </c>
      <c r="R531" t="s">
        <v>8322</v>
      </c>
      <c r="S531" s="11">
        <f t="shared" si="34"/>
        <v>42725.031180555554</v>
      </c>
      <c r="T531" s="11">
        <f t="shared" si="35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14">
        <f t="shared" si="33"/>
        <v>126.55172413793103</v>
      </c>
      <c r="Q532" t="s">
        <v>8321</v>
      </c>
      <c r="R532" t="s">
        <v>8322</v>
      </c>
      <c r="S532" s="11">
        <f t="shared" si="34"/>
        <v>42157.591064814813</v>
      </c>
      <c r="T532" s="11">
        <f t="shared" si="35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14">
        <f t="shared" si="33"/>
        <v>129.03225806451613</v>
      </c>
      <c r="Q533" t="s">
        <v>8321</v>
      </c>
      <c r="R533" t="s">
        <v>8322</v>
      </c>
      <c r="S533" s="11">
        <f t="shared" si="34"/>
        <v>42676.065150462964</v>
      </c>
      <c r="T533" s="11">
        <f t="shared" si="35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14">
        <f t="shared" si="33"/>
        <v>71.242774566473983</v>
      </c>
      <c r="Q534" t="s">
        <v>8321</v>
      </c>
      <c r="R534" t="s">
        <v>8322</v>
      </c>
      <c r="S534" s="11">
        <f t="shared" si="34"/>
        <v>42473.007037037038</v>
      </c>
      <c r="T534" s="11">
        <f t="shared" si="35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14">
        <f t="shared" si="33"/>
        <v>117.88235294117646</v>
      </c>
      <c r="Q535" t="s">
        <v>8321</v>
      </c>
      <c r="R535" t="s">
        <v>8322</v>
      </c>
      <c r="S535" s="11">
        <f t="shared" si="34"/>
        <v>42482.43478009259</v>
      </c>
      <c r="T535" s="11">
        <f t="shared" si="35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14">
        <f t="shared" si="33"/>
        <v>327.08333333333331</v>
      </c>
      <c r="Q536" t="s">
        <v>8321</v>
      </c>
      <c r="R536" t="s">
        <v>8322</v>
      </c>
      <c r="S536" s="11">
        <f t="shared" si="34"/>
        <v>42270.810995370368</v>
      </c>
      <c r="T536" s="11">
        <f t="shared" si="35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14">
        <f t="shared" si="33"/>
        <v>34.745762711864408</v>
      </c>
      <c r="Q537" t="s">
        <v>8321</v>
      </c>
      <c r="R537" t="s">
        <v>8322</v>
      </c>
      <c r="S537" s="11">
        <f t="shared" si="34"/>
        <v>42711.545196759253</v>
      </c>
      <c r="T537" s="11">
        <f t="shared" si="35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14">
        <f t="shared" si="33"/>
        <v>100.06410256410257</v>
      </c>
      <c r="Q538" t="s">
        <v>8321</v>
      </c>
      <c r="R538" t="s">
        <v>8322</v>
      </c>
      <c r="S538" s="11">
        <f t="shared" si="34"/>
        <v>42179.344988425932</v>
      </c>
      <c r="T538" s="11">
        <f t="shared" si="35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14">
        <f t="shared" si="33"/>
        <v>40.847457627118644</v>
      </c>
      <c r="Q539" t="s">
        <v>8321</v>
      </c>
      <c r="R539" t="s">
        <v>8322</v>
      </c>
      <c r="S539" s="11">
        <f t="shared" si="34"/>
        <v>42282.768414351856</v>
      </c>
      <c r="T539" s="11">
        <f t="shared" si="35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14">
        <f t="shared" si="33"/>
        <v>252.01666666666668</v>
      </c>
      <c r="Q540" t="s">
        <v>8321</v>
      </c>
      <c r="R540" t="s">
        <v>8322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14">
        <f t="shared" si="33"/>
        <v>25.161000000000001</v>
      </c>
      <c r="Q541" t="s">
        <v>8321</v>
      </c>
      <c r="R541" t="s">
        <v>8322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14">
        <f t="shared" si="33"/>
        <v>1</v>
      </c>
      <c r="Q542" t="s">
        <v>8323</v>
      </c>
      <c r="R542" t="s">
        <v>8324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14">
        <f t="shared" si="33"/>
        <v>25</v>
      </c>
      <c r="Q543" t="s">
        <v>8323</v>
      </c>
      <c r="R543" t="s">
        <v>8324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14">
        <f t="shared" si="33"/>
        <v>1</v>
      </c>
      <c r="Q544" t="s">
        <v>8323</v>
      </c>
      <c r="R544" t="s">
        <v>8324</v>
      </c>
      <c r="S544" s="11">
        <f t="shared" si="34"/>
        <v>42433.737453703703</v>
      </c>
      <c r="T544" s="11">
        <f t="shared" si="35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14">
        <f t="shared" si="33"/>
        <v>35</v>
      </c>
      <c r="Q545" t="s">
        <v>8323</v>
      </c>
      <c r="R545" t="s">
        <v>8324</v>
      </c>
      <c r="S545" s="11">
        <f t="shared" si="34"/>
        <v>41914.092152777775</v>
      </c>
      <c r="T545" s="11">
        <f t="shared" si="35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14">
        <f t="shared" si="33"/>
        <v>3</v>
      </c>
      <c r="Q546" t="s">
        <v>8323</v>
      </c>
      <c r="R546" t="s">
        <v>8324</v>
      </c>
      <c r="S546" s="11">
        <f t="shared" si="34"/>
        <v>42525.656944444447</v>
      </c>
      <c r="T546" s="11">
        <f t="shared" si="35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14">
        <f t="shared" si="33"/>
        <v>402.70588235294116</v>
      </c>
      <c r="Q547" t="s">
        <v>8323</v>
      </c>
      <c r="R547" t="s">
        <v>8324</v>
      </c>
      <c r="S547" s="11">
        <f t="shared" si="34"/>
        <v>42283.592465277776</v>
      </c>
      <c r="T547" s="11">
        <f t="shared" si="35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14">
        <f t="shared" si="33"/>
        <v>26</v>
      </c>
      <c r="Q548" t="s">
        <v>8323</v>
      </c>
      <c r="R548" t="s">
        <v>8324</v>
      </c>
      <c r="S548" s="11">
        <f t="shared" si="34"/>
        <v>42249.667997685188</v>
      </c>
      <c r="T548" s="11">
        <f t="shared" si="35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14" t="e">
        <f t="shared" si="33"/>
        <v>#DIV/0!</v>
      </c>
      <c r="Q549" t="s">
        <v>8323</v>
      </c>
      <c r="R549" t="s">
        <v>8324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14">
        <f t="shared" si="33"/>
        <v>9</v>
      </c>
      <c r="Q550" t="s">
        <v>8323</v>
      </c>
      <c r="R550" t="s">
        <v>8324</v>
      </c>
      <c r="S550" s="11">
        <f t="shared" si="34"/>
        <v>42276.903333333335</v>
      </c>
      <c r="T550" s="11">
        <f t="shared" si="35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14">
        <f t="shared" si="33"/>
        <v>8.5</v>
      </c>
      <c r="Q551" t="s">
        <v>8323</v>
      </c>
      <c r="R551" t="s">
        <v>8324</v>
      </c>
      <c r="S551" s="11">
        <f t="shared" si="34"/>
        <v>42163.636828703704</v>
      </c>
      <c r="T551" s="11">
        <f t="shared" si="35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14">
        <f t="shared" si="33"/>
        <v>8.75</v>
      </c>
      <c r="Q552" t="s">
        <v>8323</v>
      </c>
      <c r="R552" t="s">
        <v>8324</v>
      </c>
      <c r="S552" s="11">
        <f t="shared" si="34"/>
        <v>42753.678761574076</v>
      </c>
      <c r="T552" s="11">
        <f t="shared" si="35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14">
        <f t="shared" si="33"/>
        <v>135.03571428571428</v>
      </c>
      <c r="Q553" t="s">
        <v>8323</v>
      </c>
      <c r="R553" t="s">
        <v>8324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14" t="e">
        <f t="shared" si="33"/>
        <v>#DIV/0!</v>
      </c>
      <c r="Q554" t="s">
        <v>8323</v>
      </c>
      <c r="R554" t="s">
        <v>8324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14">
        <f t="shared" si="33"/>
        <v>20.5</v>
      </c>
      <c r="Q555" t="s">
        <v>8323</v>
      </c>
      <c r="R555" t="s">
        <v>8324</v>
      </c>
      <c r="S555" s="11">
        <f t="shared" si="34"/>
        <v>41927.71980324074</v>
      </c>
      <c r="T555" s="11">
        <f t="shared" si="35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14">
        <f t="shared" si="33"/>
        <v>64.36363636363636</v>
      </c>
      <c r="Q556" t="s">
        <v>8323</v>
      </c>
      <c r="R556" t="s">
        <v>8324</v>
      </c>
      <c r="S556" s="11">
        <f t="shared" si="34"/>
        <v>41901.684861111113</v>
      </c>
      <c r="T556" s="11">
        <f t="shared" si="35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14" t="e">
        <f t="shared" si="33"/>
        <v>#DIV/0!</v>
      </c>
      <c r="Q557" t="s">
        <v>8323</v>
      </c>
      <c r="R557" t="s">
        <v>8324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14">
        <f t="shared" si="33"/>
        <v>200</v>
      </c>
      <c r="Q558" t="s">
        <v>8323</v>
      </c>
      <c r="R558" t="s">
        <v>8324</v>
      </c>
      <c r="S558" s="11">
        <f t="shared" si="34"/>
        <v>42345.860150462962</v>
      </c>
      <c r="T558" s="11">
        <f t="shared" si="35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14">
        <f t="shared" si="33"/>
        <v>68.3</v>
      </c>
      <c r="Q559" t="s">
        <v>8323</v>
      </c>
      <c r="R559" t="s">
        <v>8324</v>
      </c>
      <c r="S559" s="11">
        <f t="shared" si="34"/>
        <v>42676.942164351851</v>
      </c>
      <c r="T559" s="11">
        <f t="shared" si="35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14" t="e">
        <f t="shared" si="33"/>
        <v>#DIV/0!</v>
      </c>
      <c r="Q560" t="s">
        <v>8323</v>
      </c>
      <c r="R560" t="s">
        <v>8324</v>
      </c>
      <c r="S560" s="11">
        <f t="shared" si="34"/>
        <v>42057.883159722223</v>
      </c>
      <c r="T560" s="11">
        <f t="shared" si="35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14">
        <f t="shared" si="33"/>
        <v>50</v>
      </c>
      <c r="Q561" t="s">
        <v>8323</v>
      </c>
      <c r="R561" t="s">
        <v>8324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14">
        <f t="shared" si="33"/>
        <v>4</v>
      </c>
      <c r="Q562" t="s">
        <v>8323</v>
      </c>
      <c r="R562" t="s">
        <v>8324</v>
      </c>
      <c r="S562" s="11">
        <f t="shared" si="34"/>
        <v>41960.771354166667</v>
      </c>
      <c r="T562" s="11">
        <f t="shared" si="35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14">
        <f t="shared" si="33"/>
        <v>27.5</v>
      </c>
      <c r="Q563" t="s">
        <v>8323</v>
      </c>
      <c r="R563" t="s">
        <v>8324</v>
      </c>
      <c r="S563" s="11">
        <f t="shared" si="34"/>
        <v>42268.658715277779</v>
      </c>
      <c r="T563" s="11">
        <f t="shared" si="35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14" t="e">
        <f t="shared" si="33"/>
        <v>#DIV/0!</v>
      </c>
      <c r="Q564" t="s">
        <v>8323</v>
      </c>
      <c r="R564" t="s">
        <v>8324</v>
      </c>
      <c r="S564" s="11">
        <f t="shared" si="34"/>
        <v>42692.389062500006</v>
      </c>
      <c r="T564" s="11">
        <f t="shared" si="35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14">
        <f t="shared" si="33"/>
        <v>34</v>
      </c>
      <c r="Q565" t="s">
        <v>8323</v>
      </c>
      <c r="R565" t="s">
        <v>8324</v>
      </c>
      <c r="S565" s="11">
        <f t="shared" si="34"/>
        <v>42022.069988425923</v>
      </c>
      <c r="T565" s="11">
        <f t="shared" si="35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14">
        <f t="shared" si="33"/>
        <v>1</v>
      </c>
      <c r="Q566" t="s">
        <v>8323</v>
      </c>
      <c r="R566" t="s">
        <v>8324</v>
      </c>
      <c r="S566" s="11">
        <f t="shared" si="34"/>
        <v>42411.942997685182</v>
      </c>
      <c r="T566" s="11">
        <f t="shared" si="35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14" t="e">
        <f t="shared" si="33"/>
        <v>#DIV/0!</v>
      </c>
      <c r="Q567" t="s">
        <v>8323</v>
      </c>
      <c r="R567" t="s">
        <v>8324</v>
      </c>
      <c r="S567" s="11">
        <f t="shared" si="34"/>
        <v>42165.785289351858</v>
      </c>
      <c r="T567" s="11">
        <f t="shared" si="35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14">
        <f t="shared" si="33"/>
        <v>1</v>
      </c>
      <c r="Q568" t="s">
        <v>8323</v>
      </c>
      <c r="R568" t="s">
        <v>8324</v>
      </c>
      <c r="S568" s="11">
        <f t="shared" si="34"/>
        <v>42535.68440972222</v>
      </c>
      <c r="T568" s="11">
        <f t="shared" si="35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14" t="e">
        <f t="shared" si="33"/>
        <v>#DIV/0!</v>
      </c>
      <c r="Q569" t="s">
        <v>8323</v>
      </c>
      <c r="R569" t="s">
        <v>8324</v>
      </c>
      <c r="S569" s="11">
        <f t="shared" si="34"/>
        <v>41975.842523148152</v>
      </c>
      <c r="T569" s="11">
        <f t="shared" si="35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14">
        <f t="shared" si="33"/>
        <v>49</v>
      </c>
      <c r="Q570" t="s">
        <v>8323</v>
      </c>
      <c r="R570" t="s">
        <v>8324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14">
        <f t="shared" si="33"/>
        <v>20</v>
      </c>
      <c r="Q571" t="s">
        <v>8323</v>
      </c>
      <c r="R571" t="s">
        <v>8324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14">
        <f t="shared" si="33"/>
        <v>142</v>
      </c>
      <c r="Q572" t="s">
        <v>8323</v>
      </c>
      <c r="R572" t="s">
        <v>8324</v>
      </c>
      <c r="S572" s="11">
        <f t="shared" si="34"/>
        <v>42388.798252314817</v>
      </c>
      <c r="T572" s="11">
        <f t="shared" si="35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14">
        <f t="shared" si="33"/>
        <v>53</v>
      </c>
      <c r="Q573" t="s">
        <v>8323</v>
      </c>
      <c r="R573" t="s">
        <v>8324</v>
      </c>
      <c r="S573" s="11">
        <f t="shared" si="34"/>
        <v>42192.816238425927</v>
      </c>
      <c r="T573" s="11">
        <f t="shared" si="35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14" t="e">
        <f t="shared" si="33"/>
        <v>#DIV/0!</v>
      </c>
      <c r="Q574" t="s">
        <v>8323</v>
      </c>
      <c r="R574" t="s">
        <v>8324</v>
      </c>
      <c r="S574" s="11">
        <f t="shared" si="34"/>
        <v>42282.71629629629</v>
      </c>
      <c r="T574" s="11">
        <f t="shared" si="35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14">
        <f t="shared" si="33"/>
        <v>38.444444444444443</v>
      </c>
      <c r="Q575" t="s">
        <v>8323</v>
      </c>
      <c r="R575" t="s">
        <v>8324</v>
      </c>
      <c r="S575" s="11">
        <f t="shared" si="34"/>
        <v>41963.050127314811</v>
      </c>
      <c r="T575" s="11">
        <f t="shared" si="35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14">
        <f t="shared" si="33"/>
        <v>20</v>
      </c>
      <c r="Q576" t="s">
        <v>8323</v>
      </c>
      <c r="R576" t="s">
        <v>8324</v>
      </c>
      <c r="S576" s="11">
        <f t="shared" si="34"/>
        <v>42632.443368055552</v>
      </c>
      <c r="T576" s="11">
        <f t="shared" si="35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14">
        <f t="shared" si="33"/>
        <v>64.75</v>
      </c>
      <c r="Q577" t="s">
        <v>8323</v>
      </c>
      <c r="R577" t="s">
        <v>8324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36">E578/D578</f>
        <v>1.2500000000000001E-5</v>
      </c>
      <c r="P578" s="14">
        <f t="shared" si="33"/>
        <v>1</v>
      </c>
      <c r="Q578" t="s">
        <v>8323</v>
      </c>
      <c r="R578" t="s">
        <v>8324</v>
      </c>
      <c r="S578" s="11">
        <f t="shared" si="34"/>
        <v>42031.471666666665</v>
      </c>
      <c r="T578" s="11">
        <f t="shared" si="35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36"/>
        <v>2E-3</v>
      </c>
      <c r="P579" s="14">
        <f t="shared" ref="P579:P642" si="37">E579/L579</f>
        <v>10</v>
      </c>
      <c r="Q579" t="s">
        <v>8323</v>
      </c>
      <c r="R579" t="s">
        <v>8324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14">
        <f t="shared" si="37"/>
        <v>2</v>
      </c>
      <c r="Q580" t="s">
        <v>8323</v>
      </c>
      <c r="R580" t="s">
        <v>8324</v>
      </c>
      <c r="S580" s="11">
        <f t="shared" si="38"/>
        <v>42230.578622685185</v>
      </c>
      <c r="T580" s="11">
        <f t="shared" si="3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14">
        <f t="shared" si="37"/>
        <v>35</v>
      </c>
      <c r="Q581" t="s">
        <v>8323</v>
      </c>
      <c r="R581" t="s">
        <v>8324</v>
      </c>
      <c r="S581" s="11">
        <f t="shared" si="38"/>
        <v>41968.852118055554</v>
      </c>
      <c r="T581" s="11">
        <f t="shared" si="3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14">
        <f t="shared" si="37"/>
        <v>1</v>
      </c>
      <c r="Q582" t="s">
        <v>8323</v>
      </c>
      <c r="R582" t="s">
        <v>8324</v>
      </c>
      <c r="S582" s="11">
        <f t="shared" si="38"/>
        <v>42605.908182870371</v>
      </c>
      <c r="T582" s="11">
        <f t="shared" si="3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14" t="e">
        <f t="shared" si="37"/>
        <v>#DIV/0!</v>
      </c>
      <c r="Q583" t="s">
        <v>8323</v>
      </c>
      <c r="R583" t="s">
        <v>8324</v>
      </c>
      <c r="S583" s="11">
        <f t="shared" si="38"/>
        <v>42188.012777777782</v>
      </c>
      <c r="T583" s="11">
        <f t="shared" si="3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14" t="e">
        <f t="shared" si="37"/>
        <v>#DIV/0!</v>
      </c>
      <c r="Q584" t="s">
        <v>8323</v>
      </c>
      <c r="R584" t="s">
        <v>8324</v>
      </c>
      <c r="S584" s="11">
        <f t="shared" si="38"/>
        <v>42055.739803240736</v>
      </c>
      <c r="T584" s="11">
        <f t="shared" si="3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14">
        <f t="shared" si="37"/>
        <v>1</v>
      </c>
      <c r="Q585" t="s">
        <v>8323</v>
      </c>
      <c r="R585" t="s">
        <v>8324</v>
      </c>
      <c r="S585" s="11">
        <f t="shared" si="38"/>
        <v>42052.93850694444</v>
      </c>
      <c r="T585" s="11">
        <f t="shared" si="3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14">
        <f t="shared" si="37"/>
        <v>5</v>
      </c>
      <c r="Q586" t="s">
        <v>8323</v>
      </c>
      <c r="R586" t="s">
        <v>8324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14" t="e">
        <f t="shared" si="37"/>
        <v>#DIV/0!</v>
      </c>
      <c r="Q587" t="s">
        <v>8323</v>
      </c>
      <c r="R587" t="s">
        <v>8324</v>
      </c>
      <c r="S587" s="11">
        <f t="shared" si="38"/>
        <v>42283.3909375</v>
      </c>
      <c r="T587" s="11">
        <f t="shared" si="39"/>
        <v>42339</v>
      </c>
    </row>
    <row r="588" spans="1:20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14">
        <f t="shared" si="37"/>
        <v>14</v>
      </c>
      <c r="Q588" t="s">
        <v>8323</v>
      </c>
      <c r="R588" t="s">
        <v>8324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14">
        <f t="shared" si="37"/>
        <v>389.28571428571428</v>
      </c>
      <c r="Q589" t="s">
        <v>8323</v>
      </c>
      <c r="R589" t="s">
        <v>8324</v>
      </c>
      <c r="S589" s="11">
        <f t="shared" si="38"/>
        <v>42080.757326388892</v>
      </c>
      <c r="T589" s="11">
        <f t="shared" si="3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14">
        <f t="shared" si="37"/>
        <v>150.5</v>
      </c>
      <c r="Q590" t="s">
        <v>8323</v>
      </c>
      <c r="R590" t="s">
        <v>8324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14">
        <f t="shared" si="37"/>
        <v>1</v>
      </c>
      <c r="Q591" t="s">
        <v>8323</v>
      </c>
      <c r="R591" t="s">
        <v>8324</v>
      </c>
      <c r="S591" s="11">
        <f t="shared" si="38"/>
        <v>42178.614571759259</v>
      </c>
      <c r="T591" s="11">
        <f t="shared" si="3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14">
        <f t="shared" si="37"/>
        <v>24.777777777777779</v>
      </c>
      <c r="Q592" t="s">
        <v>8323</v>
      </c>
      <c r="R592" t="s">
        <v>8324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14">
        <f t="shared" si="37"/>
        <v>30.5</v>
      </c>
      <c r="Q593" t="s">
        <v>8323</v>
      </c>
      <c r="R593" t="s">
        <v>8324</v>
      </c>
      <c r="S593" s="11">
        <f t="shared" si="38"/>
        <v>42177.543171296296</v>
      </c>
      <c r="T593" s="11">
        <f t="shared" si="3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14">
        <f t="shared" si="37"/>
        <v>250</v>
      </c>
      <c r="Q594" t="s">
        <v>8323</v>
      </c>
      <c r="R594" t="s">
        <v>8324</v>
      </c>
      <c r="S594" s="11">
        <f t="shared" si="38"/>
        <v>41946.232175925928</v>
      </c>
      <c r="T594" s="11">
        <f t="shared" si="3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14">
        <f t="shared" si="37"/>
        <v>16.428571428571427</v>
      </c>
      <c r="Q595" t="s">
        <v>8323</v>
      </c>
      <c r="R595" t="s">
        <v>8324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14">
        <f t="shared" si="37"/>
        <v>13</v>
      </c>
      <c r="Q596" t="s">
        <v>8323</v>
      </c>
      <c r="R596" t="s">
        <v>8324</v>
      </c>
      <c r="S596" s="11">
        <f t="shared" si="38"/>
        <v>42446.780162037037</v>
      </c>
      <c r="T596" s="11">
        <f t="shared" si="3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14">
        <f t="shared" si="37"/>
        <v>53.25</v>
      </c>
      <c r="Q597" t="s">
        <v>8323</v>
      </c>
      <c r="R597" t="s">
        <v>8324</v>
      </c>
      <c r="S597" s="11">
        <f t="shared" si="38"/>
        <v>42083.069884259254</v>
      </c>
      <c r="T597" s="11">
        <f t="shared" si="3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14">
        <f t="shared" si="37"/>
        <v>3</v>
      </c>
      <c r="Q598" t="s">
        <v>8323</v>
      </c>
      <c r="R598" t="s">
        <v>8324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14">
        <f t="shared" si="37"/>
        <v>10</v>
      </c>
      <c r="Q599" t="s">
        <v>8323</v>
      </c>
      <c r="R599" t="s">
        <v>8324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14">
        <f t="shared" si="37"/>
        <v>121.42857142857143</v>
      </c>
      <c r="Q600" t="s">
        <v>8323</v>
      </c>
      <c r="R600" t="s">
        <v>8324</v>
      </c>
      <c r="S600" s="11">
        <f t="shared" si="38"/>
        <v>41948.00209490741</v>
      </c>
      <c r="T600" s="11">
        <f t="shared" si="3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14">
        <f t="shared" si="37"/>
        <v>15.5</v>
      </c>
      <c r="Q601" t="s">
        <v>8323</v>
      </c>
      <c r="R601" t="s">
        <v>8324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14">
        <f t="shared" si="37"/>
        <v>100</v>
      </c>
      <c r="Q602" t="s">
        <v>8323</v>
      </c>
      <c r="R602" t="s">
        <v>8324</v>
      </c>
      <c r="S602" s="11">
        <f t="shared" si="38"/>
        <v>42073.798171296294</v>
      </c>
      <c r="T602" s="11">
        <f t="shared" si="3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14">
        <f t="shared" si="37"/>
        <v>23.333333333333332</v>
      </c>
      <c r="Q603" t="s">
        <v>8323</v>
      </c>
      <c r="R603" t="s">
        <v>8324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14" t="e">
        <f t="shared" si="37"/>
        <v>#DIV/0!</v>
      </c>
      <c r="Q604" t="s">
        <v>8323</v>
      </c>
      <c r="R604" t="s">
        <v>8324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14">
        <f t="shared" si="37"/>
        <v>45.386153846153846</v>
      </c>
      <c r="Q605" t="s">
        <v>8323</v>
      </c>
      <c r="R605" t="s">
        <v>8324</v>
      </c>
      <c r="S605" s="11">
        <f t="shared" si="38"/>
        <v>41835.639155092591</v>
      </c>
      <c r="T605" s="11">
        <f t="shared" si="3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14" t="e">
        <f t="shared" si="37"/>
        <v>#DIV/0!</v>
      </c>
      <c r="Q606" t="s">
        <v>8323</v>
      </c>
      <c r="R606" t="s">
        <v>8324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14">
        <f t="shared" si="37"/>
        <v>16.375</v>
      </c>
      <c r="Q607" t="s">
        <v>8323</v>
      </c>
      <c r="R607" t="s">
        <v>8324</v>
      </c>
      <c r="S607" s="11">
        <f t="shared" si="38"/>
        <v>42194.357731481476</v>
      </c>
      <c r="T607" s="11">
        <f t="shared" si="3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14">
        <f t="shared" si="37"/>
        <v>10</v>
      </c>
      <c r="Q608" t="s">
        <v>8323</v>
      </c>
      <c r="R608" t="s">
        <v>8324</v>
      </c>
      <c r="S608" s="11">
        <f t="shared" si="38"/>
        <v>42102.650567129633</v>
      </c>
      <c r="T608" s="11">
        <f t="shared" si="3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14" t="e">
        <f t="shared" si="37"/>
        <v>#DIV/0!</v>
      </c>
      <c r="Q609" t="s">
        <v>8323</v>
      </c>
      <c r="R609" t="s">
        <v>8324</v>
      </c>
      <c r="S609" s="11">
        <f t="shared" si="38"/>
        <v>42300.825648148151</v>
      </c>
      <c r="T609" s="11">
        <f t="shared" si="3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14">
        <f t="shared" si="37"/>
        <v>292.2</v>
      </c>
      <c r="Q610" t="s">
        <v>8323</v>
      </c>
      <c r="R610" t="s">
        <v>8324</v>
      </c>
      <c r="S610" s="11">
        <f t="shared" si="38"/>
        <v>42140.921064814815</v>
      </c>
      <c r="T610" s="11">
        <f t="shared" si="3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14">
        <f t="shared" si="37"/>
        <v>5</v>
      </c>
      <c r="Q611" t="s">
        <v>8323</v>
      </c>
      <c r="R611" t="s">
        <v>8324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14" t="e">
        <f t="shared" si="37"/>
        <v>#DIV/0!</v>
      </c>
      <c r="Q612" t="s">
        <v>8323</v>
      </c>
      <c r="R612" t="s">
        <v>8324</v>
      </c>
      <c r="S612" s="11">
        <f t="shared" si="38"/>
        <v>42086.83085648148</v>
      </c>
      <c r="T612" s="11">
        <f t="shared" si="3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14" t="e">
        <f t="shared" si="37"/>
        <v>#DIV/0!</v>
      </c>
      <c r="Q613" t="s">
        <v>8323</v>
      </c>
      <c r="R613" t="s">
        <v>8324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14" t="e">
        <f t="shared" si="37"/>
        <v>#DIV/0!</v>
      </c>
      <c r="Q614" t="s">
        <v>8323</v>
      </c>
      <c r="R614" t="s">
        <v>8324</v>
      </c>
      <c r="S614" s="11">
        <f t="shared" si="38"/>
        <v>42585.031782407401</v>
      </c>
      <c r="T614" s="11">
        <f t="shared" si="3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14">
        <f t="shared" si="37"/>
        <v>105.93388429752066</v>
      </c>
      <c r="Q615" t="s">
        <v>8323</v>
      </c>
      <c r="R615" t="s">
        <v>8324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14" t="e">
        <f t="shared" si="37"/>
        <v>#DIV/0!</v>
      </c>
      <c r="Q616" t="s">
        <v>8323</v>
      </c>
      <c r="R616" t="s">
        <v>8324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14" t="e">
        <f t="shared" si="37"/>
        <v>#DIV/0!</v>
      </c>
      <c r="Q617" t="s">
        <v>8323</v>
      </c>
      <c r="R617" t="s">
        <v>8324</v>
      </c>
      <c r="S617" s="11">
        <f t="shared" si="38"/>
        <v>42242.122210648144</v>
      </c>
      <c r="T617" s="11">
        <f t="shared" si="3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14" t="e">
        <f t="shared" si="37"/>
        <v>#DIV/0!</v>
      </c>
      <c r="Q618" t="s">
        <v>8323</v>
      </c>
      <c r="R618" t="s">
        <v>8324</v>
      </c>
      <c r="S618" s="11">
        <f t="shared" si="38"/>
        <v>42761.376238425932</v>
      </c>
      <c r="T618" s="11">
        <f t="shared" si="3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14">
        <f t="shared" si="37"/>
        <v>20</v>
      </c>
      <c r="Q619" t="s">
        <v>8323</v>
      </c>
      <c r="R619" t="s">
        <v>8324</v>
      </c>
      <c r="S619" s="11">
        <f t="shared" si="38"/>
        <v>42087.343090277776</v>
      </c>
      <c r="T619" s="11">
        <f t="shared" si="3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14" t="e">
        <f t="shared" si="37"/>
        <v>#DIV/0!</v>
      </c>
      <c r="Q620" t="s">
        <v>8323</v>
      </c>
      <c r="R620" t="s">
        <v>8324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14">
        <f t="shared" si="37"/>
        <v>1</v>
      </c>
      <c r="Q621" t="s">
        <v>8323</v>
      </c>
      <c r="R621" t="s">
        <v>8324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14">
        <f t="shared" si="37"/>
        <v>300</v>
      </c>
      <c r="Q622" t="s">
        <v>8323</v>
      </c>
      <c r="R622" t="s">
        <v>8324</v>
      </c>
      <c r="S622" s="11">
        <f t="shared" si="38"/>
        <v>41831.716874999998</v>
      </c>
      <c r="T622" s="11">
        <f t="shared" si="3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14">
        <f t="shared" si="37"/>
        <v>87</v>
      </c>
      <c r="Q623" t="s">
        <v>8323</v>
      </c>
      <c r="R623" t="s">
        <v>8324</v>
      </c>
      <c r="S623" s="11">
        <f t="shared" si="38"/>
        <v>42528.987696759257</v>
      </c>
      <c r="T623" s="11">
        <f t="shared" si="3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14">
        <f t="shared" si="37"/>
        <v>37.888888888888886</v>
      </c>
      <c r="Q624" t="s">
        <v>8323</v>
      </c>
      <c r="R624" t="s">
        <v>8324</v>
      </c>
      <c r="S624" s="11">
        <f t="shared" si="38"/>
        <v>42532.774745370371</v>
      </c>
      <c r="T624" s="11">
        <f t="shared" si="3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14" t="e">
        <f t="shared" si="37"/>
        <v>#DIV/0!</v>
      </c>
      <c r="Q625" t="s">
        <v>8323</v>
      </c>
      <c r="R625" t="s">
        <v>8324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14" t="e">
        <f t="shared" si="37"/>
        <v>#DIV/0!</v>
      </c>
      <c r="Q626" t="s">
        <v>8323</v>
      </c>
      <c r="R626" t="s">
        <v>8324</v>
      </c>
      <c r="S626" s="11">
        <f t="shared" si="38"/>
        <v>42108.988900462966</v>
      </c>
      <c r="T626" s="11">
        <f t="shared" si="3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14" t="e">
        <f t="shared" si="37"/>
        <v>#DIV/0!</v>
      </c>
      <c r="Q627" t="s">
        <v>8323</v>
      </c>
      <c r="R627" t="s">
        <v>8324</v>
      </c>
      <c r="S627" s="11">
        <f t="shared" si="38"/>
        <v>42790.895567129628</v>
      </c>
      <c r="T627" s="11">
        <f t="shared" si="3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14">
        <f t="shared" si="37"/>
        <v>111.41025641025641</v>
      </c>
      <c r="Q628" t="s">
        <v>8323</v>
      </c>
      <c r="R628" t="s">
        <v>8324</v>
      </c>
      <c r="S628" s="11">
        <f t="shared" si="38"/>
        <v>42198.559479166666</v>
      </c>
      <c r="T628" s="11">
        <f t="shared" si="3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14">
        <f t="shared" si="37"/>
        <v>90</v>
      </c>
      <c r="Q629" t="s">
        <v>8323</v>
      </c>
      <c r="R629" t="s">
        <v>8324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14" t="e">
        <f t="shared" si="37"/>
        <v>#DIV/0!</v>
      </c>
      <c r="Q630" t="s">
        <v>8323</v>
      </c>
      <c r="R630" t="s">
        <v>8324</v>
      </c>
      <c r="S630" s="11">
        <f t="shared" si="38"/>
        <v>41803.692789351851</v>
      </c>
      <c r="T630" s="11">
        <f t="shared" si="3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14">
        <f t="shared" si="37"/>
        <v>116.66666666666667</v>
      </c>
      <c r="Q631" t="s">
        <v>8323</v>
      </c>
      <c r="R631" t="s">
        <v>8324</v>
      </c>
      <c r="S631" s="11">
        <f t="shared" si="38"/>
        <v>42474.637824074074</v>
      </c>
      <c r="T631" s="11">
        <f t="shared" si="3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14">
        <f t="shared" si="37"/>
        <v>10</v>
      </c>
      <c r="Q632" t="s">
        <v>8323</v>
      </c>
      <c r="R632" t="s">
        <v>8324</v>
      </c>
      <c r="S632" s="11">
        <f t="shared" si="38"/>
        <v>42223.619456018518</v>
      </c>
      <c r="T632" s="11">
        <f t="shared" si="3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14">
        <f t="shared" si="37"/>
        <v>76.666666666666671</v>
      </c>
      <c r="Q633" t="s">
        <v>8323</v>
      </c>
      <c r="R633" t="s">
        <v>8324</v>
      </c>
      <c r="S633" s="11">
        <f t="shared" si="38"/>
        <v>42489.772326388891</v>
      </c>
      <c r="T633" s="11">
        <f t="shared" si="3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14" t="e">
        <f t="shared" si="37"/>
        <v>#DIV/0!</v>
      </c>
      <c r="Q634" t="s">
        <v>8323</v>
      </c>
      <c r="R634" t="s">
        <v>8324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14">
        <f t="shared" si="37"/>
        <v>49.8</v>
      </c>
      <c r="Q635" t="s">
        <v>8323</v>
      </c>
      <c r="R635" t="s">
        <v>8324</v>
      </c>
      <c r="S635" s="11">
        <f t="shared" si="38"/>
        <v>42507.29932870371</v>
      </c>
      <c r="T635" s="11">
        <f t="shared" si="3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14">
        <f t="shared" si="37"/>
        <v>1</v>
      </c>
      <c r="Q636" t="s">
        <v>8323</v>
      </c>
      <c r="R636" t="s">
        <v>8324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14">
        <f t="shared" si="37"/>
        <v>2</v>
      </c>
      <c r="Q637" t="s">
        <v>8323</v>
      </c>
      <c r="R637" t="s">
        <v>8324</v>
      </c>
      <c r="S637" s="11">
        <f t="shared" si="38"/>
        <v>42076.092152777783</v>
      </c>
      <c r="T637" s="11">
        <f t="shared" si="3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14">
        <f t="shared" si="37"/>
        <v>4</v>
      </c>
      <c r="Q638" t="s">
        <v>8323</v>
      </c>
      <c r="R638" t="s">
        <v>8324</v>
      </c>
      <c r="S638" s="11">
        <f t="shared" si="38"/>
        <v>42131.455439814818</v>
      </c>
      <c r="T638" s="11">
        <f t="shared" si="3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14" t="e">
        <f t="shared" si="37"/>
        <v>#DIV/0!</v>
      </c>
      <c r="Q639" t="s">
        <v>8323</v>
      </c>
      <c r="R639" t="s">
        <v>8324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14">
        <f t="shared" si="37"/>
        <v>3</v>
      </c>
      <c r="Q640" t="s">
        <v>8323</v>
      </c>
      <c r="R640" t="s">
        <v>8324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14">
        <f t="shared" si="37"/>
        <v>1</v>
      </c>
      <c r="Q641" t="s">
        <v>8323</v>
      </c>
      <c r="R641" t="s">
        <v>8324</v>
      </c>
      <c r="S641" s="11">
        <f t="shared" si="38"/>
        <v>41865.583275462966</v>
      </c>
      <c r="T641" s="11">
        <f t="shared" si="3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40">E642/D642</f>
        <v>1.4428571428571428</v>
      </c>
      <c r="P642" s="14">
        <f t="shared" si="37"/>
        <v>50.5</v>
      </c>
      <c r="Q642" t="s">
        <v>8323</v>
      </c>
      <c r="R642" t="s">
        <v>8325</v>
      </c>
      <c r="S642" s="11">
        <f t="shared" si="38"/>
        <v>42683.420312500006</v>
      </c>
      <c r="T642" s="11">
        <f t="shared" si="3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40"/>
        <v>1.1916249999999999</v>
      </c>
      <c r="P643" s="14">
        <f t="shared" ref="P643:P706" si="41">E643/L643</f>
        <v>151.31746031746033</v>
      </c>
      <c r="Q643" t="s">
        <v>8323</v>
      </c>
      <c r="R643" t="s">
        <v>8325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14">
        <f t="shared" si="41"/>
        <v>134.3592456301748</v>
      </c>
      <c r="Q644" t="s">
        <v>8323</v>
      </c>
      <c r="R644" t="s">
        <v>8325</v>
      </c>
      <c r="S644" s="11">
        <f t="shared" si="42"/>
        <v>42199.651319444441</v>
      </c>
      <c r="T644" s="11">
        <f t="shared" si="43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14">
        <f t="shared" si="41"/>
        <v>174.02631578947367</v>
      </c>
      <c r="Q645" t="s">
        <v>8323</v>
      </c>
      <c r="R645" t="s">
        <v>8325</v>
      </c>
      <c r="S645" s="11">
        <f t="shared" si="42"/>
        <v>42100.642071759255</v>
      </c>
      <c r="T645" s="11">
        <f t="shared" si="43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14">
        <f t="shared" si="41"/>
        <v>73.486268364348675</v>
      </c>
      <c r="Q646" t="s">
        <v>8323</v>
      </c>
      <c r="R646" t="s">
        <v>8325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14">
        <f t="shared" si="41"/>
        <v>23.518987341772153</v>
      </c>
      <c r="Q647" t="s">
        <v>8323</v>
      </c>
      <c r="R647" t="s">
        <v>8325</v>
      </c>
      <c r="S647" s="11">
        <f t="shared" si="42"/>
        <v>42564.026319444441</v>
      </c>
      <c r="T647" s="11">
        <f t="shared" si="43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14">
        <f t="shared" si="41"/>
        <v>39.074444444444445</v>
      </c>
      <c r="Q648" t="s">
        <v>8323</v>
      </c>
      <c r="R648" t="s">
        <v>8325</v>
      </c>
      <c r="S648" s="11">
        <f t="shared" si="42"/>
        <v>41832.852627314816</v>
      </c>
      <c r="T648" s="11">
        <f t="shared" si="43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14">
        <f t="shared" si="41"/>
        <v>125.94117647058823</v>
      </c>
      <c r="Q649" t="s">
        <v>8323</v>
      </c>
      <c r="R649" t="s">
        <v>8325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14">
        <f t="shared" si="41"/>
        <v>1644</v>
      </c>
      <c r="Q650" t="s">
        <v>8323</v>
      </c>
      <c r="R650" t="s">
        <v>8325</v>
      </c>
      <c r="S650" s="11">
        <f t="shared" si="42"/>
        <v>41891.693379629629</v>
      </c>
      <c r="T650" s="11">
        <f t="shared" si="43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14">
        <f t="shared" si="41"/>
        <v>42.670731707317074</v>
      </c>
      <c r="Q651" t="s">
        <v>8323</v>
      </c>
      <c r="R651" t="s">
        <v>8325</v>
      </c>
      <c r="S651" s="11">
        <f t="shared" si="42"/>
        <v>41877.912187499998</v>
      </c>
      <c r="T651" s="11">
        <f t="shared" si="43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14">
        <f t="shared" si="41"/>
        <v>35.125</v>
      </c>
      <c r="Q652" t="s">
        <v>8323</v>
      </c>
      <c r="R652" t="s">
        <v>8325</v>
      </c>
      <c r="S652" s="11">
        <f t="shared" si="42"/>
        <v>41932.036851851852</v>
      </c>
      <c r="T652" s="11">
        <f t="shared" si="43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14">
        <f t="shared" si="41"/>
        <v>239.35238095238094</v>
      </c>
      <c r="Q653" t="s">
        <v>8323</v>
      </c>
      <c r="R653" t="s">
        <v>8325</v>
      </c>
      <c r="S653" s="11">
        <f t="shared" si="42"/>
        <v>41956.017488425925</v>
      </c>
      <c r="T653" s="11">
        <f t="shared" si="43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14">
        <f t="shared" si="41"/>
        <v>107.64285714285714</v>
      </c>
      <c r="Q654" t="s">
        <v>8323</v>
      </c>
      <c r="R654" t="s">
        <v>8325</v>
      </c>
      <c r="S654" s="11">
        <f t="shared" si="42"/>
        <v>42675.690393518518</v>
      </c>
      <c r="T654" s="11">
        <f t="shared" si="43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14">
        <f t="shared" si="41"/>
        <v>95.830623306233065</v>
      </c>
      <c r="Q655" t="s">
        <v>8323</v>
      </c>
      <c r="R655" t="s">
        <v>8325</v>
      </c>
      <c r="S655" s="11">
        <f t="shared" si="42"/>
        <v>42199.618518518517</v>
      </c>
      <c r="T655" s="11">
        <f t="shared" si="43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14">
        <f t="shared" si="41"/>
        <v>31.663376110562684</v>
      </c>
      <c r="Q656" t="s">
        <v>8323</v>
      </c>
      <c r="R656" t="s">
        <v>8325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14">
        <f t="shared" si="41"/>
        <v>42.886861313868614</v>
      </c>
      <c r="Q657" t="s">
        <v>8323</v>
      </c>
      <c r="R657" t="s">
        <v>8325</v>
      </c>
      <c r="S657" s="11">
        <f t="shared" si="42"/>
        <v>42045.957314814819</v>
      </c>
      <c r="T657" s="11">
        <f t="shared" si="43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14">
        <f t="shared" si="41"/>
        <v>122.73563218390805</v>
      </c>
      <c r="Q658" t="s">
        <v>8323</v>
      </c>
      <c r="R658" t="s">
        <v>8325</v>
      </c>
      <c r="S658" s="11">
        <f t="shared" si="42"/>
        <v>42417.804618055554</v>
      </c>
      <c r="T658" s="11">
        <f t="shared" si="43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14">
        <f t="shared" si="41"/>
        <v>190.45454545454547</v>
      </c>
      <c r="Q659" t="s">
        <v>8323</v>
      </c>
      <c r="R659" t="s">
        <v>8325</v>
      </c>
      <c r="S659" s="11">
        <f t="shared" si="42"/>
        <v>42331.84574074074</v>
      </c>
      <c r="T659" s="11">
        <f t="shared" si="43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14">
        <f t="shared" si="41"/>
        <v>109.33695652173913</v>
      </c>
      <c r="Q660" t="s">
        <v>8323</v>
      </c>
      <c r="R660" t="s">
        <v>8325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14">
        <f t="shared" si="41"/>
        <v>143.66666666666666</v>
      </c>
      <c r="Q661" t="s">
        <v>8323</v>
      </c>
      <c r="R661" t="s">
        <v>8325</v>
      </c>
      <c r="S661" s="11">
        <f t="shared" si="42"/>
        <v>42209.593692129631</v>
      </c>
      <c r="T661" s="11">
        <f t="shared" si="43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14">
        <f t="shared" si="41"/>
        <v>84.944444444444443</v>
      </c>
      <c r="Q662" t="s">
        <v>8323</v>
      </c>
      <c r="R662" t="s">
        <v>8325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14">
        <f t="shared" si="41"/>
        <v>10.555555555555555</v>
      </c>
      <c r="Q663" t="s">
        <v>8323</v>
      </c>
      <c r="R663" t="s">
        <v>8325</v>
      </c>
      <c r="S663" s="11">
        <f t="shared" si="42"/>
        <v>42636.645358796297</v>
      </c>
      <c r="T663" s="11">
        <f t="shared" si="43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14">
        <f t="shared" si="41"/>
        <v>39</v>
      </c>
      <c r="Q664" t="s">
        <v>8323</v>
      </c>
      <c r="R664" t="s">
        <v>8325</v>
      </c>
      <c r="S664" s="11">
        <f t="shared" si="42"/>
        <v>41990.438043981485</v>
      </c>
      <c r="T664" s="11">
        <f t="shared" si="43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14">
        <f t="shared" si="41"/>
        <v>100</v>
      </c>
      <c r="Q665" t="s">
        <v>8323</v>
      </c>
      <c r="R665" t="s">
        <v>8325</v>
      </c>
      <c r="S665" s="11">
        <f t="shared" si="42"/>
        <v>42173.843240740738</v>
      </c>
      <c r="T665" s="11">
        <f t="shared" si="43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14">
        <f t="shared" si="41"/>
        <v>31.172413793103448</v>
      </c>
      <c r="Q666" t="s">
        <v>8323</v>
      </c>
      <c r="R666" t="s">
        <v>8325</v>
      </c>
      <c r="S666" s="11">
        <f t="shared" si="42"/>
        <v>42077.666377314818</v>
      </c>
      <c r="T666" s="11">
        <f t="shared" si="43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14">
        <f t="shared" si="41"/>
        <v>155.33333333333334</v>
      </c>
      <c r="Q667" t="s">
        <v>8323</v>
      </c>
      <c r="R667" t="s">
        <v>8325</v>
      </c>
      <c r="S667" s="11">
        <f t="shared" si="42"/>
        <v>42688.711354166662</v>
      </c>
      <c r="T667" s="11">
        <f t="shared" si="43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14">
        <f t="shared" si="41"/>
        <v>2</v>
      </c>
      <c r="Q668" t="s">
        <v>8323</v>
      </c>
      <c r="R668" t="s">
        <v>8325</v>
      </c>
      <c r="S668" s="11">
        <f t="shared" si="42"/>
        <v>41838.832152777781</v>
      </c>
      <c r="T668" s="11">
        <f t="shared" si="43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14">
        <f t="shared" si="41"/>
        <v>178.92857142857142</v>
      </c>
      <c r="Q669" t="s">
        <v>8323</v>
      </c>
      <c r="R669" t="s">
        <v>8325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14">
        <f t="shared" si="41"/>
        <v>27.36</v>
      </c>
      <c r="Q670" t="s">
        <v>8323</v>
      </c>
      <c r="R670" t="s">
        <v>8325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14">
        <f t="shared" si="41"/>
        <v>1536.25</v>
      </c>
      <c r="Q671" t="s">
        <v>8323</v>
      </c>
      <c r="R671" t="s">
        <v>8325</v>
      </c>
      <c r="S671" s="11">
        <f t="shared" si="42"/>
        <v>42527.625671296293</v>
      </c>
      <c r="T671" s="11">
        <f t="shared" si="43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14">
        <f t="shared" si="41"/>
        <v>84.99677419354839</v>
      </c>
      <c r="Q672" t="s">
        <v>8323</v>
      </c>
      <c r="R672" t="s">
        <v>8325</v>
      </c>
      <c r="S672" s="11">
        <f t="shared" si="42"/>
        <v>42506.709722222222</v>
      </c>
      <c r="T672" s="11">
        <f t="shared" si="43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14">
        <f t="shared" si="41"/>
        <v>788.5333333333333</v>
      </c>
      <c r="Q673" t="s">
        <v>8323</v>
      </c>
      <c r="R673" t="s">
        <v>8325</v>
      </c>
      <c r="S673" s="11">
        <f t="shared" si="42"/>
        <v>41984.692731481482</v>
      </c>
      <c r="T673" s="11">
        <f t="shared" si="43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14">
        <f t="shared" si="41"/>
        <v>50.29767441860465</v>
      </c>
      <c r="Q674" t="s">
        <v>8323</v>
      </c>
      <c r="R674" t="s">
        <v>8325</v>
      </c>
      <c r="S674" s="11">
        <f t="shared" si="42"/>
        <v>41974.219490740739</v>
      </c>
      <c r="T674" s="11">
        <f t="shared" si="43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14">
        <f t="shared" si="41"/>
        <v>68.333333333333329</v>
      </c>
      <c r="Q675" t="s">
        <v>8323</v>
      </c>
      <c r="R675" t="s">
        <v>8325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14">
        <f t="shared" si="41"/>
        <v>7.5</v>
      </c>
      <c r="Q676" t="s">
        <v>8323</v>
      </c>
      <c r="R676" t="s">
        <v>8325</v>
      </c>
      <c r="S676" s="11">
        <f t="shared" si="42"/>
        <v>41803.116053240738</v>
      </c>
      <c r="T676" s="11">
        <f t="shared" si="43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14">
        <f t="shared" si="41"/>
        <v>34.269230769230766</v>
      </c>
      <c r="Q677" t="s">
        <v>8323</v>
      </c>
      <c r="R677" t="s">
        <v>8325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14">
        <f t="shared" si="41"/>
        <v>61.291666666666664</v>
      </c>
      <c r="Q678" t="s">
        <v>8323</v>
      </c>
      <c r="R678" t="s">
        <v>8325</v>
      </c>
      <c r="S678" s="11">
        <f t="shared" si="42"/>
        <v>42012.768298611118</v>
      </c>
      <c r="T678" s="11">
        <f t="shared" si="43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14">
        <f t="shared" si="41"/>
        <v>133.25</v>
      </c>
      <c r="Q679" t="s">
        <v>8323</v>
      </c>
      <c r="R679" t="s">
        <v>8325</v>
      </c>
      <c r="S679" s="11">
        <f t="shared" si="42"/>
        <v>42504.403877314813</v>
      </c>
      <c r="T679" s="11">
        <f t="shared" si="43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14">
        <f t="shared" si="41"/>
        <v>65.17647058823529</v>
      </c>
      <c r="Q680" t="s">
        <v>8323</v>
      </c>
      <c r="R680" t="s">
        <v>8325</v>
      </c>
      <c r="S680" s="11">
        <f t="shared" si="42"/>
        <v>42481.376597222217</v>
      </c>
      <c r="T680" s="11">
        <f t="shared" si="43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14">
        <f t="shared" si="41"/>
        <v>93.90425531914893</v>
      </c>
      <c r="Q681" t="s">
        <v>8323</v>
      </c>
      <c r="R681" t="s">
        <v>8325</v>
      </c>
      <c r="S681" s="11">
        <f t="shared" si="42"/>
        <v>42556.695706018523</v>
      </c>
      <c r="T681" s="11">
        <f t="shared" si="43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14">
        <f t="shared" si="41"/>
        <v>150.65116279069767</v>
      </c>
      <c r="Q682" t="s">
        <v>8323</v>
      </c>
      <c r="R682" t="s">
        <v>8325</v>
      </c>
      <c r="S682" s="11">
        <f t="shared" si="42"/>
        <v>41864.501516203702</v>
      </c>
      <c r="T682" s="11">
        <f t="shared" si="43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14">
        <f t="shared" si="41"/>
        <v>1</v>
      </c>
      <c r="Q683" t="s">
        <v>8323</v>
      </c>
      <c r="R683" t="s">
        <v>8325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14">
        <f t="shared" si="41"/>
        <v>13.25</v>
      </c>
      <c r="Q684" t="s">
        <v>8323</v>
      </c>
      <c r="R684" t="s">
        <v>8325</v>
      </c>
      <c r="S684" s="11">
        <f t="shared" si="42"/>
        <v>42778.765300925923</v>
      </c>
      <c r="T684" s="11">
        <f t="shared" si="43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14">
        <f t="shared" si="41"/>
        <v>99.333333333333329</v>
      </c>
      <c r="Q685" t="s">
        <v>8323</v>
      </c>
      <c r="R685" t="s">
        <v>8325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14">
        <f t="shared" si="41"/>
        <v>177.39259259259259</v>
      </c>
      <c r="Q686" t="s">
        <v>8323</v>
      </c>
      <c r="R686" t="s">
        <v>8325</v>
      </c>
      <c r="S686" s="11">
        <f t="shared" si="42"/>
        <v>41809.473275462966</v>
      </c>
      <c r="T686" s="11">
        <f t="shared" si="43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14">
        <f t="shared" si="41"/>
        <v>55.3</v>
      </c>
      <c r="Q687" t="s">
        <v>8323</v>
      </c>
      <c r="R687" t="s">
        <v>8325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14" t="e">
        <f t="shared" si="41"/>
        <v>#DIV/0!</v>
      </c>
      <c r="Q688" t="s">
        <v>8323</v>
      </c>
      <c r="R688" t="s">
        <v>8325</v>
      </c>
      <c r="S688" s="11">
        <f t="shared" si="42"/>
        <v>42189.673263888893</v>
      </c>
      <c r="T688" s="11">
        <f t="shared" si="43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14">
        <f t="shared" si="41"/>
        <v>591.66666666666663</v>
      </c>
      <c r="Q689" t="s">
        <v>8323</v>
      </c>
      <c r="R689" t="s">
        <v>8325</v>
      </c>
      <c r="S689" s="11">
        <f t="shared" si="42"/>
        <v>42711.750613425931</v>
      </c>
      <c r="T689" s="11">
        <f t="shared" si="43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14">
        <f t="shared" si="41"/>
        <v>405.5</v>
      </c>
      <c r="Q690" t="s">
        <v>8323</v>
      </c>
      <c r="R690" t="s">
        <v>8325</v>
      </c>
      <c r="S690" s="11">
        <f t="shared" si="42"/>
        <v>42262.104780092588</v>
      </c>
      <c r="T690" s="11">
        <f t="shared" si="43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14">
        <f t="shared" si="41"/>
        <v>343.14732142857144</v>
      </c>
      <c r="Q691" t="s">
        <v>8323</v>
      </c>
      <c r="R691" t="s">
        <v>8325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14">
        <f t="shared" si="41"/>
        <v>72.588235294117652</v>
      </c>
      <c r="Q692" t="s">
        <v>8323</v>
      </c>
      <c r="R692" t="s">
        <v>8325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14">
        <f t="shared" si="41"/>
        <v>26</v>
      </c>
      <c r="Q693" t="s">
        <v>8323</v>
      </c>
      <c r="R693" t="s">
        <v>8325</v>
      </c>
      <c r="S693" s="11">
        <f t="shared" si="42"/>
        <v>42158.028310185182</v>
      </c>
      <c r="T693" s="11">
        <f t="shared" si="43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14">
        <f t="shared" si="41"/>
        <v>6.4975124378109452</v>
      </c>
      <c r="Q694" t="s">
        <v>8323</v>
      </c>
      <c r="R694" t="s">
        <v>8325</v>
      </c>
      <c r="S694" s="11">
        <f t="shared" si="42"/>
        <v>42696.37572916667</v>
      </c>
      <c r="T694" s="11">
        <f t="shared" si="43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14">
        <f t="shared" si="41"/>
        <v>119.38513513513513</v>
      </c>
      <c r="Q695" t="s">
        <v>8323</v>
      </c>
      <c r="R695" t="s">
        <v>8325</v>
      </c>
      <c r="S695" s="11">
        <f t="shared" si="42"/>
        <v>42094.808182870373</v>
      </c>
      <c r="T695" s="11">
        <f t="shared" si="43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14">
        <f t="shared" si="41"/>
        <v>84.285714285714292</v>
      </c>
      <c r="Q696" t="s">
        <v>8323</v>
      </c>
      <c r="R696" t="s">
        <v>8325</v>
      </c>
      <c r="S696" s="11">
        <f t="shared" si="42"/>
        <v>42737.663877314815</v>
      </c>
      <c r="T696" s="11">
        <f t="shared" si="43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14">
        <f t="shared" si="41"/>
        <v>90.857142857142861</v>
      </c>
      <c r="Q697" t="s">
        <v>8323</v>
      </c>
      <c r="R697" t="s">
        <v>8325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14">
        <f t="shared" si="41"/>
        <v>1</v>
      </c>
      <c r="Q698" t="s">
        <v>8323</v>
      </c>
      <c r="R698" t="s">
        <v>8325</v>
      </c>
      <c r="S698" s="11">
        <f t="shared" si="42"/>
        <v>41815.927106481482</v>
      </c>
      <c r="T698" s="11">
        <f t="shared" si="43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14">
        <f t="shared" si="41"/>
        <v>20.342105263157894</v>
      </c>
      <c r="Q699" t="s">
        <v>8323</v>
      </c>
      <c r="R699" t="s">
        <v>8325</v>
      </c>
      <c r="S699" s="11">
        <f t="shared" si="42"/>
        <v>42388.523020833338</v>
      </c>
      <c r="T699" s="11">
        <f t="shared" si="43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14">
        <f t="shared" si="41"/>
        <v>530.68965517241384</v>
      </c>
      <c r="Q700" t="s">
        <v>8323</v>
      </c>
      <c r="R700" t="s">
        <v>8325</v>
      </c>
      <c r="S700" s="11">
        <f t="shared" si="42"/>
        <v>41866.931076388886</v>
      </c>
      <c r="T700" s="11">
        <f t="shared" si="43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14">
        <f t="shared" si="41"/>
        <v>120.39184269662923</v>
      </c>
      <c r="Q701" t="s">
        <v>8323</v>
      </c>
      <c r="R701" t="s">
        <v>8325</v>
      </c>
      <c r="S701" s="11">
        <f t="shared" si="42"/>
        <v>41563.485509259262</v>
      </c>
      <c r="T701" s="11">
        <f t="shared" si="43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14">
        <f t="shared" si="41"/>
        <v>13</v>
      </c>
      <c r="Q702" t="s">
        <v>8323</v>
      </c>
      <c r="R702" t="s">
        <v>8325</v>
      </c>
      <c r="S702" s="11">
        <f t="shared" si="42"/>
        <v>42715.688437500001</v>
      </c>
      <c r="T702" s="11">
        <f t="shared" si="43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14">
        <f t="shared" si="41"/>
        <v>291.33333333333331</v>
      </c>
      <c r="Q703" t="s">
        <v>8323</v>
      </c>
      <c r="R703" t="s">
        <v>8325</v>
      </c>
      <c r="S703" s="11">
        <f t="shared" si="42"/>
        <v>41813.662962962961</v>
      </c>
      <c r="T703" s="11">
        <f t="shared" si="43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14">
        <f t="shared" si="41"/>
        <v>124.9191891891892</v>
      </c>
      <c r="Q704" t="s">
        <v>8323</v>
      </c>
      <c r="R704" t="s">
        <v>8325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14">
        <f t="shared" si="41"/>
        <v>119.57142857142857</v>
      </c>
      <c r="Q705" t="s">
        <v>8323</v>
      </c>
      <c r="R705" t="s">
        <v>8325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44">E706/D706</f>
        <v>8.7454545454545458E-3</v>
      </c>
      <c r="P706" s="14">
        <f t="shared" si="41"/>
        <v>120.25</v>
      </c>
      <c r="Q706" t="s">
        <v>8323</v>
      </c>
      <c r="R706" t="s">
        <v>8325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44"/>
        <v>9.7699999999999992E-3</v>
      </c>
      <c r="P707" s="14">
        <f t="shared" ref="P707:P770" si="45">E707/L707</f>
        <v>195.4</v>
      </c>
      <c r="Q707" t="s">
        <v>8323</v>
      </c>
      <c r="R707" t="s">
        <v>8325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14" t="e">
        <f t="shared" si="45"/>
        <v>#DIV/0!</v>
      </c>
      <c r="Q708" t="s">
        <v>8323</v>
      </c>
      <c r="R708" t="s">
        <v>8325</v>
      </c>
      <c r="S708" s="11">
        <f t="shared" si="46"/>
        <v>42676.995173611111</v>
      </c>
      <c r="T708" s="11">
        <f t="shared" si="47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14">
        <f t="shared" si="45"/>
        <v>117.69868421052631</v>
      </c>
      <c r="Q709" t="s">
        <v>8323</v>
      </c>
      <c r="R709" t="s">
        <v>8325</v>
      </c>
      <c r="S709" s="11">
        <f t="shared" si="46"/>
        <v>42696.663506944446</v>
      </c>
      <c r="T709" s="11">
        <f t="shared" si="47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14">
        <f t="shared" si="45"/>
        <v>23.948509485094849</v>
      </c>
      <c r="Q710" t="s">
        <v>8323</v>
      </c>
      <c r="R710" t="s">
        <v>8325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14">
        <f t="shared" si="45"/>
        <v>30.5</v>
      </c>
      <c r="Q711" t="s">
        <v>8323</v>
      </c>
      <c r="R711" t="s">
        <v>8325</v>
      </c>
      <c r="S711" s="11">
        <f t="shared" si="46"/>
        <v>41948.041192129633</v>
      </c>
      <c r="T711" s="11">
        <f t="shared" si="47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14" t="e">
        <f t="shared" si="45"/>
        <v>#DIV/0!</v>
      </c>
      <c r="Q712" t="s">
        <v>8323</v>
      </c>
      <c r="R712" t="s">
        <v>8325</v>
      </c>
      <c r="S712" s="11">
        <f t="shared" si="46"/>
        <v>41837.984976851854</v>
      </c>
      <c r="T712" s="11">
        <f t="shared" si="47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14">
        <f t="shared" si="45"/>
        <v>99.973372781065095</v>
      </c>
      <c r="Q713" t="s">
        <v>8323</v>
      </c>
      <c r="R713" t="s">
        <v>8325</v>
      </c>
      <c r="S713" s="11">
        <f t="shared" si="46"/>
        <v>42678.459120370375</v>
      </c>
      <c r="T713" s="11">
        <f t="shared" si="47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14">
        <f t="shared" si="45"/>
        <v>26.25</v>
      </c>
      <c r="Q714" t="s">
        <v>8323</v>
      </c>
      <c r="R714" t="s">
        <v>8325</v>
      </c>
      <c r="S714" s="11">
        <f t="shared" si="46"/>
        <v>42384.680925925932</v>
      </c>
      <c r="T714" s="11">
        <f t="shared" si="47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14">
        <f t="shared" si="45"/>
        <v>199</v>
      </c>
      <c r="Q715" t="s">
        <v>8323</v>
      </c>
      <c r="R715" t="s">
        <v>8325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14">
        <f t="shared" si="45"/>
        <v>80.321428571428569</v>
      </c>
      <c r="Q716" t="s">
        <v>8323</v>
      </c>
      <c r="R716" t="s">
        <v>8325</v>
      </c>
      <c r="S716" s="11">
        <f t="shared" si="46"/>
        <v>42734.787986111114</v>
      </c>
      <c r="T716" s="11">
        <f t="shared" si="47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14">
        <f t="shared" si="45"/>
        <v>115.75</v>
      </c>
      <c r="Q717" t="s">
        <v>8323</v>
      </c>
      <c r="R717" t="s">
        <v>8325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14">
        <f t="shared" si="45"/>
        <v>44.6875</v>
      </c>
      <c r="Q718" t="s">
        <v>8323</v>
      </c>
      <c r="R718" t="s">
        <v>8325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14">
        <f t="shared" si="45"/>
        <v>76.25</v>
      </c>
      <c r="Q719" t="s">
        <v>8323</v>
      </c>
      <c r="R719" t="s">
        <v>8325</v>
      </c>
      <c r="S719" s="11">
        <f t="shared" si="46"/>
        <v>41857.854189814818</v>
      </c>
      <c r="T719" s="11">
        <f t="shared" si="47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14">
        <f t="shared" si="45"/>
        <v>22.5</v>
      </c>
      <c r="Q720" t="s">
        <v>8323</v>
      </c>
      <c r="R720" t="s">
        <v>8325</v>
      </c>
      <c r="S720" s="11">
        <f t="shared" si="46"/>
        <v>42752.845451388886</v>
      </c>
      <c r="T720" s="11">
        <f t="shared" si="47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14">
        <f t="shared" si="45"/>
        <v>19.399999999999999</v>
      </c>
      <c r="Q721" t="s">
        <v>8323</v>
      </c>
      <c r="R721" t="s">
        <v>8325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14">
        <f t="shared" si="45"/>
        <v>66.707317073170728</v>
      </c>
      <c r="Q722" t="s">
        <v>8326</v>
      </c>
      <c r="R722" t="s">
        <v>8327</v>
      </c>
      <c r="S722" s="11">
        <f t="shared" si="46"/>
        <v>40909.649201388893</v>
      </c>
      <c r="T722" s="11">
        <f t="shared" si="47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14">
        <f t="shared" si="45"/>
        <v>84.142857142857139</v>
      </c>
      <c r="Q723" t="s">
        <v>8326</v>
      </c>
      <c r="R723" t="s">
        <v>8327</v>
      </c>
      <c r="S723" s="11">
        <f t="shared" si="46"/>
        <v>41807.571840277778</v>
      </c>
      <c r="T723" s="11">
        <f t="shared" si="47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14">
        <f t="shared" si="45"/>
        <v>215.72549019607843</v>
      </c>
      <c r="Q724" t="s">
        <v>8326</v>
      </c>
      <c r="R724" t="s">
        <v>8327</v>
      </c>
      <c r="S724" s="11">
        <f t="shared" si="46"/>
        <v>40977.805300925924</v>
      </c>
      <c r="T724" s="11">
        <f t="shared" si="47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14">
        <f t="shared" si="45"/>
        <v>54.69</v>
      </c>
      <c r="Q725" t="s">
        <v>8326</v>
      </c>
      <c r="R725" t="s">
        <v>8327</v>
      </c>
      <c r="S725" s="11">
        <f t="shared" si="46"/>
        <v>42184.816539351858</v>
      </c>
      <c r="T725" s="11">
        <f t="shared" si="47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14">
        <f t="shared" si="45"/>
        <v>51.62944055944056</v>
      </c>
      <c r="Q726" t="s">
        <v>8326</v>
      </c>
      <c r="R726" t="s">
        <v>8327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14">
        <f t="shared" si="45"/>
        <v>143.35714285714286</v>
      </c>
      <c r="Q727" t="s">
        <v>8326</v>
      </c>
      <c r="R727" t="s">
        <v>8327</v>
      </c>
      <c r="S727" s="11">
        <f t="shared" si="46"/>
        <v>42321.626296296294</v>
      </c>
      <c r="T727" s="11">
        <f t="shared" si="47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14">
        <f t="shared" si="45"/>
        <v>72.428571428571431</v>
      </c>
      <c r="Q728" t="s">
        <v>8326</v>
      </c>
      <c r="R728" t="s">
        <v>8327</v>
      </c>
      <c r="S728" s="11">
        <f t="shared" si="46"/>
        <v>41346.042673611111</v>
      </c>
      <c r="T728" s="11">
        <f t="shared" si="47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14">
        <f t="shared" si="45"/>
        <v>36.530201342281877</v>
      </c>
      <c r="Q729" t="s">
        <v>8326</v>
      </c>
      <c r="R729" t="s">
        <v>8327</v>
      </c>
      <c r="S729" s="11">
        <f t="shared" si="46"/>
        <v>41247.020243055551</v>
      </c>
      <c r="T729" s="11">
        <f t="shared" si="47"/>
        <v>41288.888888888891</v>
      </c>
    </row>
    <row r="730" spans="1:20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14">
        <f t="shared" si="45"/>
        <v>60.903461538461535</v>
      </c>
      <c r="Q730" t="s">
        <v>8326</v>
      </c>
      <c r="R730" t="s">
        <v>8327</v>
      </c>
      <c r="S730" s="11">
        <f t="shared" si="46"/>
        <v>40731.837465277778</v>
      </c>
      <c r="T730" s="11">
        <f t="shared" si="47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14">
        <f t="shared" si="45"/>
        <v>43.55</v>
      </c>
      <c r="Q731" t="s">
        <v>8326</v>
      </c>
      <c r="R731" t="s">
        <v>8327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14">
        <f t="shared" si="45"/>
        <v>99.766037735849054</v>
      </c>
      <c r="Q732" t="s">
        <v>8326</v>
      </c>
      <c r="R732" t="s">
        <v>8327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14">
        <f t="shared" si="45"/>
        <v>88.732394366197184</v>
      </c>
      <c r="Q733" t="s">
        <v>8326</v>
      </c>
      <c r="R733" t="s">
        <v>8327</v>
      </c>
      <c r="S733" s="11">
        <f t="shared" si="46"/>
        <v>40879.795682870368</v>
      </c>
      <c r="T733" s="11">
        <f t="shared" si="47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14">
        <f t="shared" si="45"/>
        <v>4.9230769230769234</v>
      </c>
      <c r="Q734" t="s">
        <v>8326</v>
      </c>
      <c r="R734" t="s">
        <v>8327</v>
      </c>
      <c r="S734" s="11">
        <f t="shared" si="46"/>
        <v>41486.424317129626</v>
      </c>
      <c r="T734" s="11">
        <f t="shared" si="47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14">
        <f t="shared" si="45"/>
        <v>17.822485207100591</v>
      </c>
      <c r="Q735" t="s">
        <v>8326</v>
      </c>
      <c r="R735" t="s">
        <v>8327</v>
      </c>
      <c r="S735" s="11">
        <f t="shared" si="46"/>
        <v>41598.420046296298</v>
      </c>
      <c r="T735" s="11">
        <f t="shared" si="47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14">
        <f t="shared" si="45"/>
        <v>187.19298245614036</v>
      </c>
      <c r="Q736" t="s">
        <v>8326</v>
      </c>
      <c r="R736" t="s">
        <v>8327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14">
        <f t="shared" si="45"/>
        <v>234.80786026200875</v>
      </c>
      <c r="Q737" t="s">
        <v>8326</v>
      </c>
      <c r="R737" t="s">
        <v>8327</v>
      </c>
      <c r="S737" s="11">
        <f t="shared" si="46"/>
        <v>41946.029467592591</v>
      </c>
      <c r="T737" s="11">
        <f t="shared" si="47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14">
        <f t="shared" si="45"/>
        <v>105.04629629629629</v>
      </c>
      <c r="Q738" t="s">
        <v>8326</v>
      </c>
      <c r="R738" t="s">
        <v>8327</v>
      </c>
      <c r="S738" s="11">
        <f t="shared" si="46"/>
        <v>41579.734259259261</v>
      </c>
      <c r="T738" s="11">
        <f t="shared" si="47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14">
        <f t="shared" si="45"/>
        <v>56.666666666666664</v>
      </c>
      <c r="Q739" t="s">
        <v>8326</v>
      </c>
      <c r="R739" t="s">
        <v>8327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14">
        <f t="shared" si="45"/>
        <v>39.048780487804876</v>
      </c>
      <c r="Q740" t="s">
        <v>8326</v>
      </c>
      <c r="R740" t="s">
        <v>8327</v>
      </c>
      <c r="S740" s="11">
        <f t="shared" si="46"/>
        <v>41943.604097222218</v>
      </c>
      <c r="T740" s="11">
        <f t="shared" si="47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14">
        <f t="shared" si="45"/>
        <v>68.345323741007192</v>
      </c>
      <c r="Q741" t="s">
        <v>8326</v>
      </c>
      <c r="R741" t="s">
        <v>8327</v>
      </c>
      <c r="S741" s="11">
        <f t="shared" si="46"/>
        <v>41829.502650462964</v>
      </c>
      <c r="T741" s="11">
        <f t="shared" si="47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14">
        <f t="shared" si="45"/>
        <v>169.57894736842104</v>
      </c>
      <c r="Q742" t="s">
        <v>8326</v>
      </c>
      <c r="R742" t="s">
        <v>8327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14">
        <f t="shared" si="45"/>
        <v>141.42340425531913</v>
      </c>
      <c r="Q743" t="s">
        <v>8326</v>
      </c>
      <c r="R743" t="s">
        <v>8327</v>
      </c>
      <c r="S743" s="11">
        <f t="shared" si="46"/>
        <v>41401.648217592592</v>
      </c>
      <c r="T743" s="11">
        <f t="shared" si="47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14">
        <f t="shared" si="45"/>
        <v>67.391304347826093</v>
      </c>
      <c r="Q744" t="s">
        <v>8326</v>
      </c>
      <c r="R744" t="s">
        <v>8327</v>
      </c>
      <c r="S744" s="11">
        <f t="shared" si="46"/>
        <v>41689.917962962965</v>
      </c>
      <c r="T744" s="11">
        <f t="shared" si="47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14">
        <f t="shared" si="45"/>
        <v>54.266666666666666</v>
      </c>
      <c r="Q745" t="s">
        <v>8326</v>
      </c>
      <c r="R745" t="s">
        <v>8327</v>
      </c>
      <c r="S745" s="11">
        <f t="shared" si="46"/>
        <v>40990.709317129629</v>
      </c>
      <c r="T745" s="11">
        <f t="shared" si="47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14">
        <f t="shared" si="45"/>
        <v>82.516129032258064</v>
      </c>
      <c r="Q746" t="s">
        <v>8326</v>
      </c>
      <c r="R746" t="s">
        <v>8327</v>
      </c>
      <c r="S746" s="11">
        <f t="shared" si="46"/>
        <v>41226.95721064815</v>
      </c>
      <c r="T746" s="11">
        <f t="shared" si="47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14">
        <f t="shared" si="45"/>
        <v>53.729729729729726</v>
      </c>
      <c r="Q747" t="s">
        <v>8326</v>
      </c>
      <c r="R747" t="s">
        <v>8327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14">
        <f t="shared" si="45"/>
        <v>34.206185567010309</v>
      </c>
      <c r="Q748" t="s">
        <v>8326</v>
      </c>
      <c r="R748" t="s">
        <v>8327</v>
      </c>
      <c r="S748" s="11">
        <f t="shared" si="46"/>
        <v>41157.042928240742</v>
      </c>
      <c r="T748" s="11">
        <f t="shared" si="47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14">
        <f t="shared" si="45"/>
        <v>127.32727272727273</v>
      </c>
      <c r="Q749" t="s">
        <v>8326</v>
      </c>
      <c r="R749" t="s">
        <v>8327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14">
        <f t="shared" si="45"/>
        <v>45.56818181818182</v>
      </c>
      <c r="Q750" t="s">
        <v>8326</v>
      </c>
      <c r="R750" t="s">
        <v>8327</v>
      </c>
      <c r="S750" s="11">
        <f t="shared" si="46"/>
        <v>41831.846828703703</v>
      </c>
      <c r="T750" s="11">
        <f t="shared" si="47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14">
        <f t="shared" si="45"/>
        <v>95.963636363636368</v>
      </c>
      <c r="Q751" t="s">
        <v>8326</v>
      </c>
      <c r="R751" t="s">
        <v>8327</v>
      </c>
      <c r="S751" s="11">
        <f t="shared" si="46"/>
        <v>42733.94131944445</v>
      </c>
      <c r="T751" s="11">
        <f t="shared" si="47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14">
        <f t="shared" si="45"/>
        <v>77.271186440677965</v>
      </c>
      <c r="Q752" t="s">
        <v>8326</v>
      </c>
      <c r="R752" t="s">
        <v>8327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14">
        <f t="shared" si="45"/>
        <v>57.338709677419352</v>
      </c>
      <c r="Q753" t="s">
        <v>8326</v>
      </c>
      <c r="R753" t="s">
        <v>8327</v>
      </c>
      <c r="S753" s="11">
        <f t="shared" si="46"/>
        <v>40713.630497685182</v>
      </c>
      <c r="T753" s="11">
        <f t="shared" si="47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14">
        <f t="shared" si="45"/>
        <v>53.19047619047619</v>
      </c>
      <c r="Q754" t="s">
        <v>8326</v>
      </c>
      <c r="R754" t="s">
        <v>8327</v>
      </c>
      <c r="S754" s="11">
        <f t="shared" si="46"/>
        <v>42639.421493055561</v>
      </c>
      <c r="T754" s="11">
        <f t="shared" si="47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14">
        <f t="shared" si="45"/>
        <v>492.30769230769232</v>
      </c>
      <c r="Q755" t="s">
        <v>8326</v>
      </c>
      <c r="R755" t="s">
        <v>8327</v>
      </c>
      <c r="S755" s="11">
        <f t="shared" si="46"/>
        <v>42019.590173611112</v>
      </c>
      <c r="T755" s="11">
        <f t="shared" si="47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14">
        <f t="shared" si="45"/>
        <v>42.346938775510203</v>
      </c>
      <c r="Q756" t="s">
        <v>8326</v>
      </c>
      <c r="R756" t="s">
        <v>8327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14">
        <f t="shared" si="45"/>
        <v>37.466029411764708</v>
      </c>
      <c r="Q757" t="s">
        <v>8326</v>
      </c>
      <c r="R757" t="s">
        <v>8327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14">
        <f t="shared" si="45"/>
        <v>37.454545454545453</v>
      </c>
      <c r="Q758" t="s">
        <v>8326</v>
      </c>
      <c r="R758" t="s">
        <v>8327</v>
      </c>
      <c r="S758" s="11">
        <f t="shared" si="46"/>
        <v>40590.766886574071</v>
      </c>
      <c r="T758" s="11">
        <f t="shared" si="47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14">
        <f t="shared" si="45"/>
        <v>33.055555555555557</v>
      </c>
      <c r="Q759" t="s">
        <v>8326</v>
      </c>
      <c r="R759" t="s">
        <v>8327</v>
      </c>
      <c r="S759" s="11">
        <f t="shared" si="46"/>
        <v>41235.054560185185</v>
      </c>
      <c r="T759" s="11">
        <f t="shared" si="47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14">
        <f t="shared" si="45"/>
        <v>134.21052631578948</v>
      </c>
      <c r="Q760" t="s">
        <v>8326</v>
      </c>
      <c r="R760" t="s">
        <v>8327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14">
        <f t="shared" si="45"/>
        <v>51.474747474747474</v>
      </c>
      <c r="Q761" t="s">
        <v>8326</v>
      </c>
      <c r="R761" t="s">
        <v>8327</v>
      </c>
      <c r="S761" s="11">
        <f t="shared" si="46"/>
        <v>41789.330312500002</v>
      </c>
      <c r="T761" s="11">
        <f t="shared" si="47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14" t="e">
        <f t="shared" si="45"/>
        <v>#DIV/0!</v>
      </c>
      <c r="Q762" t="s">
        <v>8326</v>
      </c>
      <c r="R762" t="s">
        <v>8328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14">
        <f t="shared" si="45"/>
        <v>39.166666666666664</v>
      </c>
      <c r="Q763" t="s">
        <v>8326</v>
      </c>
      <c r="R763" t="s">
        <v>8328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14" t="e">
        <f t="shared" si="45"/>
        <v>#DIV/0!</v>
      </c>
      <c r="Q764" t="s">
        <v>8326</v>
      </c>
      <c r="R764" t="s">
        <v>8328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14">
        <f t="shared" si="45"/>
        <v>5</v>
      </c>
      <c r="Q765" t="s">
        <v>8326</v>
      </c>
      <c r="R765" t="s">
        <v>8328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14" t="e">
        <f t="shared" si="45"/>
        <v>#DIV/0!</v>
      </c>
      <c r="Q766" t="s">
        <v>8326</v>
      </c>
      <c r="R766" t="s">
        <v>8328</v>
      </c>
      <c r="S766" s="11">
        <f t="shared" si="46"/>
        <v>42227.173159722224</v>
      </c>
      <c r="T766" s="11">
        <f t="shared" si="47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14">
        <f t="shared" si="45"/>
        <v>57.295454545454547</v>
      </c>
      <c r="Q767" t="s">
        <v>8326</v>
      </c>
      <c r="R767" t="s">
        <v>8328</v>
      </c>
      <c r="S767" s="11">
        <f t="shared" si="46"/>
        <v>41901.542638888888</v>
      </c>
      <c r="T767" s="11">
        <f t="shared" si="47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14" t="e">
        <f t="shared" si="45"/>
        <v>#DIV/0!</v>
      </c>
      <c r="Q768" t="s">
        <v>8326</v>
      </c>
      <c r="R768" t="s">
        <v>8328</v>
      </c>
      <c r="S768" s="11">
        <f t="shared" si="46"/>
        <v>42021.783368055556</v>
      </c>
      <c r="T768" s="11">
        <f t="shared" si="47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14">
        <f t="shared" si="45"/>
        <v>59</v>
      </c>
      <c r="Q769" t="s">
        <v>8326</v>
      </c>
      <c r="R769" t="s">
        <v>8328</v>
      </c>
      <c r="S769" s="11">
        <f t="shared" si="46"/>
        <v>42115.143634259264</v>
      </c>
      <c r="T769" s="11">
        <f t="shared" si="47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48">E770/D770</f>
        <v>0</v>
      </c>
      <c r="P770" s="14" t="e">
        <f t="shared" si="45"/>
        <v>#DIV/0!</v>
      </c>
      <c r="Q770" t="s">
        <v>8326</v>
      </c>
      <c r="R770" t="s">
        <v>8328</v>
      </c>
      <c r="S770" s="11">
        <f t="shared" si="46"/>
        <v>41594.207060185188</v>
      </c>
      <c r="T770" s="11">
        <f t="shared" si="47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48"/>
        <v>0.41399999999999998</v>
      </c>
      <c r="P771" s="14">
        <f t="shared" ref="P771:P834" si="49">E771/L771</f>
        <v>31.846153846153847</v>
      </c>
      <c r="Q771" t="s">
        <v>8326</v>
      </c>
      <c r="R771" t="s">
        <v>8328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14" t="e">
        <f t="shared" si="49"/>
        <v>#DIV/0!</v>
      </c>
      <c r="Q772" t="s">
        <v>8326</v>
      </c>
      <c r="R772" t="s">
        <v>8328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14">
        <f t="shared" si="49"/>
        <v>10</v>
      </c>
      <c r="Q773" t="s">
        <v>8326</v>
      </c>
      <c r="R773" t="s">
        <v>8328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14">
        <f t="shared" si="49"/>
        <v>50</v>
      </c>
      <c r="Q774" t="s">
        <v>8326</v>
      </c>
      <c r="R774" t="s">
        <v>8328</v>
      </c>
      <c r="S774" s="11">
        <f t="shared" si="50"/>
        <v>40068.056932870371</v>
      </c>
      <c r="T774" s="11">
        <f t="shared" si="51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14">
        <f t="shared" si="49"/>
        <v>16</v>
      </c>
      <c r="Q775" t="s">
        <v>8326</v>
      </c>
      <c r="R775" t="s">
        <v>8328</v>
      </c>
      <c r="S775" s="11">
        <f t="shared" si="50"/>
        <v>42100.735937499994</v>
      </c>
      <c r="T775" s="11">
        <f t="shared" si="51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14">
        <f t="shared" si="49"/>
        <v>39</v>
      </c>
      <c r="Q776" t="s">
        <v>8326</v>
      </c>
      <c r="R776" t="s">
        <v>8328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14">
        <f t="shared" si="49"/>
        <v>34</v>
      </c>
      <c r="Q777" t="s">
        <v>8326</v>
      </c>
      <c r="R777" t="s">
        <v>8328</v>
      </c>
      <c r="S777" s="11">
        <f t="shared" si="50"/>
        <v>40863.060127314813</v>
      </c>
      <c r="T777" s="11">
        <f t="shared" si="51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14">
        <f t="shared" si="49"/>
        <v>63.122807017543863</v>
      </c>
      <c r="Q778" t="s">
        <v>8326</v>
      </c>
      <c r="R778" t="s">
        <v>8328</v>
      </c>
      <c r="S778" s="11">
        <f t="shared" si="50"/>
        <v>42250.685706018514</v>
      </c>
      <c r="T778" s="11">
        <f t="shared" si="51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14">
        <f t="shared" si="49"/>
        <v>7</v>
      </c>
      <c r="Q779" t="s">
        <v>8326</v>
      </c>
      <c r="R779" t="s">
        <v>8328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14">
        <f t="shared" si="49"/>
        <v>2</v>
      </c>
      <c r="Q780" t="s">
        <v>8326</v>
      </c>
      <c r="R780" t="s">
        <v>8328</v>
      </c>
      <c r="S780" s="11">
        <f t="shared" si="50"/>
        <v>41729.702314814815</v>
      </c>
      <c r="T780" s="11">
        <f t="shared" si="51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14">
        <f t="shared" si="49"/>
        <v>66.666666666666671</v>
      </c>
      <c r="Q781" t="s">
        <v>8326</v>
      </c>
      <c r="R781" t="s">
        <v>8328</v>
      </c>
      <c r="S781" s="11">
        <f t="shared" si="50"/>
        <v>40436.68408564815</v>
      </c>
      <c r="T781" s="11">
        <f t="shared" si="51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14">
        <f t="shared" si="49"/>
        <v>38.518518518518519</v>
      </c>
      <c r="Q782" t="s">
        <v>8329</v>
      </c>
      <c r="R782" t="s">
        <v>8330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14">
        <f t="shared" si="49"/>
        <v>42.609200000000001</v>
      </c>
      <c r="Q783" t="s">
        <v>8329</v>
      </c>
      <c r="R783" t="s">
        <v>8330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14">
        <f t="shared" si="49"/>
        <v>50</v>
      </c>
      <c r="Q784" t="s">
        <v>8329</v>
      </c>
      <c r="R784" t="s">
        <v>8330</v>
      </c>
      <c r="S784" s="11">
        <f t="shared" si="50"/>
        <v>41116.758125</v>
      </c>
      <c r="T784" s="11">
        <f t="shared" si="51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14">
        <f t="shared" si="49"/>
        <v>63.485714285714288</v>
      </c>
      <c r="Q785" t="s">
        <v>8329</v>
      </c>
      <c r="R785" t="s">
        <v>8330</v>
      </c>
      <c r="S785" s="11">
        <f t="shared" si="50"/>
        <v>40987.773715277777</v>
      </c>
      <c r="T785" s="11">
        <f t="shared" si="51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14">
        <f t="shared" si="49"/>
        <v>102.5</v>
      </c>
      <c r="Q786" t="s">
        <v>8329</v>
      </c>
      <c r="R786" t="s">
        <v>8330</v>
      </c>
      <c r="S786" s="11">
        <f t="shared" si="50"/>
        <v>41675.149525462963</v>
      </c>
      <c r="T786" s="11">
        <f t="shared" si="51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14">
        <f t="shared" si="49"/>
        <v>31.142758620689655</v>
      </c>
      <c r="Q787" t="s">
        <v>8329</v>
      </c>
      <c r="R787" t="s">
        <v>8330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14">
        <f t="shared" si="49"/>
        <v>162.27272727272728</v>
      </c>
      <c r="Q788" t="s">
        <v>8329</v>
      </c>
      <c r="R788" t="s">
        <v>8330</v>
      </c>
      <c r="S788" s="11">
        <f t="shared" si="50"/>
        <v>40983.055949074071</v>
      </c>
      <c r="T788" s="11">
        <f t="shared" si="51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14">
        <f t="shared" si="49"/>
        <v>80.588235294117652</v>
      </c>
      <c r="Q789" t="s">
        <v>8329</v>
      </c>
      <c r="R789" t="s">
        <v>8330</v>
      </c>
      <c r="S789" s="11">
        <f t="shared" si="50"/>
        <v>41549.627615740741</v>
      </c>
      <c r="T789" s="11">
        <f t="shared" si="51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14">
        <f t="shared" si="49"/>
        <v>59.85441176470588</v>
      </c>
      <c r="Q790" t="s">
        <v>8329</v>
      </c>
      <c r="R790" t="s">
        <v>8330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14">
        <f t="shared" si="49"/>
        <v>132.85714285714286</v>
      </c>
      <c r="Q791" t="s">
        <v>8329</v>
      </c>
      <c r="R791" t="s">
        <v>8330</v>
      </c>
      <c r="S791" s="11">
        <f t="shared" si="50"/>
        <v>41277.186111111114</v>
      </c>
      <c r="T791" s="11">
        <f t="shared" si="51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14">
        <f t="shared" si="49"/>
        <v>92.547820512820508</v>
      </c>
      <c r="Q792" t="s">
        <v>8329</v>
      </c>
      <c r="R792" t="s">
        <v>8330</v>
      </c>
      <c r="S792" s="11">
        <f t="shared" si="50"/>
        <v>41276.047905092593</v>
      </c>
      <c r="T792" s="11">
        <f t="shared" si="51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14">
        <f t="shared" si="49"/>
        <v>60.859375</v>
      </c>
      <c r="Q793" t="s">
        <v>8329</v>
      </c>
      <c r="R793" t="s">
        <v>8330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14">
        <f t="shared" si="49"/>
        <v>41.851833333333339</v>
      </c>
      <c r="Q794" t="s">
        <v>8329</v>
      </c>
      <c r="R794" t="s">
        <v>8330</v>
      </c>
      <c r="S794" s="11">
        <f t="shared" si="50"/>
        <v>41555.873645833337</v>
      </c>
      <c r="T794" s="11">
        <f t="shared" si="51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14">
        <f t="shared" si="49"/>
        <v>88.325937499999995</v>
      </c>
      <c r="Q795" t="s">
        <v>8329</v>
      </c>
      <c r="R795" t="s">
        <v>8330</v>
      </c>
      <c r="S795" s="11">
        <f t="shared" si="50"/>
        <v>41442.741249999999</v>
      </c>
      <c r="T795" s="11">
        <f t="shared" si="51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14">
        <f t="shared" si="49"/>
        <v>158.96226415094338</v>
      </c>
      <c r="Q796" t="s">
        <v>8329</v>
      </c>
      <c r="R796" t="s">
        <v>8330</v>
      </c>
      <c r="S796" s="11">
        <f t="shared" si="50"/>
        <v>40736.115011574075</v>
      </c>
      <c r="T796" s="11">
        <f t="shared" si="51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14">
        <f t="shared" si="49"/>
        <v>85.054347826086953</v>
      </c>
      <c r="Q797" t="s">
        <v>8329</v>
      </c>
      <c r="R797" t="s">
        <v>8330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14">
        <f t="shared" si="49"/>
        <v>112.61111111111111</v>
      </c>
      <c r="Q798" t="s">
        <v>8329</v>
      </c>
      <c r="R798" t="s">
        <v>8330</v>
      </c>
      <c r="S798" s="11">
        <f t="shared" si="50"/>
        <v>41502.882928240739</v>
      </c>
      <c r="T798" s="11">
        <f t="shared" si="51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14">
        <f t="shared" si="49"/>
        <v>45.436619718309856</v>
      </c>
      <c r="Q799" t="s">
        <v>8329</v>
      </c>
      <c r="R799" t="s">
        <v>8330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14">
        <f t="shared" si="49"/>
        <v>46.218390804597703</v>
      </c>
      <c r="Q800" t="s">
        <v>8329</v>
      </c>
      <c r="R800" t="s">
        <v>8330</v>
      </c>
      <c r="S800" s="11">
        <f t="shared" si="50"/>
        <v>41882.590127314819</v>
      </c>
      <c r="T800" s="11">
        <f t="shared" si="51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14">
        <f t="shared" si="49"/>
        <v>178.60714285714286</v>
      </c>
      <c r="Q801" t="s">
        <v>8329</v>
      </c>
      <c r="R801" t="s">
        <v>8330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14">
        <f t="shared" si="49"/>
        <v>40.75</v>
      </c>
      <c r="Q802" t="s">
        <v>8329</v>
      </c>
      <c r="R802" t="s">
        <v>8330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14">
        <f t="shared" si="49"/>
        <v>43.733921568627444</v>
      </c>
      <c r="Q803" t="s">
        <v>8329</v>
      </c>
      <c r="R803" t="s">
        <v>8330</v>
      </c>
      <c r="S803" s="11">
        <f t="shared" si="50"/>
        <v>40695.795370370368</v>
      </c>
      <c r="T803" s="11">
        <f t="shared" si="51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14">
        <f t="shared" si="49"/>
        <v>81.066666666666663</v>
      </c>
      <c r="Q804" t="s">
        <v>8329</v>
      </c>
      <c r="R804" t="s">
        <v>8330</v>
      </c>
      <c r="S804" s="11">
        <f t="shared" si="50"/>
        <v>41123.022268518522</v>
      </c>
      <c r="T804" s="11">
        <f t="shared" si="51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14">
        <f t="shared" si="49"/>
        <v>74.60526315789474</v>
      </c>
      <c r="Q805" t="s">
        <v>8329</v>
      </c>
      <c r="R805" t="s">
        <v>8330</v>
      </c>
      <c r="S805" s="11">
        <f t="shared" si="50"/>
        <v>40665.949976851851</v>
      </c>
      <c r="T805" s="11">
        <f t="shared" si="51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14">
        <f t="shared" si="49"/>
        <v>305.55555555555554</v>
      </c>
      <c r="Q806" t="s">
        <v>8329</v>
      </c>
      <c r="R806" t="s">
        <v>8330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14">
        <f t="shared" si="49"/>
        <v>58.333333333333336</v>
      </c>
      <c r="Q807" t="s">
        <v>8329</v>
      </c>
      <c r="R807" t="s">
        <v>8330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14">
        <f t="shared" si="49"/>
        <v>117.67605633802818</v>
      </c>
      <c r="Q808" t="s">
        <v>8329</v>
      </c>
      <c r="R808" t="s">
        <v>8330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14">
        <f t="shared" si="49"/>
        <v>73.771929824561397</v>
      </c>
      <c r="Q809" t="s">
        <v>8329</v>
      </c>
      <c r="R809" t="s">
        <v>8330</v>
      </c>
      <c r="S809" s="11">
        <f t="shared" si="50"/>
        <v>42759.628599537042</v>
      </c>
      <c r="T809" s="11">
        <f t="shared" si="51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14">
        <f t="shared" si="49"/>
        <v>104.65116279069767</v>
      </c>
      <c r="Q810" t="s">
        <v>8329</v>
      </c>
      <c r="R810" t="s">
        <v>8330</v>
      </c>
      <c r="S810" s="11">
        <f t="shared" si="50"/>
        <v>41962.100532407407</v>
      </c>
      <c r="T810" s="11">
        <f t="shared" si="51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14">
        <f t="shared" si="49"/>
        <v>79.82692307692308</v>
      </c>
      <c r="Q811" t="s">
        <v>8329</v>
      </c>
      <c r="R811" t="s">
        <v>8330</v>
      </c>
      <c r="S811" s="11">
        <f t="shared" si="50"/>
        <v>41628.833680555559</v>
      </c>
      <c r="T811" s="11">
        <f t="shared" si="51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14">
        <f t="shared" si="49"/>
        <v>58.333333333333336</v>
      </c>
      <c r="Q812" t="s">
        <v>8329</v>
      </c>
      <c r="R812" t="s">
        <v>8330</v>
      </c>
      <c r="S812" s="11">
        <f t="shared" si="50"/>
        <v>41123.056273148148</v>
      </c>
      <c r="T812" s="11">
        <f t="shared" si="51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14">
        <f t="shared" si="49"/>
        <v>86.666666666666671</v>
      </c>
      <c r="Q813" t="s">
        <v>8329</v>
      </c>
      <c r="R813" t="s">
        <v>8330</v>
      </c>
      <c r="S813" s="11">
        <f t="shared" si="50"/>
        <v>41443.643541666665</v>
      </c>
      <c r="T813" s="11">
        <f t="shared" si="51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14">
        <f t="shared" si="49"/>
        <v>27.606060606060606</v>
      </c>
      <c r="Q814" t="s">
        <v>8329</v>
      </c>
      <c r="R814" t="s">
        <v>8330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14">
        <f t="shared" si="49"/>
        <v>24.999375000000001</v>
      </c>
      <c r="Q815" t="s">
        <v>8329</v>
      </c>
      <c r="R815" t="s">
        <v>8330</v>
      </c>
      <c r="S815" s="11">
        <f t="shared" si="50"/>
        <v>41080.960243055553</v>
      </c>
      <c r="T815" s="11">
        <f t="shared" si="51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14">
        <f t="shared" si="49"/>
        <v>45.464285714285715</v>
      </c>
      <c r="Q816" t="s">
        <v>8329</v>
      </c>
      <c r="R816" t="s">
        <v>8330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14">
        <f t="shared" si="49"/>
        <v>99.534883720930239</v>
      </c>
      <c r="Q817" t="s">
        <v>8329</v>
      </c>
      <c r="R817" t="s">
        <v>8330</v>
      </c>
      <c r="S817" s="11">
        <f t="shared" si="50"/>
        <v>41914.917858796296</v>
      </c>
      <c r="T817" s="11">
        <f t="shared" si="51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14">
        <f t="shared" si="49"/>
        <v>39.31</v>
      </c>
      <c r="Q818" t="s">
        <v>8329</v>
      </c>
      <c r="R818" t="s">
        <v>8330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14">
        <f t="shared" si="49"/>
        <v>89.419999999999987</v>
      </c>
      <c r="Q819" t="s">
        <v>8329</v>
      </c>
      <c r="R819" t="s">
        <v>8330</v>
      </c>
      <c r="S819" s="11">
        <f t="shared" si="50"/>
        <v>40925.599664351852</v>
      </c>
      <c r="T819" s="11">
        <f t="shared" si="51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14">
        <f t="shared" si="49"/>
        <v>28.684210526315791</v>
      </c>
      <c r="Q820" t="s">
        <v>8329</v>
      </c>
      <c r="R820" t="s">
        <v>8330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14">
        <f t="shared" si="49"/>
        <v>31.071428571428573</v>
      </c>
      <c r="Q821" t="s">
        <v>8329</v>
      </c>
      <c r="R821" t="s">
        <v>8330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14">
        <f t="shared" si="49"/>
        <v>70.55263157894737</v>
      </c>
      <c r="Q822" t="s">
        <v>8329</v>
      </c>
      <c r="R822" t="s">
        <v>8330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14">
        <f t="shared" si="49"/>
        <v>224.12820512820514</v>
      </c>
      <c r="Q823" t="s">
        <v>8329</v>
      </c>
      <c r="R823" t="s">
        <v>8330</v>
      </c>
      <c r="S823" s="11">
        <f t="shared" si="50"/>
        <v>42093.922048611115</v>
      </c>
      <c r="T823" s="11">
        <f t="shared" si="51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14">
        <f t="shared" si="49"/>
        <v>51.811594202898547</v>
      </c>
      <c r="Q824" t="s">
        <v>8329</v>
      </c>
      <c r="R824" t="s">
        <v>8330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14">
        <f t="shared" si="49"/>
        <v>43.515151515151516</v>
      </c>
      <c r="Q825" t="s">
        <v>8329</v>
      </c>
      <c r="R825" t="s">
        <v>8330</v>
      </c>
      <c r="S825" s="11">
        <f t="shared" si="50"/>
        <v>42055.972824074073</v>
      </c>
      <c r="T825" s="11">
        <f t="shared" si="51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14">
        <f t="shared" si="49"/>
        <v>39.816666666666663</v>
      </c>
      <c r="Q826" t="s">
        <v>8329</v>
      </c>
      <c r="R826" t="s">
        <v>8330</v>
      </c>
      <c r="S826" s="11">
        <f t="shared" si="50"/>
        <v>40250.242106481484</v>
      </c>
      <c r="T826" s="11">
        <f t="shared" si="51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14">
        <f t="shared" si="49"/>
        <v>126.8080808080808</v>
      </c>
      <c r="Q827" t="s">
        <v>8329</v>
      </c>
      <c r="R827" t="s">
        <v>8330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14">
        <f t="shared" si="49"/>
        <v>113.87755102040816</v>
      </c>
      <c r="Q828" t="s">
        <v>8329</v>
      </c>
      <c r="R828" t="s">
        <v>8330</v>
      </c>
      <c r="S828" s="11">
        <f t="shared" si="50"/>
        <v>40973.038541666669</v>
      </c>
      <c r="T828" s="11">
        <f t="shared" si="51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14">
        <f t="shared" si="49"/>
        <v>28.181818181818183</v>
      </c>
      <c r="Q829" t="s">
        <v>8329</v>
      </c>
      <c r="R829" t="s">
        <v>8330</v>
      </c>
      <c r="S829" s="11">
        <f t="shared" si="50"/>
        <v>40927.473460648151</v>
      </c>
      <c r="T829" s="11">
        <f t="shared" si="51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14">
        <f t="shared" si="49"/>
        <v>36.60526315789474</v>
      </c>
      <c r="Q830" t="s">
        <v>8329</v>
      </c>
      <c r="R830" t="s">
        <v>8330</v>
      </c>
      <c r="S830" s="11">
        <f t="shared" si="50"/>
        <v>41073.050717592596</v>
      </c>
      <c r="T830" s="11">
        <f t="shared" si="51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14">
        <f t="shared" si="49"/>
        <v>32.5</v>
      </c>
      <c r="Q831" t="s">
        <v>8329</v>
      </c>
      <c r="R831" t="s">
        <v>8330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14">
        <f t="shared" si="49"/>
        <v>60.65625</v>
      </c>
      <c r="Q832" t="s">
        <v>8329</v>
      </c>
      <c r="R832" t="s">
        <v>8330</v>
      </c>
      <c r="S832" s="11">
        <f t="shared" si="50"/>
        <v>41325.525752314818</v>
      </c>
      <c r="T832" s="11">
        <f t="shared" si="51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14">
        <f t="shared" si="49"/>
        <v>175</v>
      </c>
      <c r="Q833" t="s">
        <v>8329</v>
      </c>
      <c r="R833" t="s">
        <v>8330</v>
      </c>
      <c r="S833" s="11">
        <f t="shared" si="50"/>
        <v>40996.646921296298</v>
      </c>
      <c r="T833" s="11">
        <f t="shared" si="51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52">E834/D834</f>
        <v>1.0060706666666666</v>
      </c>
      <c r="P834" s="14">
        <f t="shared" si="49"/>
        <v>97.993896103896105</v>
      </c>
      <c r="Q834" t="s">
        <v>8329</v>
      </c>
      <c r="R834" t="s">
        <v>8330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52"/>
        <v>1.0166666666666666</v>
      </c>
      <c r="P835" s="14">
        <f t="shared" ref="P835:P898" si="53">E835/L835</f>
        <v>148.78048780487805</v>
      </c>
      <c r="Q835" t="s">
        <v>8329</v>
      </c>
      <c r="R835" t="s">
        <v>8330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14">
        <f t="shared" si="53"/>
        <v>96.08</v>
      </c>
      <c r="Q836" t="s">
        <v>8329</v>
      </c>
      <c r="R836" t="s">
        <v>8330</v>
      </c>
      <c r="S836" s="11">
        <f t="shared" si="54"/>
        <v>41422.822824074072</v>
      </c>
      <c r="T836" s="11">
        <f t="shared" si="55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14">
        <f t="shared" si="53"/>
        <v>58.625</v>
      </c>
      <c r="Q837" t="s">
        <v>8329</v>
      </c>
      <c r="R837" t="s">
        <v>8330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14">
        <f t="shared" si="53"/>
        <v>109.70695652173914</v>
      </c>
      <c r="Q838" t="s">
        <v>8329</v>
      </c>
      <c r="R838" t="s">
        <v>8330</v>
      </c>
      <c r="S838" s="11">
        <f t="shared" si="54"/>
        <v>41524.056921296295</v>
      </c>
      <c r="T838" s="11">
        <f t="shared" si="55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14">
        <f t="shared" si="53"/>
        <v>49.112903225806448</v>
      </c>
      <c r="Q839" t="s">
        <v>8329</v>
      </c>
      <c r="R839" t="s">
        <v>8330</v>
      </c>
      <c r="S839" s="11">
        <f t="shared" si="54"/>
        <v>41730.998402777775</v>
      </c>
      <c r="T839" s="11">
        <f t="shared" si="55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14">
        <f t="shared" si="53"/>
        <v>47.672131147540981</v>
      </c>
      <c r="Q840" t="s">
        <v>8329</v>
      </c>
      <c r="R840" t="s">
        <v>8330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14">
        <f t="shared" si="53"/>
        <v>60.737812499999997</v>
      </c>
      <c r="Q841" t="s">
        <v>8329</v>
      </c>
      <c r="R841" t="s">
        <v>8330</v>
      </c>
      <c r="S841" s="11">
        <f t="shared" si="54"/>
        <v>41144.763379629629</v>
      </c>
      <c r="T841" s="11">
        <f t="shared" si="55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14">
        <f t="shared" si="53"/>
        <v>63.37715789473684</v>
      </c>
      <c r="Q842" t="s">
        <v>8329</v>
      </c>
      <c r="R842" t="s">
        <v>8331</v>
      </c>
      <c r="S842" s="11">
        <f t="shared" si="54"/>
        <v>42607.226701388892</v>
      </c>
      <c r="T842" s="11">
        <f t="shared" si="55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14">
        <f t="shared" si="53"/>
        <v>53.893617021276597</v>
      </c>
      <c r="Q843" t="s">
        <v>8329</v>
      </c>
      <c r="R843" t="s">
        <v>8331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14">
        <f t="shared" si="53"/>
        <v>66.871794871794876</v>
      </c>
      <c r="Q844" t="s">
        <v>8329</v>
      </c>
      <c r="R844" t="s">
        <v>8331</v>
      </c>
      <c r="S844" s="11">
        <f t="shared" si="54"/>
        <v>41526.592395833337</v>
      </c>
      <c r="T844" s="11">
        <f t="shared" si="55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14">
        <f t="shared" si="53"/>
        <v>63.102362204724407</v>
      </c>
      <c r="Q845" t="s">
        <v>8329</v>
      </c>
      <c r="R845" t="s">
        <v>8331</v>
      </c>
      <c r="S845" s="11">
        <f t="shared" si="54"/>
        <v>42695.257870370369</v>
      </c>
      <c r="T845" s="11">
        <f t="shared" si="55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14">
        <f t="shared" si="53"/>
        <v>36.628930817610062</v>
      </c>
      <c r="Q846" t="s">
        <v>8329</v>
      </c>
      <c r="R846" t="s">
        <v>8331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14">
        <f t="shared" si="53"/>
        <v>34.005706214689269</v>
      </c>
      <c r="Q847" t="s">
        <v>8329</v>
      </c>
      <c r="R847" t="s">
        <v>8331</v>
      </c>
      <c r="S847" s="11">
        <f t="shared" si="54"/>
        <v>42578.205972222218</v>
      </c>
      <c r="T847" s="11">
        <f t="shared" si="55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14">
        <f t="shared" si="53"/>
        <v>28.553404255319148</v>
      </c>
      <c r="Q848" t="s">
        <v>8329</v>
      </c>
      <c r="R848" t="s">
        <v>8331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14">
        <f t="shared" si="53"/>
        <v>10</v>
      </c>
      <c r="Q849" t="s">
        <v>8329</v>
      </c>
      <c r="R849" t="s">
        <v>8331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14">
        <f t="shared" si="53"/>
        <v>18.75</v>
      </c>
      <c r="Q850" t="s">
        <v>8329</v>
      </c>
      <c r="R850" t="s">
        <v>8331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14">
        <f t="shared" si="53"/>
        <v>41.704347826086959</v>
      </c>
      <c r="Q851" t="s">
        <v>8329</v>
      </c>
      <c r="R851" t="s">
        <v>8331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14">
        <f t="shared" si="53"/>
        <v>46.669172932330824</v>
      </c>
      <c r="Q852" t="s">
        <v>8329</v>
      </c>
      <c r="R852" t="s">
        <v>8331</v>
      </c>
      <c r="S852" s="11">
        <f t="shared" si="54"/>
        <v>42452.827743055561</v>
      </c>
      <c r="T852" s="11">
        <f t="shared" si="55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14">
        <f t="shared" si="53"/>
        <v>37.271428571428572</v>
      </c>
      <c r="Q853" t="s">
        <v>8329</v>
      </c>
      <c r="R853" t="s">
        <v>8331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14">
        <f t="shared" si="53"/>
        <v>59.258064516129032</v>
      </c>
      <c r="Q854" t="s">
        <v>8329</v>
      </c>
      <c r="R854" t="s">
        <v>8331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14">
        <f t="shared" si="53"/>
        <v>30</v>
      </c>
      <c r="Q855" t="s">
        <v>8329</v>
      </c>
      <c r="R855" t="s">
        <v>8331</v>
      </c>
      <c r="S855" s="11">
        <f t="shared" si="54"/>
        <v>42021.832280092596</v>
      </c>
      <c r="T855" s="11">
        <f t="shared" si="55"/>
        <v>42051.832280092596</v>
      </c>
    </row>
    <row r="856" spans="1:20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14">
        <f t="shared" si="53"/>
        <v>65.8623246492986</v>
      </c>
      <c r="Q856" t="s">
        <v>8329</v>
      </c>
      <c r="R856" t="s">
        <v>8331</v>
      </c>
      <c r="S856" s="11">
        <f t="shared" si="54"/>
        <v>42702.212337962963</v>
      </c>
      <c r="T856" s="11">
        <f t="shared" si="55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14">
        <f t="shared" si="53"/>
        <v>31.914893617021278</v>
      </c>
      <c r="Q857" t="s">
        <v>8329</v>
      </c>
      <c r="R857" t="s">
        <v>8331</v>
      </c>
      <c r="S857" s="11">
        <f t="shared" si="54"/>
        <v>42545.125196759262</v>
      </c>
      <c r="T857" s="11">
        <f t="shared" si="55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14">
        <f t="shared" si="53"/>
        <v>19.464285714285715</v>
      </c>
      <c r="Q858" t="s">
        <v>8329</v>
      </c>
      <c r="R858" t="s">
        <v>8331</v>
      </c>
      <c r="S858" s="11">
        <f t="shared" si="54"/>
        <v>42609.311990740738</v>
      </c>
      <c r="T858" s="11">
        <f t="shared" si="55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14">
        <f t="shared" si="53"/>
        <v>50</v>
      </c>
      <c r="Q859" t="s">
        <v>8329</v>
      </c>
      <c r="R859" t="s">
        <v>8331</v>
      </c>
      <c r="S859" s="11">
        <f t="shared" si="54"/>
        <v>42291.581377314811</v>
      </c>
      <c r="T859" s="11">
        <f t="shared" si="55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14">
        <f t="shared" si="53"/>
        <v>22.737763157894737</v>
      </c>
      <c r="Q860" t="s">
        <v>8329</v>
      </c>
      <c r="R860" t="s">
        <v>8331</v>
      </c>
      <c r="S860" s="11">
        <f t="shared" si="54"/>
        <v>42079.745578703703</v>
      </c>
      <c r="T860" s="11">
        <f t="shared" si="55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14">
        <f t="shared" si="53"/>
        <v>42.724489795918366</v>
      </c>
      <c r="Q861" t="s">
        <v>8329</v>
      </c>
      <c r="R861" t="s">
        <v>8331</v>
      </c>
      <c r="S861" s="11">
        <f t="shared" si="54"/>
        <v>42128.820231481484</v>
      </c>
      <c r="T861" s="11">
        <f t="shared" si="55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14">
        <f t="shared" si="53"/>
        <v>52.916666666666664</v>
      </c>
      <c r="Q862" t="s">
        <v>8329</v>
      </c>
      <c r="R862" t="s">
        <v>8332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14">
        <f t="shared" si="53"/>
        <v>50.5</v>
      </c>
      <c r="Q863" t="s">
        <v>8329</v>
      </c>
      <c r="R863" t="s">
        <v>8332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14">
        <f t="shared" si="53"/>
        <v>42.5</v>
      </c>
      <c r="Q864" t="s">
        <v>8329</v>
      </c>
      <c r="R864" t="s">
        <v>8332</v>
      </c>
      <c r="S864" s="11">
        <f t="shared" si="54"/>
        <v>41559.5549537037</v>
      </c>
      <c r="T864" s="11">
        <f t="shared" si="55"/>
        <v>41589.596620370372</v>
      </c>
    </row>
    <row r="865" spans="1:20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14">
        <f t="shared" si="53"/>
        <v>18</v>
      </c>
      <c r="Q865" t="s">
        <v>8329</v>
      </c>
      <c r="R865" t="s">
        <v>8332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14">
        <f t="shared" si="53"/>
        <v>34.177215189873415</v>
      </c>
      <c r="Q866" t="s">
        <v>8329</v>
      </c>
      <c r="R866" t="s">
        <v>8332</v>
      </c>
      <c r="S866" s="11">
        <f t="shared" si="54"/>
        <v>41541.106921296298</v>
      </c>
      <c r="T866" s="11">
        <f t="shared" si="55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14">
        <f t="shared" si="53"/>
        <v>22.5</v>
      </c>
      <c r="Q867" t="s">
        <v>8329</v>
      </c>
      <c r="R867" t="s">
        <v>8332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14">
        <f t="shared" si="53"/>
        <v>58.18181818181818</v>
      </c>
      <c r="Q868" t="s">
        <v>8329</v>
      </c>
      <c r="R868" t="s">
        <v>8332</v>
      </c>
      <c r="S868" s="11">
        <f t="shared" si="54"/>
        <v>42025.637939814813</v>
      </c>
      <c r="T868" s="11">
        <f t="shared" si="55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14">
        <f t="shared" si="53"/>
        <v>109.18181818181819</v>
      </c>
      <c r="Q869" t="s">
        <v>8329</v>
      </c>
      <c r="R869" t="s">
        <v>8332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14">
        <f t="shared" si="53"/>
        <v>50</v>
      </c>
      <c r="Q870" t="s">
        <v>8329</v>
      </c>
      <c r="R870" t="s">
        <v>8332</v>
      </c>
      <c r="S870" s="11">
        <f t="shared" si="54"/>
        <v>41616.027754629627</v>
      </c>
      <c r="T870" s="11">
        <f t="shared" si="55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14">
        <f t="shared" si="53"/>
        <v>346.66666666666669</v>
      </c>
      <c r="Q871" t="s">
        <v>8329</v>
      </c>
      <c r="R871" t="s">
        <v>8332</v>
      </c>
      <c r="S871" s="11">
        <f t="shared" si="54"/>
        <v>41342.845567129632</v>
      </c>
      <c r="T871" s="11">
        <f t="shared" si="55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14">
        <f t="shared" si="53"/>
        <v>12.4</v>
      </c>
      <c r="Q872" t="s">
        <v>8329</v>
      </c>
      <c r="R872" t="s">
        <v>8332</v>
      </c>
      <c r="S872" s="11">
        <f t="shared" si="54"/>
        <v>41488.022256944445</v>
      </c>
      <c r="T872" s="11">
        <f t="shared" si="55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14">
        <f t="shared" si="53"/>
        <v>27.083333333333332</v>
      </c>
      <c r="Q873" t="s">
        <v>8329</v>
      </c>
      <c r="R873" t="s">
        <v>8332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14">
        <f t="shared" si="53"/>
        <v>32.5</v>
      </c>
      <c r="Q874" t="s">
        <v>8329</v>
      </c>
      <c r="R874" t="s">
        <v>8332</v>
      </c>
      <c r="S874" s="11">
        <f t="shared" si="54"/>
        <v>40567.825543981482</v>
      </c>
      <c r="T874" s="11">
        <f t="shared" si="55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14">
        <f t="shared" si="53"/>
        <v>9</v>
      </c>
      <c r="Q875" t="s">
        <v>8329</v>
      </c>
      <c r="R875" t="s">
        <v>8332</v>
      </c>
      <c r="S875" s="11">
        <f t="shared" si="54"/>
        <v>41184.167129629634</v>
      </c>
      <c r="T875" s="11">
        <f t="shared" si="55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14">
        <f t="shared" si="53"/>
        <v>34.761904761904759</v>
      </c>
      <c r="Q876" t="s">
        <v>8329</v>
      </c>
      <c r="R876" t="s">
        <v>8332</v>
      </c>
      <c r="S876" s="11">
        <f t="shared" si="54"/>
        <v>41368.583726851852</v>
      </c>
      <c r="T876" s="11">
        <f t="shared" si="55"/>
        <v>41398.583726851852</v>
      </c>
    </row>
    <row r="877" spans="1:20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14" t="e">
        <f t="shared" si="53"/>
        <v>#DIV/0!</v>
      </c>
      <c r="Q877" t="s">
        <v>8329</v>
      </c>
      <c r="R877" t="s">
        <v>8332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14">
        <f t="shared" si="53"/>
        <v>28.577777777777779</v>
      </c>
      <c r="Q878" t="s">
        <v>8329</v>
      </c>
      <c r="R878" t="s">
        <v>8332</v>
      </c>
      <c r="S878" s="11">
        <f t="shared" si="54"/>
        <v>41276.496840277774</v>
      </c>
      <c r="T878" s="11">
        <f t="shared" si="55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14">
        <f t="shared" si="53"/>
        <v>46.586206896551722</v>
      </c>
      <c r="Q879" t="s">
        <v>8329</v>
      </c>
      <c r="R879" t="s">
        <v>8332</v>
      </c>
      <c r="S879" s="11">
        <f t="shared" si="54"/>
        <v>41597.788888888892</v>
      </c>
      <c r="T879" s="11">
        <f t="shared" si="55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14">
        <f t="shared" si="53"/>
        <v>32.5</v>
      </c>
      <c r="Q880" t="s">
        <v>8329</v>
      </c>
      <c r="R880" t="s">
        <v>8332</v>
      </c>
      <c r="S880" s="11">
        <f t="shared" si="54"/>
        <v>40505.232916666668</v>
      </c>
      <c r="T880" s="11">
        <f t="shared" si="55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14">
        <f t="shared" si="53"/>
        <v>21.466666666666665</v>
      </c>
      <c r="Q881" t="s">
        <v>8329</v>
      </c>
      <c r="R881" t="s">
        <v>8332</v>
      </c>
      <c r="S881" s="11">
        <f t="shared" si="54"/>
        <v>41037.829918981479</v>
      </c>
      <c r="T881" s="11">
        <f t="shared" si="55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14">
        <f t="shared" si="53"/>
        <v>14.125</v>
      </c>
      <c r="Q882" t="s">
        <v>8329</v>
      </c>
      <c r="R882" t="s">
        <v>8333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14">
        <f t="shared" si="53"/>
        <v>30</v>
      </c>
      <c r="Q883" t="s">
        <v>8329</v>
      </c>
      <c r="R883" t="s">
        <v>8333</v>
      </c>
      <c r="S883" s="11">
        <f t="shared" si="54"/>
        <v>40877.25099537037</v>
      </c>
      <c r="T883" s="11">
        <f t="shared" si="55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14">
        <f t="shared" si="53"/>
        <v>21.571428571428573</v>
      </c>
      <c r="Q884" t="s">
        <v>8329</v>
      </c>
      <c r="R884" t="s">
        <v>8333</v>
      </c>
      <c r="S884" s="11">
        <f t="shared" si="54"/>
        <v>40759.860532407409</v>
      </c>
      <c r="T884" s="11">
        <f t="shared" si="55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14">
        <f t="shared" si="53"/>
        <v>83.375</v>
      </c>
      <c r="Q885" t="s">
        <v>8329</v>
      </c>
      <c r="R885" t="s">
        <v>8333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14">
        <f t="shared" si="53"/>
        <v>10</v>
      </c>
      <c r="Q886" t="s">
        <v>8329</v>
      </c>
      <c r="R886" t="s">
        <v>8333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14">
        <f t="shared" si="53"/>
        <v>35.714285714285715</v>
      </c>
      <c r="Q887" t="s">
        <v>8329</v>
      </c>
      <c r="R887" t="s">
        <v>8333</v>
      </c>
      <c r="S887" s="11">
        <f t="shared" si="54"/>
        <v>42713.941099537042</v>
      </c>
      <c r="T887" s="11">
        <f t="shared" si="55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14">
        <f t="shared" si="53"/>
        <v>29.285714285714285</v>
      </c>
      <c r="Q888" t="s">
        <v>8329</v>
      </c>
      <c r="R888" t="s">
        <v>8333</v>
      </c>
      <c r="S888" s="11">
        <f t="shared" si="54"/>
        <v>42603.870520833334</v>
      </c>
      <c r="T888" s="11">
        <f t="shared" si="55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14" t="e">
        <f t="shared" si="53"/>
        <v>#DIV/0!</v>
      </c>
      <c r="Q889" t="s">
        <v>8329</v>
      </c>
      <c r="R889" t="s">
        <v>8333</v>
      </c>
      <c r="S889" s="11">
        <f t="shared" si="54"/>
        <v>41026.958969907406</v>
      </c>
      <c r="T889" s="11">
        <f t="shared" si="55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14">
        <f t="shared" si="53"/>
        <v>18</v>
      </c>
      <c r="Q890" t="s">
        <v>8329</v>
      </c>
      <c r="R890" t="s">
        <v>8333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14">
        <f t="shared" si="53"/>
        <v>73.760000000000005</v>
      </c>
      <c r="Q891" t="s">
        <v>8329</v>
      </c>
      <c r="R891" t="s">
        <v>8333</v>
      </c>
      <c r="S891" s="11">
        <f t="shared" si="54"/>
        <v>41887.784062500003</v>
      </c>
      <c r="T891" s="11">
        <f t="shared" si="55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14">
        <f t="shared" si="53"/>
        <v>31.25</v>
      </c>
      <c r="Q892" t="s">
        <v>8329</v>
      </c>
      <c r="R892" t="s">
        <v>8333</v>
      </c>
      <c r="S892" s="11">
        <f t="shared" si="54"/>
        <v>41569.698831018519</v>
      </c>
      <c r="T892" s="11">
        <f t="shared" si="55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14">
        <f t="shared" si="53"/>
        <v>28.888888888888889</v>
      </c>
      <c r="Q893" t="s">
        <v>8329</v>
      </c>
      <c r="R893" t="s">
        <v>8333</v>
      </c>
      <c r="S893" s="11">
        <f t="shared" si="54"/>
        <v>41842.031597222223</v>
      </c>
      <c r="T893" s="11">
        <f t="shared" si="55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14">
        <f t="shared" si="53"/>
        <v>143.8235294117647</v>
      </c>
      <c r="Q894" t="s">
        <v>8329</v>
      </c>
      <c r="R894" t="s">
        <v>8333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14">
        <f t="shared" si="53"/>
        <v>40</v>
      </c>
      <c r="Q895" t="s">
        <v>8329</v>
      </c>
      <c r="R895" t="s">
        <v>8333</v>
      </c>
      <c r="S895" s="11">
        <f t="shared" si="54"/>
        <v>42065.897719907407</v>
      </c>
      <c r="T895" s="11">
        <f t="shared" si="55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14">
        <f t="shared" si="53"/>
        <v>147.81132075471697</v>
      </c>
      <c r="Q896" t="s">
        <v>8329</v>
      </c>
      <c r="R896" t="s">
        <v>8333</v>
      </c>
      <c r="S896" s="11">
        <f t="shared" si="54"/>
        <v>42496.981597222228</v>
      </c>
      <c r="T896" s="11">
        <f t="shared" si="55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14">
        <f t="shared" si="53"/>
        <v>27.857142857142858</v>
      </c>
      <c r="Q897" t="s">
        <v>8329</v>
      </c>
      <c r="R897" t="s">
        <v>8333</v>
      </c>
      <c r="S897" s="11">
        <f t="shared" si="54"/>
        <v>40431.127650462964</v>
      </c>
      <c r="T897" s="11">
        <f t="shared" si="55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56">E898/D898</f>
        <v>0.4</v>
      </c>
      <c r="P898" s="14">
        <f t="shared" si="53"/>
        <v>44.444444444444443</v>
      </c>
      <c r="Q898" t="s">
        <v>8329</v>
      </c>
      <c r="R898" t="s">
        <v>8333</v>
      </c>
      <c r="S898" s="11">
        <f t="shared" si="54"/>
        <v>42218.872986111113</v>
      </c>
      <c r="T898" s="11">
        <f t="shared" si="55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56"/>
        <v>0</v>
      </c>
      <c r="P899" s="14" t="e">
        <f t="shared" ref="P899:P962" si="57">E899/L899</f>
        <v>#DIV/0!</v>
      </c>
      <c r="Q899" t="s">
        <v>8329</v>
      </c>
      <c r="R899" t="s">
        <v>8333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14">
        <f t="shared" si="57"/>
        <v>35</v>
      </c>
      <c r="Q900" t="s">
        <v>8329</v>
      </c>
      <c r="R900" t="s">
        <v>8333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14">
        <f t="shared" si="57"/>
        <v>35</v>
      </c>
      <c r="Q901" t="s">
        <v>8329</v>
      </c>
      <c r="R901" t="s">
        <v>8333</v>
      </c>
      <c r="S901" s="11">
        <f t="shared" si="58"/>
        <v>40646.099097222221</v>
      </c>
      <c r="T901" s="11">
        <f t="shared" si="5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14">
        <f t="shared" si="57"/>
        <v>10.5</v>
      </c>
      <c r="Q902" t="s">
        <v>8329</v>
      </c>
      <c r="R902" t="s">
        <v>8332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14" t="e">
        <f t="shared" si="57"/>
        <v>#DIV/0!</v>
      </c>
      <c r="Q903" t="s">
        <v>8329</v>
      </c>
      <c r="R903" t="s">
        <v>8332</v>
      </c>
      <c r="S903" s="11">
        <f t="shared" si="58"/>
        <v>40291.81150462963</v>
      </c>
      <c r="T903" s="11">
        <f t="shared" si="5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14">
        <f t="shared" si="57"/>
        <v>30</v>
      </c>
      <c r="Q904" t="s">
        <v>8329</v>
      </c>
      <c r="R904" t="s">
        <v>8332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14">
        <f t="shared" si="57"/>
        <v>40</v>
      </c>
      <c r="Q905" t="s">
        <v>8329</v>
      </c>
      <c r="R905" t="s">
        <v>8332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14">
        <f t="shared" si="57"/>
        <v>50.333333333333336</v>
      </c>
      <c r="Q906" t="s">
        <v>8329</v>
      </c>
      <c r="R906" t="s">
        <v>8332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14">
        <f t="shared" si="57"/>
        <v>32.666666666666664</v>
      </c>
      <c r="Q907" t="s">
        <v>8329</v>
      </c>
      <c r="R907" t="s">
        <v>8332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14" t="e">
        <f t="shared" si="57"/>
        <v>#DIV/0!</v>
      </c>
      <c r="Q908" t="s">
        <v>8329</v>
      </c>
      <c r="R908" t="s">
        <v>8332</v>
      </c>
      <c r="S908" s="11">
        <f t="shared" si="58"/>
        <v>41681.189699074072</v>
      </c>
      <c r="T908" s="11">
        <f t="shared" si="5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14" t="e">
        <f t="shared" si="57"/>
        <v>#DIV/0!</v>
      </c>
      <c r="Q909" t="s">
        <v>8329</v>
      </c>
      <c r="R909" t="s">
        <v>8332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14" t="e">
        <f t="shared" si="57"/>
        <v>#DIV/0!</v>
      </c>
      <c r="Q910" t="s">
        <v>8329</v>
      </c>
      <c r="R910" t="s">
        <v>8332</v>
      </c>
      <c r="S910" s="11">
        <f t="shared" si="58"/>
        <v>40340.801562499997</v>
      </c>
      <c r="T910" s="11">
        <f t="shared" si="5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14">
        <f t="shared" si="57"/>
        <v>65</v>
      </c>
      <c r="Q911" t="s">
        <v>8329</v>
      </c>
      <c r="R911" t="s">
        <v>8332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14">
        <f t="shared" si="57"/>
        <v>24.6</v>
      </c>
      <c r="Q912" t="s">
        <v>8329</v>
      </c>
      <c r="R912" t="s">
        <v>8332</v>
      </c>
      <c r="S912" s="11">
        <f t="shared" si="58"/>
        <v>42737.545358796298</v>
      </c>
      <c r="T912" s="11">
        <f t="shared" si="5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14" t="e">
        <f t="shared" si="57"/>
        <v>#DIV/0!</v>
      </c>
      <c r="Q913" t="s">
        <v>8329</v>
      </c>
      <c r="R913" t="s">
        <v>8332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14">
        <f t="shared" si="57"/>
        <v>15</v>
      </c>
      <c r="Q914" t="s">
        <v>8329</v>
      </c>
      <c r="R914" t="s">
        <v>8332</v>
      </c>
      <c r="S914" s="11">
        <f t="shared" si="58"/>
        <v>41194.109340277777</v>
      </c>
      <c r="T914" s="11">
        <f t="shared" si="5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14">
        <f t="shared" si="57"/>
        <v>82.583333333333329</v>
      </c>
      <c r="Q915" t="s">
        <v>8329</v>
      </c>
      <c r="R915" t="s">
        <v>8332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14" t="e">
        <f t="shared" si="57"/>
        <v>#DIV/0!</v>
      </c>
      <c r="Q916" t="s">
        <v>8329</v>
      </c>
      <c r="R916" t="s">
        <v>8332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14">
        <f t="shared" si="57"/>
        <v>41.666666666666664</v>
      </c>
      <c r="Q917" t="s">
        <v>8329</v>
      </c>
      <c r="R917" t="s">
        <v>8332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14" t="e">
        <f t="shared" si="57"/>
        <v>#DIV/0!</v>
      </c>
      <c r="Q918" t="s">
        <v>8329</v>
      </c>
      <c r="R918" t="s">
        <v>8332</v>
      </c>
      <c r="S918" s="11">
        <f t="shared" si="58"/>
        <v>40434.853402777779</v>
      </c>
      <c r="T918" s="11">
        <f t="shared" si="5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14">
        <f t="shared" si="57"/>
        <v>30</v>
      </c>
      <c r="Q919" t="s">
        <v>8329</v>
      </c>
      <c r="R919" t="s">
        <v>8332</v>
      </c>
      <c r="S919" s="11">
        <f t="shared" si="58"/>
        <v>41802.94363425926</v>
      </c>
      <c r="T919" s="11">
        <f t="shared" si="5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14">
        <f t="shared" si="57"/>
        <v>19.600000000000001</v>
      </c>
      <c r="Q920" t="s">
        <v>8329</v>
      </c>
      <c r="R920" t="s">
        <v>8332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14">
        <f t="shared" si="57"/>
        <v>100</v>
      </c>
      <c r="Q921" t="s">
        <v>8329</v>
      </c>
      <c r="R921" t="s">
        <v>8332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14" t="e">
        <f t="shared" si="57"/>
        <v>#DIV/0!</v>
      </c>
      <c r="Q922" t="s">
        <v>8329</v>
      </c>
      <c r="R922" t="s">
        <v>8332</v>
      </c>
      <c r="S922" s="11">
        <f t="shared" si="58"/>
        <v>41562.67155092593</v>
      </c>
      <c r="T922" s="11">
        <f t="shared" si="5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14">
        <f t="shared" si="57"/>
        <v>231.75</v>
      </c>
      <c r="Q923" t="s">
        <v>8329</v>
      </c>
      <c r="R923" t="s">
        <v>8332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14">
        <f t="shared" si="57"/>
        <v>189.33333333333334</v>
      </c>
      <c r="Q924" t="s">
        <v>8329</v>
      </c>
      <c r="R924" t="s">
        <v>8332</v>
      </c>
      <c r="S924" s="11">
        <f t="shared" si="58"/>
        <v>41878.530011574076</v>
      </c>
      <c r="T924" s="11">
        <f t="shared" si="5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14">
        <f t="shared" si="57"/>
        <v>55</v>
      </c>
      <c r="Q925" t="s">
        <v>8329</v>
      </c>
      <c r="R925" t="s">
        <v>8332</v>
      </c>
      <c r="S925" s="11">
        <f t="shared" si="58"/>
        <v>41934.959756944445</v>
      </c>
      <c r="T925" s="11">
        <f t="shared" si="5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14">
        <f t="shared" si="57"/>
        <v>21.8</v>
      </c>
      <c r="Q926" t="s">
        <v>8329</v>
      </c>
      <c r="R926" t="s">
        <v>8332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14">
        <f t="shared" si="57"/>
        <v>32</v>
      </c>
      <c r="Q927" t="s">
        <v>8329</v>
      </c>
      <c r="R927" t="s">
        <v>8332</v>
      </c>
      <c r="S927" s="11">
        <f t="shared" si="58"/>
        <v>41575.880914351852</v>
      </c>
      <c r="T927" s="11">
        <f t="shared" si="59"/>
        <v>41605.922581018516</v>
      </c>
    </row>
    <row r="928" spans="1:20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14" t="e">
        <f t="shared" si="57"/>
        <v>#DIV/0!</v>
      </c>
      <c r="Q928" t="s">
        <v>8329</v>
      </c>
      <c r="R928" t="s">
        <v>8332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14" t="e">
        <f t="shared" si="57"/>
        <v>#DIV/0!</v>
      </c>
      <c r="Q929" t="s">
        <v>8329</v>
      </c>
      <c r="R929" t="s">
        <v>8332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14">
        <f t="shared" si="57"/>
        <v>56.25</v>
      </c>
      <c r="Q930" t="s">
        <v>8329</v>
      </c>
      <c r="R930" t="s">
        <v>8332</v>
      </c>
      <c r="S930" s="11">
        <f t="shared" si="58"/>
        <v>41180.86241898148</v>
      </c>
      <c r="T930" s="11">
        <f t="shared" si="5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14" t="e">
        <f t="shared" si="57"/>
        <v>#DIV/0!</v>
      </c>
      <c r="Q931" t="s">
        <v>8329</v>
      </c>
      <c r="R931" t="s">
        <v>8332</v>
      </c>
      <c r="S931" s="11">
        <f t="shared" si="58"/>
        <v>40978.238067129627</v>
      </c>
      <c r="T931" s="11">
        <f t="shared" si="5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14">
        <f t="shared" si="57"/>
        <v>69</v>
      </c>
      <c r="Q932" t="s">
        <v>8329</v>
      </c>
      <c r="R932" t="s">
        <v>8332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14">
        <f t="shared" si="57"/>
        <v>18.714285714285715</v>
      </c>
      <c r="Q933" t="s">
        <v>8329</v>
      </c>
      <c r="R933" t="s">
        <v>8332</v>
      </c>
      <c r="S933" s="11">
        <f t="shared" si="58"/>
        <v>41680.359976851854</v>
      </c>
      <c r="T933" s="11">
        <f t="shared" si="5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14">
        <f t="shared" si="57"/>
        <v>46.033333333333331</v>
      </c>
      <c r="Q934" t="s">
        <v>8329</v>
      </c>
      <c r="R934" t="s">
        <v>8332</v>
      </c>
      <c r="S934" s="11">
        <f t="shared" si="58"/>
        <v>41310.969270833331</v>
      </c>
      <c r="T934" s="11">
        <f t="shared" si="5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14">
        <f t="shared" si="57"/>
        <v>60</v>
      </c>
      <c r="Q935" t="s">
        <v>8329</v>
      </c>
      <c r="R935" t="s">
        <v>8332</v>
      </c>
      <c r="S935" s="11">
        <f t="shared" si="58"/>
        <v>41711.169085648151</v>
      </c>
      <c r="T935" s="11">
        <f t="shared" si="5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14">
        <f t="shared" si="57"/>
        <v>50.666666666666664</v>
      </c>
      <c r="Q936" t="s">
        <v>8329</v>
      </c>
      <c r="R936" t="s">
        <v>8332</v>
      </c>
      <c r="S936" s="11">
        <f t="shared" si="58"/>
        <v>41733.737083333333</v>
      </c>
      <c r="T936" s="11">
        <f t="shared" si="5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14">
        <f t="shared" si="57"/>
        <v>25</v>
      </c>
      <c r="Q937" t="s">
        <v>8329</v>
      </c>
      <c r="R937" t="s">
        <v>8332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14" t="e">
        <f t="shared" si="57"/>
        <v>#DIV/0!</v>
      </c>
      <c r="Q938" t="s">
        <v>8329</v>
      </c>
      <c r="R938" t="s">
        <v>8332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14">
        <f t="shared" si="57"/>
        <v>20</v>
      </c>
      <c r="Q939" t="s">
        <v>8329</v>
      </c>
      <c r="R939" t="s">
        <v>8332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14">
        <f t="shared" si="57"/>
        <v>25</v>
      </c>
      <c r="Q940" t="s">
        <v>8329</v>
      </c>
      <c r="R940" t="s">
        <v>8332</v>
      </c>
      <c r="S940" s="11">
        <f t="shared" si="58"/>
        <v>41124.479722222226</v>
      </c>
      <c r="T940" s="11">
        <f t="shared" si="5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14">
        <f t="shared" si="57"/>
        <v>20</v>
      </c>
      <c r="Q941" t="s">
        <v>8329</v>
      </c>
      <c r="R941" t="s">
        <v>8332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14">
        <f t="shared" si="57"/>
        <v>110.28571428571429</v>
      </c>
      <c r="Q942" t="s">
        <v>8323</v>
      </c>
      <c r="R942" t="s">
        <v>8325</v>
      </c>
      <c r="S942" s="11">
        <f t="shared" si="58"/>
        <v>42182.008402777778</v>
      </c>
      <c r="T942" s="11">
        <f t="shared" si="5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14">
        <f t="shared" si="57"/>
        <v>37.451612903225808</v>
      </c>
      <c r="Q943" t="s">
        <v>8323</v>
      </c>
      <c r="R943" t="s">
        <v>8325</v>
      </c>
      <c r="S943" s="11">
        <f t="shared" si="58"/>
        <v>42746.096585648149</v>
      </c>
      <c r="T943" s="11">
        <f t="shared" si="5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14">
        <f t="shared" si="57"/>
        <v>41.75</v>
      </c>
      <c r="Q944" t="s">
        <v>8323</v>
      </c>
      <c r="R944" t="s">
        <v>8325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14">
        <f t="shared" si="57"/>
        <v>24.083333333333332</v>
      </c>
      <c r="Q945" t="s">
        <v>8323</v>
      </c>
      <c r="R945" t="s">
        <v>8325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14">
        <f t="shared" si="57"/>
        <v>69.40625</v>
      </c>
      <c r="Q946" t="s">
        <v>8323</v>
      </c>
      <c r="R946" t="s">
        <v>8325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14">
        <f t="shared" si="57"/>
        <v>155.25</v>
      </c>
      <c r="Q947" t="s">
        <v>8323</v>
      </c>
      <c r="R947" t="s">
        <v>8325</v>
      </c>
      <c r="S947" s="11">
        <f t="shared" si="58"/>
        <v>42732.872986111113</v>
      </c>
      <c r="T947" s="11">
        <f t="shared" si="5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14">
        <f t="shared" si="57"/>
        <v>57.2</v>
      </c>
      <c r="Q948" t="s">
        <v>8323</v>
      </c>
      <c r="R948" t="s">
        <v>8325</v>
      </c>
      <c r="S948" s="11">
        <f t="shared" si="58"/>
        <v>42592.750555555554</v>
      </c>
      <c r="T948" s="11">
        <f t="shared" si="5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14" t="e">
        <f t="shared" si="57"/>
        <v>#DIV/0!</v>
      </c>
      <c r="Q949" t="s">
        <v>8323</v>
      </c>
      <c r="R949" t="s">
        <v>8325</v>
      </c>
      <c r="S949" s="11">
        <f t="shared" si="58"/>
        <v>42491.781319444446</v>
      </c>
      <c r="T949" s="11">
        <f t="shared" si="5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14">
        <f t="shared" si="57"/>
        <v>60</v>
      </c>
      <c r="Q950" t="s">
        <v>8323</v>
      </c>
      <c r="R950" t="s">
        <v>8325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14">
        <f t="shared" si="57"/>
        <v>39</v>
      </c>
      <c r="Q951" t="s">
        <v>8323</v>
      </c>
      <c r="R951" t="s">
        <v>8325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14">
        <f t="shared" si="57"/>
        <v>58.416666666666664</v>
      </c>
      <c r="Q952" t="s">
        <v>8323</v>
      </c>
      <c r="R952" t="s">
        <v>8325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14">
        <f t="shared" si="57"/>
        <v>158.63636363636363</v>
      </c>
      <c r="Q953" t="s">
        <v>8323</v>
      </c>
      <c r="R953" t="s">
        <v>8325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14">
        <f t="shared" si="57"/>
        <v>99.857142857142861</v>
      </c>
      <c r="Q954" t="s">
        <v>8323</v>
      </c>
      <c r="R954" t="s">
        <v>8325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14">
        <f t="shared" si="57"/>
        <v>25.2</v>
      </c>
      <c r="Q955" t="s">
        <v>8323</v>
      </c>
      <c r="R955" t="s">
        <v>8325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14">
        <f t="shared" si="57"/>
        <v>89.191780821917803</v>
      </c>
      <c r="Q956" t="s">
        <v>8323</v>
      </c>
      <c r="R956" t="s">
        <v>8325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14">
        <f t="shared" si="57"/>
        <v>182.6236559139785</v>
      </c>
      <c r="Q957" t="s">
        <v>8323</v>
      </c>
      <c r="R957" t="s">
        <v>8325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14">
        <f t="shared" si="57"/>
        <v>50.647058823529413</v>
      </c>
      <c r="Q958" t="s">
        <v>8323</v>
      </c>
      <c r="R958" t="s">
        <v>8325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14">
        <f t="shared" si="57"/>
        <v>33.285714285714285</v>
      </c>
      <c r="Q959" t="s">
        <v>8323</v>
      </c>
      <c r="R959" t="s">
        <v>8325</v>
      </c>
      <c r="S959" s="11">
        <f t="shared" si="58"/>
        <v>42660.552465277782</v>
      </c>
      <c r="T959" s="11">
        <f t="shared" si="5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14">
        <f t="shared" si="57"/>
        <v>51.823529411764703</v>
      </c>
      <c r="Q960" t="s">
        <v>8323</v>
      </c>
      <c r="R960" t="s">
        <v>8325</v>
      </c>
      <c r="S960" s="11">
        <f t="shared" si="58"/>
        <v>42082.802812499998</v>
      </c>
      <c r="T960" s="11">
        <f t="shared" si="5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14">
        <f t="shared" si="57"/>
        <v>113.62573099415205</v>
      </c>
      <c r="Q961" t="s">
        <v>8323</v>
      </c>
      <c r="R961" t="s">
        <v>8325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60">E962/D962</f>
        <v>0.46100628930817611</v>
      </c>
      <c r="P962" s="14">
        <f t="shared" si="57"/>
        <v>136.46276595744681</v>
      </c>
      <c r="Q962" t="s">
        <v>8323</v>
      </c>
      <c r="R962" t="s">
        <v>8325</v>
      </c>
      <c r="S962" s="11">
        <f t="shared" si="58"/>
        <v>42766.626793981486</v>
      </c>
      <c r="T962" s="11">
        <f t="shared" si="59"/>
        <v>42808.585127314815</v>
      </c>
    </row>
    <row r="963" spans="1:20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60"/>
        <v>0.42188421052631581</v>
      </c>
      <c r="P963" s="14">
        <f t="shared" ref="P963:P1026" si="61">E963/L963</f>
        <v>364.35454545454547</v>
      </c>
      <c r="Q963" t="s">
        <v>8323</v>
      </c>
      <c r="R963" t="s">
        <v>8325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14">
        <f t="shared" si="61"/>
        <v>19.243243243243242</v>
      </c>
      <c r="Q964" t="s">
        <v>8323</v>
      </c>
      <c r="R964" t="s">
        <v>8325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14">
        <f t="shared" si="61"/>
        <v>41.888888888888886</v>
      </c>
      <c r="Q965" t="s">
        <v>8323</v>
      </c>
      <c r="R965" t="s">
        <v>8325</v>
      </c>
      <c r="S965" s="11">
        <f t="shared" si="62"/>
        <v>42625.635636574079</v>
      </c>
      <c r="T965" s="11">
        <f t="shared" si="63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14">
        <f t="shared" si="61"/>
        <v>30.310344827586206</v>
      </c>
      <c r="Q966" t="s">
        <v>8323</v>
      </c>
      <c r="R966" t="s">
        <v>8325</v>
      </c>
      <c r="S966" s="11">
        <f t="shared" si="62"/>
        <v>42208.628692129627</v>
      </c>
      <c r="T966" s="11">
        <f t="shared" si="63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14">
        <f t="shared" si="61"/>
        <v>49.666666666666664</v>
      </c>
      <c r="Q967" t="s">
        <v>8323</v>
      </c>
      <c r="R967" t="s">
        <v>8325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14">
        <f t="shared" si="61"/>
        <v>59.2</v>
      </c>
      <c r="Q968" t="s">
        <v>8323</v>
      </c>
      <c r="R968" t="s">
        <v>8325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14">
        <f t="shared" si="61"/>
        <v>43.97530864197531</v>
      </c>
      <c r="Q969" t="s">
        <v>8323</v>
      </c>
      <c r="R969" t="s">
        <v>8325</v>
      </c>
      <c r="S969" s="11">
        <f t="shared" si="62"/>
        <v>42422.254328703704</v>
      </c>
      <c r="T969" s="11">
        <f t="shared" si="63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14">
        <f t="shared" si="61"/>
        <v>26.5</v>
      </c>
      <c r="Q970" t="s">
        <v>8323</v>
      </c>
      <c r="R970" t="s">
        <v>8325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14">
        <f t="shared" si="61"/>
        <v>1272.7272727272727</v>
      </c>
      <c r="Q971" t="s">
        <v>8323</v>
      </c>
      <c r="R971" t="s">
        <v>8325</v>
      </c>
      <c r="S971" s="11">
        <f t="shared" si="62"/>
        <v>42742.30332175926</v>
      </c>
      <c r="T971" s="11">
        <f t="shared" si="63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14">
        <f t="shared" si="61"/>
        <v>164</v>
      </c>
      <c r="Q972" t="s">
        <v>8323</v>
      </c>
      <c r="R972" t="s">
        <v>8325</v>
      </c>
      <c r="S972" s="11">
        <f t="shared" si="62"/>
        <v>42721.220520833333</v>
      </c>
      <c r="T972" s="11">
        <f t="shared" si="63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14">
        <f t="shared" si="61"/>
        <v>45.2</v>
      </c>
      <c r="Q973" t="s">
        <v>8323</v>
      </c>
      <c r="R973" t="s">
        <v>8325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14">
        <f t="shared" si="61"/>
        <v>153.88888888888889</v>
      </c>
      <c r="Q974" t="s">
        <v>8323</v>
      </c>
      <c r="R974" t="s">
        <v>8325</v>
      </c>
      <c r="S974" s="11">
        <f t="shared" si="62"/>
        <v>41856.865717592591</v>
      </c>
      <c r="T974" s="11">
        <f t="shared" si="63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14">
        <f t="shared" si="61"/>
        <v>51.375</v>
      </c>
      <c r="Q975" t="s">
        <v>8323</v>
      </c>
      <c r="R975" t="s">
        <v>8325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14">
        <f t="shared" si="61"/>
        <v>93.333333333333329</v>
      </c>
      <c r="Q976" t="s">
        <v>8323</v>
      </c>
      <c r="R976" t="s">
        <v>8325</v>
      </c>
      <c r="S976" s="11">
        <f t="shared" si="62"/>
        <v>42424.749490740738</v>
      </c>
      <c r="T976" s="11">
        <f t="shared" si="63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14">
        <f t="shared" si="61"/>
        <v>108.625</v>
      </c>
      <c r="Q977" t="s">
        <v>8323</v>
      </c>
      <c r="R977" t="s">
        <v>8325</v>
      </c>
      <c r="S977" s="11">
        <f t="shared" si="62"/>
        <v>42489.696585648147</v>
      </c>
      <c r="T977" s="11">
        <f t="shared" si="63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14">
        <f t="shared" si="61"/>
        <v>160.5</v>
      </c>
      <c r="Q978" t="s">
        <v>8323</v>
      </c>
      <c r="R978" t="s">
        <v>8325</v>
      </c>
      <c r="S978" s="11">
        <f t="shared" si="62"/>
        <v>42185.058993055558</v>
      </c>
      <c r="T978" s="11">
        <f t="shared" si="63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14">
        <f t="shared" si="61"/>
        <v>75.75</v>
      </c>
      <c r="Q979" t="s">
        <v>8323</v>
      </c>
      <c r="R979" t="s">
        <v>8325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14">
        <f t="shared" si="61"/>
        <v>790.83739837398377</v>
      </c>
      <c r="Q980" t="s">
        <v>8323</v>
      </c>
      <c r="R980" t="s">
        <v>8325</v>
      </c>
      <c r="S980" s="11">
        <f t="shared" si="62"/>
        <v>42395.309039351851</v>
      </c>
      <c r="T980" s="11">
        <f t="shared" si="63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14">
        <f t="shared" si="61"/>
        <v>301.93916666666667</v>
      </c>
      <c r="Q981" t="s">
        <v>8323</v>
      </c>
      <c r="R981" t="s">
        <v>8325</v>
      </c>
      <c r="S981" s="11">
        <f t="shared" si="62"/>
        <v>42506.416990740734</v>
      </c>
      <c r="T981" s="11">
        <f t="shared" si="63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14">
        <f t="shared" si="61"/>
        <v>47.935483870967744</v>
      </c>
      <c r="Q982" t="s">
        <v>8323</v>
      </c>
      <c r="R982" t="s">
        <v>8325</v>
      </c>
      <c r="S982" s="11">
        <f t="shared" si="62"/>
        <v>41928.904189814813</v>
      </c>
      <c r="T982" s="11">
        <f t="shared" si="63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14">
        <f t="shared" si="61"/>
        <v>2.75</v>
      </c>
      <c r="Q983" t="s">
        <v>8323</v>
      </c>
      <c r="R983" t="s">
        <v>8325</v>
      </c>
      <c r="S983" s="11">
        <f t="shared" si="62"/>
        <v>41830.947013888886</v>
      </c>
      <c r="T983" s="11">
        <f t="shared" si="63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14">
        <f t="shared" si="61"/>
        <v>1</v>
      </c>
      <c r="Q984" t="s">
        <v>8323</v>
      </c>
      <c r="R984" t="s">
        <v>8325</v>
      </c>
      <c r="S984" s="11">
        <f t="shared" si="62"/>
        <v>42615.753310185188</v>
      </c>
      <c r="T984" s="11">
        <f t="shared" si="63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14">
        <f t="shared" si="61"/>
        <v>171.79329608938548</v>
      </c>
      <c r="Q985" t="s">
        <v>8323</v>
      </c>
      <c r="R985" t="s">
        <v>8325</v>
      </c>
      <c r="S985" s="11">
        <f t="shared" si="62"/>
        <v>42574.667650462965</v>
      </c>
      <c r="T985" s="11">
        <f t="shared" si="63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14">
        <f t="shared" si="61"/>
        <v>35.333333333333336</v>
      </c>
      <c r="Q986" t="s">
        <v>8323</v>
      </c>
      <c r="R986" t="s">
        <v>8325</v>
      </c>
      <c r="S986" s="11">
        <f t="shared" si="62"/>
        <v>42061.11583333333</v>
      </c>
      <c r="T986" s="11">
        <f t="shared" si="63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14">
        <f t="shared" si="61"/>
        <v>82.086956521739125</v>
      </c>
      <c r="Q987" t="s">
        <v>8323</v>
      </c>
      <c r="R987" t="s">
        <v>8325</v>
      </c>
      <c r="S987" s="11">
        <f t="shared" si="62"/>
        <v>42339.967708333337</v>
      </c>
      <c r="T987" s="11">
        <f t="shared" si="63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14">
        <f t="shared" si="61"/>
        <v>110.8695652173913</v>
      </c>
      <c r="Q988" t="s">
        <v>8323</v>
      </c>
      <c r="R988" t="s">
        <v>8325</v>
      </c>
      <c r="S988" s="11">
        <f t="shared" si="62"/>
        <v>42324.767361111109</v>
      </c>
      <c r="T988" s="11">
        <f t="shared" si="63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14">
        <f t="shared" si="61"/>
        <v>161.21951219512195</v>
      </c>
      <c r="Q989" t="s">
        <v>8323</v>
      </c>
      <c r="R989" t="s">
        <v>8325</v>
      </c>
      <c r="S989" s="11">
        <f t="shared" si="62"/>
        <v>41773.294560185182</v>
      </c>
      <c r="T989" s="11">
        <f t="shared" si="63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14" t="e">
        <f t="shared" si="61"/>
        <v>#DIV/0!</v>
      </c>
      <c r="Q990" t="s">
        <v>8323</v>
      </c>
      <c r="R990" t="s">
        <v>8325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14">
        <f t="shared" si="61"/>
        <v>52.40625</v>
      </c>
      <c r="Q991" t="s">
        <v>8323</v>
      </c>
      <c r="R991" t="s">
        <v>8325</v>
      </c>
      <c r="S991" s="11">
        <f t="shared" si="62"/>
        <v>42611.933969907404</v>
      </c>
      <c r="T991" s="11">
        <f t="shared" si="63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14">
        <f t="shared" si="61"/>
        <v>13</v>
      </c>
      <c r="Q992" t="s">
        <v>8323</v>
      </c>
      <c r="R992" t="s">
        <v>8325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14">
        <f t="shared" si="61"/>
        <v>30.285714285714285</v>
      </c>
      <c r="Q993" t="s">
        <v>8323</v>
      </c>
      <c r="R993" t="s">
        <v>8325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14">
        <f t="shared" si="61"/>
        <v>116.75</v>
      </c>
      <c r="Q994" t="s">
        <v>8323</v>
      </c>
      <c r="R994" t="s">
        <v>8325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14">
        <f t="shared" si="61"/>
        <v>89.59693877551021</v>
      </c>
      <c r="Q995" t="s">
        <v>8323</v>
      </c>
      <c r="R995" t="s">
        <v>8325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14">
        <f t="shared" si="61"/>
        <v>424.45454545454544</v>
      </c>
      <c r="Q996" t="s">
        <v>8323</v>
      </c>
      <c r="R996" t="s">
        <v>8325</v>
      </c>
      <c r="S996" s="11">
        <f t="shared" si="62"/>
        <v>41921.263078703705</v>
      </c>
      <c r="T996" s="11">
        <f t="shared" si="63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14">
        <f t="shared" si="61"/>
        <v>80.666666666666671</v>
      </c>
      <c r="Q997" t="s">
        <v>8323</v>
      </c>
      <c r="R997" t="s">
        <v>8325</v>
      </c>
      <c r="S997" s="11">
        <f t="shared" si="62"/>
        <v>41947.940740740742</v>
      </c>
      <c r="T997" s="11">
        <f t="shared" si="63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14">
        <f t="shared" si="61"/>
        <v>13</v>
      </c>
      <c r="Q998" t="s">
        <v>8323</v>
      </c>
      <c r="R998" t="s">
        <v>8325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14">
        <f t="shared" si="61"/>
        <v>8.125</v>
      </c>
      <c r="Q999" t="s">
        <v>8323</v>
      </c>
      <c r="R999" t="s">
        <v>8325</v>
      </c>
      <c r="S999" s="11">
        <f t="shared" si="62"/>
        <v>41941.10297453704</v>
      </c>
      <c r="T999" s="11">
        <f t="shared" si="63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14">
        <f t="shared" si="61"/>
        <v>153.42794759825327</v>
      </c>
      <c r="Q1000" t="s">
        <v>8323</v>
      </c>
      <c r="R1000" t="s">
        <v>8325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14">
        <f t="shared" si="61"/>
        <v>292.07499999999999</v>
      </c>
      <c r="Q1001" t="s">
        <v>8323</v>
      </c>
      <c r="R1001" t="s">
        <v>8325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14">
        <f t="shared" si="61"/>
        <v>3304</v>
      </c>
      <c r="Q1002" t="s">
        <v>8323</v>
      </c>
      <c r="R1002" t="s">
        <v>8325</v>
      </c>
      <c r="S1002" s="11">
        <f t="shared" si="62"/>
        <v>42749.059722222228</v>
      </c>
      <c r="T1002" s="11">
        <f t="shared" si="63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14">
        <f t="shared" si="61"/>
        <v>1300</v>
      </c>
      <c r="Q1003" t="s">
        <v>8323</v>
      </c>
      <c r="R1003" t="s">
        <v>8325</v>
      </c>
      <c r="S1003" s="11">
        <f t="shared" si="62"/>
        <v>42720.720057870371</v>
      </c>
      <c r="T1003" s="11">
        <f t="shared" si="63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14">
        <f t="shared" si="61"/>
        <v>134.54545454545453</v>
      </c>
      <c r="Q1004" t="s">
        <v>8323</v>
      </c>
      <c r="R1004" t="s">
        <v>8325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14">
        <f t="shared" si="61"/>
        <v>214.06666666666666</v>
      </c>
      <c r="Q1005" t="s">
        <v>8323</v>
      </c>
      <c r="R1005" t="s">
        <v>8325</v>
      </c>
      <c r="S1005" s="11">
        <f t="shared" si="62"/>
        <v>42780.709039351852</v>
      </c>
      <c r="T1005" s="11">
        <f t="shared" si="63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14">
        <f t="shared" si="61"/>
        <v>216.33684210526314</v>
      </c>
      <c r="Q1006" t="s">
        <v>8323</v>
      </c>
      <c r="R1006" t="s">
        <v>8325</v>
      </c>
      <c r="S1006" s="11">
        <f t="shared" si="62"/>
        <v>42388.708645833336</v>
      </c>
      <c r="T1006" s="11">
        <f t="shared" si="63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14">
        <f t="shared" si="61"/>
        <v>932.31055900621118</v>
      </c>
      <c r="Q1007" t="s">
        <v>8323</v>
      </c>
      <c r="R1007" t="s">
        <v>8325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14">
        <f t="shared" si="61"/>
        <v>29.25</v>
      </c>
      <c r="Q1008" t="s">
        <v>8323</v>
      </c>
      <c r="R1008" t="s">
        <v>8325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14">
        <f t="shared" si="61"/>
        <v>174.94736842105263</v>
      </c>
      <c r="Q1009" t="s">
        <v>8323</v>
      </c>
      <c r="R1009" t="s">
        <v>8325</v>
      </c>
      <c r="S1009" s="11">
        <f t="shared" si="62"/>
        <v>42676.583599537036</v>
      </c>
      <c r="T1009" s="11">
        <f t="shared" si="63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14">
        <f t="shared" si="61"/>
        <v>250</v>
      </c>
      <c r="Q1010" t="s">
        <v>8323</v>
      </c>
      <c r="R1010" t="s">
        <v>8325</v>
      </c>
      <c r="S1010" s="11">
        <f t="shared" si="62"/>
        <v>42702.809201388889</v>
      </c>
      <c r="T1010" s="11">
        <f t="shared" si="63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14">
        <f t="shared" si="61"/>
        <v>65</v>
      </c>
      <c r="Q1011" t="s">
        <v>8323</v>
      </c>
      <c r="R1011" t="s">
        <v>8325</v>
      </c>
      <c r="S1011" s="11">
        <f t="shared" si="62"/>
        <v>42510.604699074072</v>
      </c>
      <c r="T1011" s="11">
        <f t="shared" si="63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14">
        <f t="shared" si="61"/>
        <v>55</v>
      </c>
      <c r="Q1012" t="s">
        <v>8323</v>
      </c>
      <c r="R1012" t="s">
        <v>8325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14">
        <f t="shared" si="61"/>
        <v>75</v>
      </c>
      <c r="Q1013" t="s">
        <v>8323</v>
      </c>
      <c r="R1013" t="s">
        <v>8325</v>
      </c>
      <c r="S1013" s="11">
        <f t="shared" si="62"/>
        <v>41946.898090277777</v>
      </c>
      <c r="T1013" s="11">
        <f t="shared" si="63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14">
        <f t="shared" si="61"/>
        <v>1389.3561935483872</v>
      </c>
      <c r="Q1014" t="s">
        <v>8323</v>
      </c>
      <c r="R1014" t="s">
        <v>8325</v>
      </c>
      <c r="S1014" s="11">
        <f t="shared" si="62"/>
        <v>42714.440416666665</v>
      </c>
      <c r="T1014" s="11">
        <f t="shared" si="63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14">
        <f t="shared" si="61"/>
        <v>95.911111111111111</v>
      </c>
      <c r="Q1015" t="s">
        <v>8323</v>
      </c>
      <c r="R1015" t="s">
        <v>8325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14">
        <f t="shared" si="61"/>
        <v>191.25</v>
      </c>
      <c r="Q1016" t="s">
        <v>8323</v>
      </c>
      <c r="R1016" t="s">
        <v>8325</v>
      </c>
      <c r="S1016" s="11">
        <f t="shared" si="62"/>
        <v>41955.002488425926</v>
      </c>
      <c r="T1016" s="11">
        <f t="shared" si="63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14">
        <f t="shared" si="61"/>
        <v>40</v>
      </c>
      <c r="Q1017" t="s">
        <v>8323</v>
      </c>
      <c r="R1017" t="s">
        <v>8325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14">
        <f t="shared" si="61"/>
        <v>74.78947368421052</v>
      </c>
      <c r="Q1018" t="s">
        <v>8323</v>
      </c>
      <c r="R1018" t="s">
        <v>8325</v>
      </c>
      <c r="S1018" s="11">
        <f t="shared" si="62"/>
        <v>42422.107129629629</v>
      </c>
      <c r="T1018" s="11">
        <f t="shared" si="63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14">
        <f t="shared" si="61"/>
        <v>161.11830985915492</v>
      </c>
      <c r="Q1019" t="s">
        <v>8323</v>
      </c>
      <c r="R1019" t="s">
        <v>8325</v>
      </c>
      <c r="S1019" s="11">
        <f t="shared" si="62"/>
        <v>42289.675173611111</v>
      </c>
      <c r="T1019" s="11">
        <f t="shared" si="63"/>
        <v>42329.716840277775</v>
      </c>
    </row>
    <row r="1020" spans="1:20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14">
        <f t="shared" si="61"/>
        <v>88.714285714285708</v>
      </c>
      <c r="Q1020" t="s">
        <v>8323</v>
      </c>
      <c r="R1020" t="s">
        <v>8325</v>
      </c>
      <c r="S1020" s="11">
        <f t="shared" si="62"/>
        <v>42535.492280092592</v>
      </c>
      <c r="T1020" s="11">
        <f t="shared" si="63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14">
        <f t="shared" si="61"/>
        <v>53.25</v>
      </c>
      <c r="Q1021" t="s">
        <v>8323</v>
      </c>
      <c r="R1021" t="s">
        <v>8325</v>
      </c>
      <c r="S1021" s="11">
        <f t="shared" si="62"/>
        <v>42009.973946759259</v>
      </c>
      <c r="T1021" s="11">
        <f t="shared" si="63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14">
        <f t="shared" si="61"/>
        <v>106.2</v>
      </c>
      <c r="Q1022" t="s">
        <v>8329</v>
      </c>
      <c r="R1022" t="s">
        <v>8334</v>
      </c>
      <c r="S1022" s="11">
        <f t="shared" si="62"/>
        <v>42127.069548611107</v>
      </c>
      <c r="T1022" s="11">
        <f t="shared" si="63"/>
        <v>42157.032638888893</v>
      </c>
    </row>
    <row r="1023" spans="1:20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14">
        <f t="shared" si="61"/>
        <v>22.079728033472804</v>
      </c>
      <c r="Q1023" t="s">
        <v>8329</v>
      </c>
      <c r="R1023" t="s">
        <v>8334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14">
        <f t="shared" si="61"/>
        <v>31.054054054054053</v>
      </c>
      <c r="Q1024" t="s">
        <v>8329</v>
      </c>
      <c r="R1024" t="s">
        <v>8334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14">
        <f t="shared" si="61"/>
        <v>36.206106870229007</v>
      </c>
      <c r="Q1025" t="s">
        <v>8329</v>
      </c>
      <c r="R1025" t="s">
        <v>8334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64">E1026/D1026</f>
        <v>1.1863774999999999</v>
      </c>
      <c r="P1026" s="14">
        <f t="shared" si="61"/>
        <v>388.9762295081967</v>
      </c>
      <c r="Q1026" t="s">
        <v>8329</v>
      </c>
      <c r="R1026" t="s">
        <v>8334</v>
      </c>
      <c r="S1026" s="11">
        <f t="shared" si="62"/>
        <v>42370.580590277779</v>
      </c>
      <c r="T1026" s="11">
        <f t="shared" si="63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64"/>
        <v>1.099283142857143</v>
      </c>
      <c r="P1027" s="14">
        <f t="shared" ref="P1027:P1090" si="65">E1027/L1027</f>
        <v>71.848571428571432</v>
      </c>
      <c r="Q1027" t="s">
        <v>8329</v>
      </c>
      <c r="R1027" t="s">
        <v>8334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14">
        <f t="shared" si="65"/>
        <v>57.381803278688523</v>
      </c>
      <c r="Q1028" t="s">
        <v>8329</v>
      </c>
      <c r="R1028" t="s">
        <v>8334</v>
      </c>
      <c r="S1028" s="11">
        <f t="shared" si="66"/>
        <v>42426.407592592594</v>
      </c>
      <c r="T1028" s="11">
        <f t="shared" si="67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14">
        <f t="shared" si="65"/>
        <v>69.666666666666671</v>
      </c>
      <c r="Q1029" t="s">
        <v>8329</v>
      </c>
      <c r="R1029" t="s">
        <v>8334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14">
        <f t="shared" si="65"/>
        <v>45.988235294117644</v>
      </c>
      <c r="Q1030" t="s">
        <v>8329</v>
      </c>
      <c r="R1030" t="s">
        <v>8334</v>
      </c>
      <c r="S1030" s="11">
        <f t="shared" si="66"/>
        <v>42755.627372685187</v>
      </c>
      <c r="T1030" s="11">
        <f t="shared" si="67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14">
        <f t="shared" si="65"/>
        <v>79.262411347517727</v>
      </c>
      <c r="Q1031" t="s">
        <v>8329</v>
      </c>
      <c r="R1031" t="s">
        <v>8334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14">
        <f t="shared" si="65"/>
        <v>43.031446540880502</v>
      </c>
      <c r="Q1032" t="s">
        <v>8329</v>
      </c>
      <c r="R1032" t="s">
        <v>8334</v>
      </c>
      <c r="S1032" s="11">
        <f t="shared" si="66"/>
        <v>42611.483206018514</v>
      </c>
      <c r="T1032" s="11">
        <f t="shared" si="67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14">
        <f t="shared" si="65"/>
        <v>108.48484848484848</v>
      </c>
      <c r="Q1033" t="s">
        <v>8329</v>
      </c>
      <c r="R1033" t="s">
        <v>8334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14">
        <f t="shared" si="65"/>
        <v>61.029583333333335</v>
      </c>
      <c r="Q1034" t="s">
        <v>8329</v>
      </c>
      <c r="R1034" t="s">
        <v>8334</v>
      </c>
      <c r="S1034" s="11">
        <f t="shared" si="66"/>
        <v>42514.666956018518</v>
      </c>
      <c r="T1034" s="11">
        <f t="shared" si="67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14">
        <f t="shared" si="65"/>
        <v>50.592592592592595</v>
      </c>
      <c r="Q1035" t="s">
        <v>8329</v>
      </c>
      <c r="R1035" t="s">
        <v>8334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14">
        <f t="shared" si="65"/>
        <v>39.157168674698795</v>
      </c>
      <c r="Q1036" t="s">
        <v>8329</v>
      </c>
      <c r="R1036" t="s">
        <v>8334</v>
      </c>
      <c r="S1036" s="11">
        <f t="shared" si="66"/>
        <v>42555.166712962964</v>
      </c>
      <c r="T1036" s="11">
        <f t="shared" si="67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14">
        <f t="shared" si="65"/>
        <v>65.15789473684211</v>
      </c>
      <c r="Q1037" t="s">
        <v>8329</v>
      </c>
      <c r="R1037" t="s">
        <v>8334</v>
      </c>
      <c r="S1037" s="11">
        <f t="shared" si="66"/>
        <v>42016.641435185185</v>
      </c>
      <c r="T1037" s="11">
        <f t="shared" si="67"/>
        <v>42046.641435185185</v>
      </c>
    </row>
    <row r="1038" spans="1:20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14">
        <f t="shared" si="65"/>
        <v>23.963127962085309</v>
      </c>
      <c r="Q1038" t="s">
        <v>8329</v>
      </c>
      <c r="R1038" t="s">
        <v>8334</v>
      </c>
      <c r="S1038" s="11">
        <f t="shared" si="66"/>
        <v>41249.448958333334</v>
      </c>
      <c r="T1038" s="11">
        <f t="shared" si="67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14">
        <f t="shared" si="65"/>
        <v>48.61904761904762</v>
      </c>
      <c r="Q1039" t="s">
        <v>8329</v>
      </c>
      <c r="R1039" t="s">
        <v>8334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14">
        <f t="shared" si="65"/>
        <v>35.73770491803279</v>
      </c>
      <c r="Q1040" t="s">
        <v>8329</v>
      </c>
      <c r="R1040" t="s">
        <v>8334</v>
      </c>
      <c r="S1040" s="11">
        <f t="shared" si="66"/>
        <v>42418.231747685189</v>
      </c>
      <c r="T1040" s="11">
        <f t="shared" si="67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14">
        <f t="shared" si="65"/>
        <v>21.366666666666667</v>
      </c>
      <c r="Q1041" t="s">
        <v>8329</v>
      </c>
      <c r="R1041" t="s">
        <v>8334</v>
      </c>
      <c r="S1041" s="11">
        <f t="shared" si="66"/>
        <v>42692.109328703707</v>
      </c>
      <c r="T1041" s="11">
        <f t="shared" si="67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14">
        <f t="shared" si="65"/>
        <v>250</v>
      </c>
      <c r="Q1042" t="s">
        <v>8335</v>
      </c>
      <c r="R1042" t="s">
        <v>8336</v>
      </c>
      <c r="S1042" s="11">
        <f t="shared" si="66"/>
        <v>42579.708437499998</v>
      </c>
      <c r="T1042" s="11">
        <f t="shared" si="67"/>
        <v>42609.708437499998</v>
      </c>
    </row>
    <row r="1043" spans="1:20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14" t="e">
        <f t="shared" si="65"/>
        <v>#DIV/0!</v>
      </c>
      <c r="Q1043" t="s">
        <v>8335</v>
      </c>
      <c r="R1043" t="s">
        <v>8336</v>
      </c>
      <c r="S1043" s="11">
        <f t="shared" si="66"/>
        <v>41831.060092592597</v>
      </c>
      <c r="T1043" s="11">
        <f t="shared" si="67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14">
        <f t="shared" si="65"/>
        <v>10</v>
      </c>
      <c r="Q1044" t="s">
        <v>8335</v>
      </c>
      <c r="R1044" t="s">
        <v>8336</v>
      </c>
      <c r="S1044" s="11">
        <f t="shared" si="66"/>
        <v>41851.696157407408</v>
      </c>
      <c r="T1044" s="11">
        <f t="shared" si="67"/>
        <v>41894.416666666664</v>
      </c>
    </row>
    <row r="1045" spans="1:20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14">
        <f t="shared" si="65"/>
        <v>29.236301369863014</v>
      </c>
      <c r="Q1045" t="s">
        <v>8335</v>
      </c>
      <c r="R1045" t="s">
        <v>8336</v>
      </c>
      <c r="S1045" s="11">
        <f t="shared" si="66"/>
        <v>42114.252951388888</v>
      </c>
      <c r="T1045" s="11">
        <f t="shared" si="67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14">
        <f t="shared" si="65"/>
        <v>3</v>
      </c>
      <c r="Q1046" t="s">
        <v>8335</v>
      </c>
      <c r="R1046" t="s">
        <v>8336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14">
        <f t="shared" si="65"/>
        <v>33.25</v>
      </c>
      <c r="Q1047" t="s">
        <v>8335</v>
      </c>
      <c r="R1047" t="s">
        <v>8336</v>
      </c>
      <c r="S1047" s="11">
        <f t="shared" si="66"/>
        <v>41844.874421296299</v>
      </c>
      <c r="T1047" s="11">
        <f t="shared" si="67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14" t="e">
        <f t="shared" si="65"/>
        <v>#DIV/0!</v>
      </c>
      <c r="Q1048" t="s">
        <v>8335</v>
      </c>
      <c r="R1048" t="s">
        <v>8336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14">
        <f t="shared" si="65"/>
        <v>1</v>
      </c>
      <c r="Q1049" t="s">
        <v>8335</v>
      </c>
      <c r="R1049" t="s">
        <v>8336</v>
      </c>
      <c r="S1049" s="11">
        <f t="shared" si="66"/>
        <v>41918.818460648145</v>
      </c>
      <c r="T1049" s="11">
        <f t="shared" si="67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14">
        <f t="shared" si="65"/>
        <v>53</v>
      </c>
      <c r="Q1050" t="s">
        <v>8335</v>
      </c>
      <c r="R1050" t="s">
        <v>8336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14" t="e">
        <f t="shared" si="65"/>
        <v>#DIV/0!</v>
      </c>
      <c r="Q1051" t="s">
        <v>8335</v>
      </c>
      <c r="R1051" t="s">
        <v>8336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14" t="e">
        <f t="shared" si="65"/>
        <v>#DIV/0!</v>
      </c>
      <c r="Q1052" t="s">
        <v>8335</v>
      </c>
      <c r="R1052" t="s">
        <v>8336</v>
      </c>
      <c r="S1052" s="11">
        <f t="shared" si="66"/>
        <v>42231.7971875</v>
      </c>
      <c r="T1052" s="11">
        <f t="shared" si="67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14" t="e">
        <f t="shared" si="65"/>
        <v>#DIV/0!</v>
      </c>
      <c r="Q1053" t="s">
        <v>8335</v>
      </c>
      <c r="R1053" t="s">
        <v>8336</v>
      </c>
      <c r="S1053" s="11">
        <f t="shared" si="66"/>
        <v>41850.014178240745</v>
      </c>
      <c r="T1053" s="11">
        <f t="shared" si="67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14" t="e">
        <f t="shared" si="65"/>
        <v>#DIV/0!</v>
      </c>
      <c r="Q1054" t="s">
        <v>8335</v>
      </c>
      <c r="R1054" t="s">
        <v>8336</v>
      </c>
      <c r="S1054" s="11">
        <f t="shared" si="66"/>
        <v>42483.797395833331</v>
      </c>
      <c r="T1054" s="11">
        <f t="shared" si="67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14">
        <f t="shared" si="65"/>
        <v>15</v>
      </c>
      <c r="Q1055" t="s">
        <v>8335</v>
      </c>
      <c r="R1055" t="s">
        <v>8336</v>
      </c>
      <c r="S1055" s="11">
        <f t="shared" si="66"/>
        <v>42775.172824074078</v>
      </c>
      <c r="T1055" s="11">
        <f t="shared" si="67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14" t="e">
        <f t="shared" si="65"/>
        <v>#DIV/0!</v>
      </c>
      <c r="Q1056" t="s">
        <v>8335</v>
      </c>
      <c r="R1056" t="s">
        <v>8336</v>
      </c>
      <c r="S1056" s="11">
        <f t="shared" si="66"/>
        <v>41831.851840277777</v>
      </c>
      <c r="T1056" s="11">
        <f t="shared" si="67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14" t="e">
        <f t="shared" si="65"/>
        <v>#DIV/0!</v>
      </c>
      <c r="Q1057" t="s">
        <v>8335</v>
      </c>
      <c r="R1057" t="s">
        <v>8336</v>
      </c>
      <c r="S1057" s="11">
        <f t="shared" si="66"/>
        <v>42406.992418981477</v>
      </c>
      <c r="T1057" s="11">
        <f t="shared" si="67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14" t="e">
        <f t="shared" si="65"/>
        <v>#DIV/0!</v>
      </c>
      <c r="Q1058" t="s">
        <v>8335</v>
      </c>
      <c r="R1058" t="s">
        <v>8336</v>
      </c>
      <c r="S1058" s="11">
        <f t="shared" si="66"/>
        <v>42058.719641203701</v>
      </c>
      <c r="T1058" s="11">
        <f t="shared" si="67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14" t="e">
        <f t="shared" si="65"/>
        <v>#DIV/0!</v>
      </c>
      <c r="Q1059" t="s">
        <v>8335</v>
      </c>
      <c r="R1059" t="s">
        <v>8336</v>
      </c>
      <c r="S1059" s="11">
        <f t="shared" si="66"/>
        <v>42678.871331018512</v>
      </c>
      <c r="T1059" s="11">
        <f t="shared" si="67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14" t="e">
        <f t="shared" si="65"/>
        <v>#DIV/0!</v>
      </c>
      <c r="Q1060" t="s">
        <v>8335</v>
      </c>
      <c r="R1060" t="s">
        <v>8336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14" t="e">
        <f t="shared" si="65"/>
        <v>#DIV/0!</v>
      </c>
      <c r="Q1061" t="s">
        <v>8335</v>
      </c>
      <c r="R1061" t="s">
        <v>8336</v>
      </c>
      <c r="S1061" s="11">
        <f t="shared" si="66"/>
        <v>42046.79</v>
      </c>
      <c r="T1061" s="11">
        <f t="shared" si="67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14">
        <f t="shared" si="65"/>
        <v>50</v>
      </c>
      <c r="Q1062" t="s">
        <v>8335</v>
      </c>
      <c r="R1062" t="s">
        <v>8336</v>
      </c>
      <c r="S1062" s="11">
        <f t="shared" si="66"/>
        <v>42079.913113425922</v>
      </c>
      <c r="T1062" s="11">
        <f t="shared" si="67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14" t="e">
        <f t="shared" si="65"/>
        <v>#DIV/0!</v>
      </c>
      <c r="Q1063" t="s">
        <v>8335</v>
      </c>
      <c r="R1063" t="s">
        <v>8336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14">
        <f t="shared" si="65"/>
        <v>47.5</v>
      </c>
      <c r="Q1064" t="s">
        <v>8335</v>
      </c>
      <c r="R1064" t="s">
        <v>8336</v>
      </c>
      <c r="S1064" s="11">
        <f t="shared" si="66"/>
        <v>42556.807187500002</v>
      </c>
      <c r="T1064" s="11">
        <f t="shared" si="67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14" t="e">
        <f t="shared" si="65"/>
        <v>#DIV/0!</v>
      </c>
      <c r="Q1065" t="s">
        <v>8335</v>
      </c>
      <c r="R1065" t="s">
        <v>8336</v>
      </c>
      <c r="S1065" s="11">
        <f t="shared" si="66"/>
        <v>42583.030810185184</v>
      </c>
      <c r="T1065" s="11">
        <f t="shared" si="67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14">
        <f t="shared" si="65"/>
        <v>65.666666666666671</v>
      </c>
      <c r="Q1066" t="s">
        <v>8337</v>
      </c>
      <c r="R1066" t="s">
        <v>8338</v>
      </c>
      <c r="S1066" s="11">
        <f t="shared" si="66"/>
        <v>41417.228043981479</v>
      </c>
      <c r="T1066" s="11">
        <f t="shared" si="67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14">
        <f t="shared" si="65"/>
        <v>16.2</v>
      </c>
      <c r="Q1067" t="s">
        <v>8337</v>
      </c>
      <c r="R1067" t="s">
        <v>8338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14">
        <f t="shared" si="65"/>
        <v>34.128378378378379</v>
      </c>
      <c r="Q1068" t="s">
        <v>8337</v>
      </c>
      <c r="R1068" t="s">
        <v>8338</v>
      </c>
      <c r="S1068" s="11">
        <f t="shared" si="66"/>
        <v>41445.962754629632</v>
      </c>
      <c r="T1068" s="11">
        <f t="shared" si="67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14">
        <f t="shared" si="65"/>
        <v>13</v>
      </c>
      <c r="Q1069" t="s">
        <v>8337</v>
      </c>
      <c r="R1069" t="s">
        <v>8338</v>
      </c>
      <c r="S1069" s="11">
        <f t="shared" si="66"/>
        <v>41599.855682870373</v>
      </c>
      <c r="T1069" s="11">
        <f t="shared" si="67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14">
        <f t="shared" si="65"/>
        <v>11.25</v>
      </c>
      <c r="Q1070" t="s">
        <v>8337</v>
      </c>
      <c r="R1070" t="s">
        <v>8338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14">
        <f t="shared" si="65"/>
        <v>40.476190476190474</v>
      </c>
      <c r="Q1071" t="s">
        <v>8337</v>
      </c>
      <c r="R1071" t="s">
        <v>8338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14">
        <f t="shared" si="65"/>
        <v>35</v>
      </c>
      <c r="Q1072" t="s">
        <v>8337</v>
      </c>
      <c r="R1072" t="s">
        <v>8338</v>
      </c>
      <c r="S1072" s="11">
        <f t="shared" si="66"/>
        <v>41163.011828703704</v>
      </c>
      <c r="T1072" s="11">
        <f t="shared" si="67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14" t="e">
        <f t="shared" si="65"/>
        <v>#DIV/0!</v>
      </c>
      <c r="Q1073" t="s">
        <v>8337</v>
      </c>
      <c r="R1073" t="s">
        <v>8338</v>
      </c>
      <c r="S1073" s="11">
        <f t="shared" si="66"/>
        <v>42295.753391203703</v>
      </c>
      <c r="T1073" s="11">
        <f t="shared" si="67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14">
        <f t="shared" si="65"/>
        <v>12.75</v>
      </c>
      <c r="Q1074" t="s">
        <v>8337</v>
      </c>
      <c r="R1074" t="s">
        <v>8338</v>
      </c>
      <c r="S1074" s="11">
        <f t="shared" si="66"/>
        <v>41645.832141203704</v>
      </c>
      <c r="T1074" s="11">
        <f t="shared" si="67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14">
        <f t="shared" si="65"/>
        <v>10</v>
      </c>
      <c r="Q1075" t="s">
        <v>8337</v>
      </c>
      <c r="R1075" t="s">
        <v>8338</v>
      </c>
      <c r="S1075" s="11">
        <f t="shared" si="66"/>
        <v>40802.964594907404</v>
      </c>
      <c r="T1075" s="11">
        <f t="shared" si="67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14">
        <f t="shared" si="65"/>
        <v>113.56666666666666</v>
      </c>
      <c r="Q1076" t="s">
        <v>8337</v>
      </c>
      <c r="R1076" t="s">
        <v>8338</v>
      </c>
      <c r="S1076" s="11">
        <f t="shared" si="66"/>
        <v>41613.172974537039</v>
      </c>
      <c r="T1076" s="11">
        <f t="shared" si="67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14">
        <f t="shared" si="65"/>
        <v>15</v>
      </c>
      <c r="Q1077" t="s">
        <v>8337</v>
      </c>
      <c r="R1077" t="s">
        <v>8338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14">
        <f t="shared" si="65"/>
        <v>48.281025641025643</v>
      </c>
      <c r="Q1078" t="s">
        <v>8337</v>
      </c>
      <c r="R1078" t="s">
        <v>8338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14">
        <f t="shared" si="65"/>
        <v>43.976047904191617</v>
      </c>
      <c r="Q1079" t="s">
        <v>8337</v>
      </c>
      <c r="R1079" t="s">
        <v>8338</v>
      </c>
      <c r="S1079" s="11">
        <f t="shared" si="66"/>
        <v>42353.16679398148</v>
      </c>
      <c r="T1079" s="11">
        <f t="shared" si="67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14">
        <f t="shared" si="65"/>
        <v>9</v>
      </c>
      <c r="Q1080" t="s">
        <v>8337</v>
      </c>
      <c r="R1080" t="s">
        <v>8338</v>
      </c>
      <c r="S1080" s="11">
        <f t="shared" si="66"/>
        <v>40701.195844907408</v>
      </c>
      <c r="T1080" s="11">
        <f t="shared" si="67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14">
        <f t="shared" si="65"/>
        <v>37.666666666666664</v>
      </c>
      <c r="Q1081" t="s">
        <v>8337</v>
      </c>
      <c r="R1081" t="s">
        <v>8338</v>
      </c>
      <c r="S1081" s="11">
        <f t="shared" si="66"/>
        <v>42479.566388888896</v>
      </c>
      <c r="T1081" s="11">
        <f t="shared" si="67"/>
        <v>42504.566388888896</v>
      </c>
    </row>
    <row r="1082" spans="1:20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14">
        <f t="shared" si="65"/>
        <v>18.581632653061224</v>
      </c>
      <c r="Q1082" t="s">
        <v>8337</v>
      </c>
      <c r="R1082" t="s">
        <v>8338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14">
        <f t="shared" si="65"/>
        <v>3</v>
      </c>
      <c r="Q1083" t="s">
        <v>8337</v>
      </c>
      <c r="R1083" t="s">
        <v>8338</v>
      </c>
      <c r="S1083" s="11">
        <f t="shared" si="66"/>
        <v>42002.926990740743</v>
      </c>
      <c r="T1083" s="11">
        <f t="shared" si="67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14">
        <f t="shared" si="65"/>
        <v>18.666666666666668</v>
      </c>
      <c r="Q1084" t="s">
        <v>8337</v>
      </c>
      <c r="R1084" t="s">
        <v>8338</v>
      </c>
      <c r="S1084" s="11">
        <f t="shared" si="66"/>
        <v>41101.906111111115</v>
      </c>
      <c r="T1084" s="11">
        <f t="shared" si="67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14">
        <f t="shared" si="65"/>
        <v>410</v>
      </c>
      <c r="Q1085" t="s">
        <v>8337</v>
      </c>
      <c r="R1085" t="s">
        <v>8338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14" t="e">
        <f t="shared" si="65"/>
        <v>#DIV/0!</v>
      </c>
      <c r="Q1086" t="s">
        <v>8337</v>
      </c>
      <c r="R1086" t="s">
        <v>8338</v>
      </c>
      <c r="S1086" s="11">
        <f t="shared" si="66"/>
        <v>41829.912083333329</v>
      </c>
      <c r="T1086" s="11">
        <f t="shared" si="67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14">
        <f t="shared" si="65"/>
        <v>114</v>
      </c>
      <c r="Q1087" t="s">
        <v>8337</v>
      </c>
      <c r="R1087" t="s">
        <v>8338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14">
        <f t="shared" si="65"/>
        <v>7.5</v>
      </c>
      <c r="Q1088" t="s">
        <v>8337</v>
      </c>
      <c r="R1088" t="s">
        <v>8338</v>
      </c>
      <c r="S1088" s="11">
        <f t="shared" si="66"/>
        <v>41845.866793981484</v>
      </c>
      <c r="T1088" s="11">
        <f t="shared" si="67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14" t="e">
        <f t="shared" si="65"/>
        <v>#DIV/0!</v>
      </c>
      <c r="Q1089" t="s">
        <v>8337</v>
      </c>
      <c r="R1089" t="s">
        <v>8338</v>
      </c>
      <c r="S1089" s="11">
        <f t="shared" si="66"/>
        <v>41775.713969907411</v>
      </c>
      <c r="T1089" s="11">
        <f t="shared" si="67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68">E1090/D1090</f>
        <v>0.14182977777777778</v>
      </c>
      <c r="P1090" s="14">
        <f t="shared" si="65"/>
        <v>43.41727891156463</v>
      </c>
      <c r="Q1090" t="s">
        <v>8337</v>
      </c>
      <c r="R1090" t="s">
        <v>8338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68"/>
        <v>7.8266666666666665E-2</v>
      </c>
      <c r="P1091" s="14">
        <f t="shared" ref="P1091:P1154" si="69">E1091/L1091</f>
        <v>23.959183673469386</v>
      </c>
      <c r="Q1091" t="s">
        <v>8337</v>
      </c>
      <c r="R1091" t="s">
        <v>8338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14">
        <f t="shared" si="69"/>
        <v>5</v>
      </c>
      <c r="Q1092" t="s">
        <v>8337</v>
      </c>
      <c r="R1092" t="s">
        <v>8338</v>
      </c>
      <c r="S1092" s="11">
        <f t="shared" si="70"/>
        <v>42123.185798611114</v>
      </c>
      <c r="T1092" s="11">
        <f t="shared" si="71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14">
        <f t="shared" si="69"/>
        <v>12.5</v>
      </c>
      <c r="Q1093" t="s">
        <v>8337</v>
      </c>
      <c r="R1093" t="s">
        <v>8338</v>
      </c>
      <c r="S1093" s="11">
        <f t="shared" si="70"/>
        <v>42440.820277777777</v>
      </c>
      <c r="T1093" s="11">
        <f t="shared" si="71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14">
        <f t="shared" si="69"/>
        <v>3</v>
      </c>
      <c r="Q1094" t="s">
        <v>8337</v>
      </c>
      <c r="R1094" t="s">
        <v>8338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14">
        <f t="shared" si="69"/>
        <v>10.5625</v>
      </c>
      <c r="Q1095" t="s">
        <v>8337</v>
      </c>
      <c r="R1095" t="s">
        <v>8338</v>
      </c>
      <c r="S1095" s="11">
        <f t="shared" si="70"/>
        <v>42396.973807870367</v>
      </c>
      <c r="T1095" s="11">
        <f t="shared" si="71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14">
        <f t="shared" si="69"/>
        <v>122.00037037037038</v>
      </c>
      <c r="Q1096" t="s">
        <v>8337</v>
      </c>
      <c r="R1096" t="s">
        <v>8338</v>
      </c>
      <c r="S1096" s="11">
        <f t="shared" si="70"/>
        <v>40795.713344907403</v>
      </c>
      <c r="T1096" s="11">
        <f t="shared" si="71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14">
        <f t="shared" si="69"/>
        <v>267.80851063829789</v>
      </c>
      <c r="Q1097" t="s">
        <v>8337</v>
      </c>
      <c r="R1097" t="s">
        <v>8338</v>
      </c>
      <c r="S1097" s="11">
        <f t="shared" si="70"/>
        <v>41486.537268518521</v>
      </c>
      <c r="T1097" s="11">
        <f t="shared" si="71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14">
        <f t="shared" si="69"/>
        <v>74.206896551724142</v>
      </c>
      <c r="Q1098" t="s">
        <v>8337</v>
      </c>
      <c r="R1098" t="s">
        <v>8338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14">
        <f t="shared" si="69"/>
        <v>6.7142857142857144</v>
      </c>
      <c r="Q1099" t="s">
        <v>8337</v>
      </c>
      <c r="R1099" t="s">
        <v>8338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14">
        <f t="shared" si="69"/>
        <v>81.954545454545453</v>
      </c>
      <c r="Q1100" t="s">
        <v>8337</v>
      </c>
      <c r="R1100" t="s">
        <v>8338</v>
      </c>
      <c r="S1100" s="11">
        <f t="shared" si="70"/>
        <v>41712.762673611112</v>
      </c>
      <c r="T1100" s="11">
        <f t="shared" si="71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14">
        <f t="shared" si="69"/>
        <v>25</v>
      </c>
      <c r="Q1101" t="s">
        <v>8337</v>
      </c>
      <c r="R1101" t="s">
        <v>8338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14">
        <f t="shared" si="69"/>
        <v>10</v>
      </c>
      <c r="Q1102" t="s">
        <v>8337</v>
      </c>
      <c r="R1102" t="s">
        <v>8338</v>
      </c>
      <c r="S1102" s="11">
        <f t="shared" si="70"/>
        <v>42384.110775462963</v>
      </c>
      <c r="T1102" s="11">
        <f t="shared" si="71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14">
        <f t="shared" si="69"/>
        <v>6.833333333333333</v>
      </c>
      <c r="Q1103" t="s">
        <v>8337</v>
      </c>
      <c r="R1103" t="s">
        <v>8338</v>
      </c>
      <c r="S1103" s="11">
        <f t="shared" si="70"/>
        <v>42538.77243055556</v>
      </c>
      <c r="T1103" s="11">
        <f t="shared" si="71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14">
        <f t="shared" si="69"/>
        <v>17.708333333333332</v>
      </c>
      <c r="Q1104" t="s">
        <v>8337</v>
      </c>
      <c r="R1104" t="s">
        <v>8338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14">
        <f t="shared" si="69"/>
        <v>16.2</v>
      </c>
      <c r="Q1105" t="s">
        <v>8337</v>
      </c>
      <c r="R1105" t="s">
        <v>8338</v>
      </c>
      <c r="S1105" s="11">
        <f t="shared" si="70"/>
        <v>42479.22210648148</v>
      </c>
      <c r="T1105" s="11">
        <f t="shared" si="71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14">
        <f t="shared" si="69"/>
        <v>80.297297297297291</v>
      </c>
      <c r="Q1106" t="s">
        <v>8337</v>
      </c>
      <c r="R1106" t="s">
        <v>8338</v>
      </c>
      <c r="S1106" s="11">
        <f t="shared" si="70"/>
        <v>41771.40996527778</v>
      </c>
      <c r="T1106" s="11">
        <f t="shared" si="71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14">
        <f t="shared" si="69"/>
        <v>71.55</v>
      </c>
      <c r="Q1107" t="s">
        <v>8337</v>
      </c>
      <c r="R1107" t="s">
        <v>8338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14">
        <f t="shared" si="69"/>
        <v>23.571428571428573</v>
      </c>
      <c r="Q1108" t="s">
        <v>8337</v>
      </c>
      <c r="R1108" t="s">
        <v>8338</v>
      </c>
      <c r="S1108" s="11">
        <f t="shared" si="70"/>
        <v>40973.740451388891</v>
      </c>
      <c r="T1108" s="11">
        <f t="shared" si="71"/>
        <v>41003.698784722219</v>
      </c>
    </row>
    <row r="1109" spans="1:20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14" t="e">
        <f t="shared" si="69"/>
        <v>#DIV/0!</v>
      </c>
      <c r="Q1109" t="s">
        <v>8337</v>
      </c>
      <c r="R1109" t="s">
        <v>8338</v>
      </c>
      <c r="S1109" s="11">
        <f t="shared" si="70"/>
        <v>41813.861388888887</v>
      </c>
      <c r="T1109" s="11">
        <f t="shared" si="71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14">
        <f t="shared" si="69"/>
        <v>34.88095238095238</v>
      </c>
      <c r="Q1110" t="s">
        <v>8337</v>
      </c>
      <c r="R1110" t="s">
        <v>8338</v>
      </c>
      <c r="S1110" s="11">
        <f t="shared" si="70"/>
        <v>40952.636979166666</v>
      </c>
      <c r="T1110" s="11">
        <f t="shared" si="71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14">
        <f t="shared" si="69"/>
        <v>15</v>
      </c>
      <c r="Q1111" t="s">
        <v>8337</v>
      </c>
      <c r="R1111" t="s">
        <v>8338</v>
      </c>
      <c r="S1111" s="11">
        <f t="shared" si="70"/>
        <v>42662.752199074079</v>
      </c>
      <c r="T1111" s="11">
        <f t="shared" si="71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14">
        <f t="shared" si="69"/>
        <v>23.181818181818183</v>
      </c>
      <c r="Q1112" t="s">
        <v>8337</v>
      </c>
      <c r="R1112" t="s">
        <v>8338</v>
      </c>
      <c r="S1112" s="11">
        <f t="shared" si="70"/>
        <v>41220.933124999996</v>
      </c>
      <c r="T1112" s="11">
        <f t="shared" si="71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14">
        <f t="shared" si="69"/>
        <v>1</v>
      </c>
      <c r="Q1113" t="s">
        <v>8337</v>
      </c>
      <c r="R1113" t="s">
        <v>8338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14">
        <f t="shared" si="69"/>
        <v>100.23371794871794</v>
      </c>
      <c r="Q1114" t="s">
        <v>8337</v>
      </c>
      <c r="R1114" t="s">
        <v>8338</v>
      </c>
      <c r="S1114" s="11">
        <f t="shared" si="70"/>
        <v>41963.759386574078</v>
      </c>
      <c r="T1114" s="11">
        <f t="shared" si="71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14">
        <f t="shared" si="69"/>
        <v>5</v>
      </c>
      <c r="Q1115" t="s">
        <v>8337</v>
      </c>
      <c r="R1115" t="s">
        <v>8338</v>
      </c>
      <c r="S1115" s="11">
        <f t="shared" si="70"/>
        <v>41835.977083333331</v>
      </c>
      <c r="T1115" s="11">
        <f t="shared" si="71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14">
        <f t="shared" si="69"/>
        <v>3.3333333333333335</v>
      </c>
      <c r="Q1116" t="s">
        <v>8337</v>
      </c>
      <c r="R1116" t="s">
        <v>8338</v>
      </c>
      <c r="S1116" s="11">
        <f t="shared" si="70"/>
        <v>41526.345914351856</v>
      </c>
      <c r="T1116" s="11">
        <f t="shared" si="71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14">
        <f t="shared" si="69"/>
        <v>13.25</v>
      </c>
      <c r="Q1117" t="s">
        <v>8337</v>
      </c>
      <c r="R1117" t="s">
        <v>8338</v>
      </c>
      <c r="S1117" s="11">
        <f t="shared" si="70"/>
        <v>42429.695543981477</v>
      </c>
      <c r="T1117" s="11">
        <f t="shared" si="71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14">
        <f t="shared" si="69"/>
        <v>17.852</v>
      </c>
      <c r="Q1118" t="s">
        <v>8337</v>
      </c>
      <c r="R1118" t="s">
        <v>8338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14">
        <f t="shared" si="69"/>
        <v>10.375</v>
      </c>
      <c r="Q1119" t="s">
        <v>8337</v>
      </c>
      <c r="R1119" t="s">
        <v>8338</v>
      </c>
      <c r="S1119" s="11">
        <f t="shared" si="70"/>
        <v>42333.598530092597</v>
      </c>
      <c r="T1119" s="11">
        <f t="shared" si="71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14">
        <f t="shared" si="69"/>
        <v>36.333333333333336</v>
      </c>
      <c r="Q1120" t="s">
        <v>8337</v>
      </c>
      <c r="R1120" t="s">
        <v>8338</v>
      </c>
      <c r="S1120" s="11">
        <f t="shared" si="70"/>
        <v>41704.16642361111</v>
      </c>
      <c r="T1120" s="11">
        <f t="shared" si="71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14">
        <f t="shared" si="69"/>
        <v>5</v>
      </c>
      <c r="Q1121" t="s">
        <v>8337</v>
      </c>
      <c r="R1121" t="s">
        <v>8338</v>
      </c>
      <c r="S1121" s="11">
        <f t="shared" si="70"/>
        <v>41722.792407407411</v>
      </c>
      <c r="T1121" s="11">
        <f t="shared" si="71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14" t="e">
        <f t="shared" si="69"/>
        <v>#DIV/0!</v>
      </c>
      <c r="Q1122" t="s">
        <v>8337</v>
      </c>
      <c r="R1122" t="s">
        <v>8338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14">
        <f t="shared" si="69"/>
        <v>5.8</v>
      </c>
      <c r="Q1123" t="s">
        <v>8337</v>
      </c>
      <c r="R1123" t="s">
        <v>8338</v>
      </c>
      <c r="S1123" s="11">
        <f t="shared" si="70"/>
        <v>42412.934212962966</v>
      </c>
      <c r="T1123" s="11">
        <f t="shared" si="71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14" t="e">
        <f t="shared" si="69"/>
        <v>#DIV/0!</v>
      </c>
      <c r="Q1124" t="s">
        <v>8337</v>
      </c>
      <c r="R1124" t="s">
        <v>8338</v>
      </c>
      <c r="S1124" s="11">
        <f t="shared" si="70"/>
        <v>41410.703993055555</v>
      </c>
      <c r="T1124" s="11">
        <f t="shared" si="71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14">
        <f t="shared" si="69"/>
        <v>3.6666666666666665</v>
      </c>
      <c r="Q1125" t="s">
        <v>8337</v>
      </c>
      <c r="R1125" t="s">
        <v>8338</v>
      </c>
      <c r="S1125" s="11">
        <f t="shared" si="70"/>
        <v>41718.5237037037</v>
      </c>
      <c r="T1125" s="11">
        <f t="shared" si="71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14">
        <f t="shared" si="69"/>
        <v>60.714285714285715</v>
      </c>
      <c r="Q1126" t="s">
        <v>8337</v>
      </c>
      <c r="R1126" t="s">
        <v>8339</v>
      </c>
      <c r="S1126" s="11">
        <f t="shared" si="70"/>
        <v>42094.667256944449</v>
      </c>
      <c r="T1126" s="11">
        <f t="shared" si="71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14" t="e">
        <f t="shared" si="69"/>
        <v>#DIV/0!</v>
      </c>
      <c r="Q1127" t="s">
        <v>8337</v>
      </c>
      <c r="R1127" t="s">
        <v>8339</v>
      </c>
      <c r="S1127" s="11">
        <f t="shared" si="70"/>
        <v>42212.624189814815</v>
      </c>
      <c r="T1127" s="11">
        <f t="shared" si="71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14">
        <f t="shared" si="69"/>
        <v>5</v>
      </c>
      <c r="Q1128" t="s">
        <v>8337</v>
      </c>
      <c r="R1128" t="s">
        <v>8339</v>
      </c>
      <c r="S1128" s="11">
        <f t="shared" si="70"/>
        <v>42535.327476851846</v>
      </c>
      <c r="T1128" s="11">
        <f t="shared" si="71"/>
        <v>42565.327476851846</v>
      </c>
    </row>
    <row r="1129" spans="1:20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14">
        <f t="shared" si="69"/>
        <v>25.434782608695652</v>
      </c>
      <c r="Q1129" t="s">
        <v>8337</v>
      </c>
      <c r="R1129" t="s">
        <v>8339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14">
        <f t="shared" si="69"/>
        <v>1</v>
      </c>
      <c r="Q1130" t="s">
        <v>8337</v>
      </c>
      <c r="R1130" t="s">
        <v>8339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14">
        <f t="shared" si="69"/>
        <v>10.5</v>
      </c>
      <c r="Q1131" t="s">
        <v>8337</v>
      </c>
      <c r="R1131" t="s">
        <v>8339</v>
      </c>
      <c r="S1131" s="11">
        <f t="shared" si="70"/>
        <v>42496.264965277776</v>
      </c>
      <c r="T1131" s="11">
        <f t="shared" si="71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14">
        <f t="shared" si="69"/>
        <v>3.6666666666666665</v>
      </c>
      <c r="Q1132" t="s">
        <v>8337</v>
      </c>
      <c r="R1132" t="s">
        <v>8339</v>
      </c>
      <c r="S1132" s="11">
        <f t="shared" si="70"/>
        <v>41908.996527777781</v>
      </c>
      <c r="T1132" s="11">
        <f t="shared" si="71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14" t="e">
        <f t="shared" si="69"/>
        <v>#DIV/0!</v>
      </c>
      <c r="Q1133" t="s">
        <v>8337</v>
      </c>
      <c r="R1133" t="s">
        <v>8339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14">
        <f t="shared" si="69"/>
        <v>110.61538461538461</v>
      </c>
      <c r="Q1134" t="s">
        <v>8337</v>
      </c>
      <c r="R1134" t="s">
        <v>8339</v>
      </c>
      <c r="S1134" s="11">
        <f t="shared" si="70"/>
        <v>42706.115405092598</v>
      </c>
      <c r="T1134" s="11">
        <f t="shared" si="71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14">
        <f t="shared" si="69"/>
        <v>20</v>
      </c>
      <c r="Q1135" t="s">
        <v>8337</v>
      </c>
      <c r="R1135" t="s">
        <v>8339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14">
        <f t="shared" si="69"/>
        <v>1</v>
      </c>
      <c r="Q1136" t="s">
        <v>8337</v>
      </c>
      <c r="R1136" t="s">
        <v>8339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14">
        <f t="shared" si="69"/>
        <v>50</v>
      </c>
      <c r="Q1137" t="s">
        <v>8337</v>
      </c>
      <c r="R1137" t="s">
        <v>8339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14">
        <f t="shared" si="69"/>
        <v>45</v>
      </c>
      <c r="Q1138" t="s">
        <v>8337</v>
      </c>
      <c r="R1138" t="s">
        <v>8339</v>
      </c>
      <c r="S1138" s="11">
        <f t="shared" si="70"/>
        <v>42327.671631944439</v>
      </c>
      <c r="T1138" s="11">
        <f t="shared" si="71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14">
        <f t="shared" si="69"/>
        <v>253.2051282051282</v>
      </c>
      <c r="Q1139" t="s">
        <v>8337</v>
      </c>
      <c r="R1139" t="s">
        <v>8339</v>
      </c>
      <c r="S1139" s="11">
        <f t="shared" si="70"/>
        <v>42453.819687499999</v>
      </c>
      <c r="T1139" s="11">
        <f t="shared" si="71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14">
        <f t="shared" si="69"/>
        <v>31.25</v>
      </c>
      <c r="Q1140" t="s">
        <v>8337</v>
      </c>
      <c r="R1140" t="s">
        <v>8339</v>
      </c>
      <c r="S1140" s="11">
        <f t="shared" si="70"/>
        <v>42736.9066087963</v>
      </c>
      <c r="T1140" s="11">
        <f t="shared" si="71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14">
        <f t="shared" si="69"/>
        <v>5</v>
      </c>
      <c r="Q1141" t="s">
        <v>8337</v>
      </c>
      <c r="R1141" t="s">
        <v>8339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14" t="e">
        <f t="shared" si="69"/>
        <v>#DIV/0!</v>
      </c>
      <c r="Q1142" t="s">
        <v>8337</v>
      </c>
      <c r="R1142" t="s">
        <v>8339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14" t="e">
        <f t="shared" si="69"/>
        <v>#DIV/0!</v>
      </c>
      <c r="Q1143" t="s">
        <v>8337</v>
      </c>
      <c r="R1143" t="s">
        <v>8339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14" t="e">
        <f t="shared" si="69"/>
        <v>#DIV/0!</v>
      </c>
      <c r="Q1144" t="s">
        <v>8337</v>
      </c>
      <c r="R1144" t="s">
        <v>8339</v>
      </c>
      <c r="S1144" s="11">
        <f t="shared" si="70"/>
        <v>42022.006099537044</v>
      </c>
      <c r="T1144" s="11">
        <f t="shared" si="71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14">
        <f t="shared" si="69"/>
        <v>23.25</v>
      </c>
      <c r="Q1145" t="s">
        <v>8337</v>
      </c>
      <c r="R1145" t="s">
        <v>8339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14" t="e">
        <f t="shared" si="69"/>
        <v>#DIV/0!</v>
      </c>
      <c r="Q1146" t="s">
        <v>8340</v>
      </c>
      <c r="R1146" t="s">
        <v>8341</v>
      </c>
      <c r="S1146" s="11">
        <f t="shared" si="70"/>
        <v>42093.181944444441</v>
      </c>
      <c r="T1146" s="11">
        <f t="shared" si="71"/>
        <v>42123.181944444441</v>
      </c>
    </row>
    <row r="1147" spans="1:20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14">
        <f t="shared" si="69"/>
        <v>100</v>
      </c>
      <c r="Q1147" t="s">
        <v>8340</v>
      </c>
      <c r="R1147" t="s">
        <v>8341</v>
      </c>
      <c r="S1147" s="11">
        <f t="shared" si="70"/>
        <v>41854.747592592597</v>
      </c>
      <c r="T1147" s="11">
        <f t="shared" si="71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14">
        <f t="shared" si="69"/>
        <v>44.166666666666664</v>
      </c>
      <c r="Q1148" t="s">
        <v>8340</v>
      </c>
      <c r="R1148" t="s">
        <v>8341</v>
      </c>
      <c r="S1148" s="11">
        <f t="shared" si="70"/>
        <v>41723.9533912037</v>
      </c>
      <c r="T1148" s="11">
        <f t="shared" si="71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14" t="e">
        <f t="shared" si="69"/>
        <v>#DIV/0!</v>
      </c>
      <c r="Q1149" t="s">
        <v>8340</v>
      </c>
      <c r="R1149" t="s">
        <v>8341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14">
        <f t="shared" si="69"/>
        <v>24.333333333333332</v>
      </c>
      <c r="Q1150" t="s">
        <v>8340</v>
      </c>
      <c r="R1150" t="s">
        <v>8341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14">
        <f t="shared" si="69"/>
        <v>37.5</v>
      </c>
      <c r="Q1151" t="s">
        <v>8340</v>
      </c>
      <c r="R1151" t="s">
        <v>8341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14">
        <f t="shared" si="69"/>
        <v>42</v>
      </c>
      <c r="Q1152" t="s">
        <v>8340</v>
      </c>
      <c r="R1152" t="s">
        <v>8341</v>
      </c>
      <c r="S1152" s="11">
        <f t="shared" si="70"/>
        <v>42317.954571759255</v>
      </c>
      <c r="T1152" s="11">
        <f t="shared" si="71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14" t="e">
        <f t="shared" si="69"/>
        <v>#DIV/0!</v>
      </c>
      <c r="Q1153" t="s">
        <v>8340</v>
      </c>
      <c r="R1153" t="s">
        <v>8341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72">E1154/D1154</f>
        <v>5.6937500000000002E-2</v>
      </c>
      <c r="P1154" s="14">
        <f t="shared" si="69"/>
        <v>60.733333333333334</v>
      </c>
      <c r="Q1154" t="s">
        <v>8340</v>
      </c>
      <c r="R1154" t="s">
        <v>8341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72"/>
        <v>6.2500000000000003E-3</v>
      </c>
      <c r="P1155" s="14">
        <f t="shared" ref="P1155:P1218" si="73">E1155/L1155</f>
        <v>50</v>
      </c>
      <c r="Q1155" t="s">
        <v>8340</v>
      </c>
      <c r="R1155" t="s">
        <v>8341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14">
        <f t="shared" si="73"/>
        <v>108.33333333333333</v>
      </c>
      <c r="Q1156" t="s">
        <v>8340</v>
      </c>
      <c r="R1156" t="s">
        <v>8341</v>
      </c>
      <c r="S1156" s="11">
        <f t="shared" si="74"/>
        <v>42223.108865740738</v>
      </c>
      <c r="T1156" s="11">
        <f t="shared" si="75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14">
        <f t="shared" si="73"/>
        <v>23.5</v>
      </c>
      <c r="Q1157" t="s">
        <v>8340</v>
      </c>
      <c r="R1157" t="s">
        <v>8341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14" t="e">
        <f t="shared" si="73"/>
        <v>#DIV/0!</v>
      </c>
      <c r="Q1158" t="s">
        <v>8340</v>
      </c>
      <c r="R1158" t="s">
        <v>8341</v>
      </c>
      <c r="S1158" s="11">
        <f t="shared" si="74"/>
        <v>42029.07131944444</v>
      </c>
      <c r="T1158" s="11">
        <f t="shared" si="75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14">
        <f t="shared" si="73"/>
        <v>50.333333333333336</v>
      </c>
      <c r="Q1159" t="s">
        <v>8340</v>
      </c>
      <c r="R1159" t="s">
        <v>8341</v>
      </c>
      <c r="S1159" s="11">
        <f t="shared" si="74"/>
        <v>41918.628240740742</v>
      </c>
      <c r="T1159" s="11">
        <f t="shared" si="75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14">
        <f t="shared" si="73"/>
        <v>11.666666666666666</v>
      </c>
      <c r="Q1160" t="s">
        <v>8340</v>
      </c>
      <c r="R1160" t="s">
        <v>8341</v>
      </c>
      <c r="S1160" s="11">
        <f t="shared" si="74"/>
        <v>41952.09175925926</v>
      </c>
      <c r="T1160" s="11">
        <f t="shared" si="75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14" t="e">
        <f t="shared" si="73"/>
        <v>#DIV/0!</v>
      </c>
      <c r="Q1161" t="s">
        <v>8340</v>
      </c>
      <c r="R1161" t="s">
        <v>8341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14">
        <f t="shared" si="73"/>
        <v>60.789473684210527</v>
      </c>
      <c r="Q1162" t="s">
        <v>8340</v>
      </c>
      <c r="R1162" t="s">
        <v>8341</v>
      </c>
      <c r="S1162" s="11">
        <f t="shared" si="74"/>
        <v>42061.154930555553</v>
      </c>
      <c r="T1162" s="11">
        <f t="shared" si="75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14" t="e">
        <f t="shared" si="73"/>
        <v>#DIV/0!</v>
      </c>
      <c r="Q1163" t="s">
        <v>8340</v>
      </c>
      <c r="R1163" t="s">
        <v>8341</v>
      </c>
      <c r="S1163" s="11">
        <f t="shared" si="74"/>
        <v>42122.629502314812</v>
      </c>
      <c r="T1163" s="11">
        <f t="shared" si="75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14">
        <f t="shared" si="73"/>
        <v>17.5</v>
      </c>
      <c r="Q1164" t="s">
        <v>8340</v>
      </c>
      <c r="R1164" t="s">
        <v>8341</v>
      </c>
      <c r="S1164" s="11">
        <f t="shared" si="74"/>
        <v>41876.683611111112</v>
      </c>
      <c r="T1164" s="11">
        <f t="shared" si="75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14" t="e">
        <f t="shared" si="73"/>
        <v>#DIV/0!</v>
      </c>
      <c r="Q1165" t="s">
        <v>8340</v>
      </c>
      <c r="R1165" t="s">
        <v>8341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14" t="e">
        <f t="shared" si="73"/>
        <v>#DIV/0!</v>
      </c>
      <c r="Q1166" t="s">
        <v>8340</v>
      </c>
      <c r="R1166" t="s">
        <v>8341</v>
      </c>
      <c r="S1166" s="11">
        <f t="shared" si="74"/>
        <v>42509.724328703705</v>
      </c>
      <c r="T1166" s="11">
        <f t="shared" si="75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14">
        <f t="shared" si="73"/>
        <v>82.82</v>
      </c>
      <c r="Q1167" t="s">
        <v>8340</v>
      </c>
      <c r="R1167" t="s">
        <v>8341</v>
      </c>
      <c r="S1167" s="11">
        <f t="shared" si="74"/>
        <v>41792.214467592588</v>
      </c>
      <c r="T1167" s="11">
        <f t="shared" si="75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14">
        <f t="shared" si="73"/>
        <v>358.875</v>
      </c>
      <c r="Q1168" t="s">
        <v>8340</v>
      </c>
      <c r="R1168" t="s">
        <v>8341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14">
        <f t="shared" si="73"/>
        <v>61.1875</v>
      </c>
      <c r="Q1169" t="s">
        <v>8340</v>
      </c>
      <c r="R1169" t="s">
        <v>8341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14">
        <f t="shared" si="73"/>
        <v>340</v>
      </c>
      <c r="Q1170" t="s">
        <v>8340</v>
      </c>
      <c r="R1170" t="s">
        <v>8341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14">
        <f t="shared" si="73"/>
        <v>5.666666666666667</v>
      </c>
      <c r="Q1171" t="s">
        <v>8340</v>
      </c>
      <c r="R1171" t="s">
        <v>8341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14">
        <f t="shared" si="73"/>
        <v>50</v>
      </c>
      <c r="Q1172" t="s">
        <v>8340</v>
      </c>
      <c r="R1172" t="s">
        <v>8341</v>
      </c>
      <c r="S1172" s="11">
        <f t="shared" si="74"/>
        <v>42124.893182870372</v>
      </c>
      <c r="T1172" s="11">
        <f t="shared" si="75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14">
        <f t="shared" si="73"/>
        <v>25</v>
      </c>
      <c r="Q1173" t="s">
        <v>8340</v>
      </c>
      <c r="R1173" t="s">
        <v>8341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14" t="e">
        <f t="shared" si="73"/>
        <v>#DIV/0!</v>
      </c>
      <c r="Q1174" t="s">
        <v>8340</v>
      </c>
      <c r="R1174" t="s">
        <v>8341</v>
      </c>
      <c r="S1174" s="11">
        <f t="shared" si="74"/>
        <v>41841.682314814818</v>
      </c>
      <c r="T1174" s="11">
        <f t="shared" si="75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14">
        <f t="shared" si="73"/>
        <v>30</v>
      </c>
      <c r="Q1175" t="s">
        <v>8340</v>
      </c>
      <c r="R1175" t="s">
        <v>8341</v>
      </c>
      <c r="S1175" s="11">
        <f t="shared" si="74"/>
        <v>42184.185844907406</v>
      </c>
      <c r="T1175" s="11">
        <f t="shared" si="75"/>
        <v>42219.185844907406</v>
      </c>
    </row>
    <row r="1176" spans="1:20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14">
        <f t="shared" si="73"/>
        <v>46.631578947368418</v>
      </c>
      <c r="Q1176" t="s">
        <v>8340</v>
      </c>
      <c r="R1176" t="s">
        <v>8341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14">
        <f t="shared" si="73"/>
        <v>65</v>
      </c>
      <c r="Q1177" t="s">
        <v>8340</v>
      </c>
      <c r="R1177" t="s">
        <v>8341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14">
        <f t="shared" si="73"/>
        <v>10</v>
      </c>
      <c r="Q1178" t="s">
        <v>8340</v>
      </c>
      <c r="R1178" t="s">
        <v>8341</v>
      </c>
      <c r="S1178" s="11">
        <f t="shared" si="74"/>
        <v>42746.019652777773</v>
      </c>
      <c r="T1178" s="11">
        <f t="shared" si="75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14" t="e">
        <f t="shared" si="73"/>
        <v>#DIV/0!</v>
      </c>
      <c r="Q1179" t="s">
        <v>8340</v>
      </c>
      <c r="R1179" t="s">
        <v>8341</v>
      </c>
      <c r="S1179" s="11">
        <f t="shared" si="74"/>
        <v>41897.660833333335</v>
      </c>
      <c r="T1179" s="11">
        <f t="shared" si="75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14">
        <f t="shared" si="73"/>
        <v>5</v>
      </c>
      <c r="Q1180" t="s">
        <v>8340</v>
      </c>
      <c r="R1180" t="s">
        <v>8341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14">
        <f t="shared" si="73"/>
        <v>640</v>
      </c>
      <c r="Q1181" t="s">
        <v>8340</v>
      </c>
      <c r="R1181" t="s">
        <v>8341</v>
      </c>
      <c r="S1181" s="11">
        <f t="shared" si="74"/>
        <v>42275.720219907409</v>
      </c>
      <c r="T1181" s="11">
        <f t="shared" si="75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14">
        <f t="shared" si="73"/>
        <v>69.117647058823536</v>
      </c>
      <c r="Q1182" t="s">
        <v>8340</v>
      </c>
      <c r="R1182" t="s">
        <v>8341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14">
        <f t="shared" si="73"/>
        <v>1.3333333333333333</v>
      </c>
      <c r="Q1183" t="s">
        <v>8340</v>
      </c>
      <c r="R1183" t="s">
        <v>8341</v>
      </c>
      <c r="S1183" s="11">
        <f t="shared" si="74"/>
        <v>42034.339363425926</v>
      </c>
      <c r="T1183" s="11">
        <f t="shared" si="75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14">
        <f t="shared" si="73"/>
        <v>10.5</v>
      </c>
      <c r="Q1184" t="s">
        <v>8340</v>
      </c>
      <c r="R1184" t="s">
        <v>8341</v>
      </c>
      <c r="S1184" s="11">
        <f t="shared" si="74"/>
        <v>42728.827407407407</v>
      </c>
      <c r="T1184" s="11">
        <f t="shared" si="75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14">
        <f t="shared" si="73"/>
        <v>33.333333333333336</v>
      </c>
      <c r="Q1185" t="s">
        <v>8340</v>
      </c>
      <c r="R1185" t="s">
        <v>8341</v>
      </c>
      <c r="S1185" s="11">
        <f t="shared" si="74"/>
        <v>42656.86137731481</v>
      </c>
      <c r="T1185" s="11">
        <f t="shared" si="75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14">
        <f t="shared" si="73"/>
        <v>61.562666666666665</v>
      </c>
      <c r="Q1186" t="s">
        <v>8342</v>
      </c>
      <c r="R1186" t="s">
        <v>8343</v>
      </c>
      <c r="S1186" s="11">
        <f t="shared" si="74"/>
        <v>42741.599664351852</v>
      </c>
      <c r="T1186" s="11">
        <f t="shared" si="75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14">
        <f t="shared" si="73"/>
        <v>118.73873873873873</v>
      </c>
      <c r="Q1187" t="s">
        <v>8342</v>
      </c>
      <c r="R1187" t="s">
        <v>8343</v>
      </c>
      <c r="S1187" s="11">
        <f t="shared" si="74"/>
        <v>42130.865150462967</v>
      </c>
      <c r="T1187" s="11">
        <f t="shared" si="75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14">
        <f t="shared" si="73"/>
        <v>65.081300813008127</v>
      </c>
      <c r="Q1188" t="s">
        <v>8342</v>
      </c>
      <c r="R1188" t="s">
        <v>8343</v>
      </c>
      <c r="S1188" s="11">
        <f t="shared" si="74"/>
        <v>42123.86336805555</v>
      </c>
      <c r="T1188" s="11">
        <f t="shared" si="75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14">
        <f t="shared" si="73"/>
        <v>130.15714285714284</v>
      </c>
      <c r="Q1189" t="s">
        <v>8342</v>
      </c>
      <c r="R1189" t="s">
        <v>8343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14">
        <f t="shared" si="73"/>
        <v>37.776470588235291</v>
      </c>
      <c r="Q1190" t="s">
        <v>8342</v>
      </c>
      <c r="R1190" t="s">
        <v>8343</v>
      </c>
      <c r="S1190" s="11">
        <f t="shared" si="74"/>
        <v>42711.700694444444</v>
      </c>
      <c r="T1190" s="11">
        <f t="shared" si="75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14">
        <f t="shared" si="73"/>
        <v>112.79069767441861</v>
      </c>
      <c r="Q1191" t="s">
        <v>8342</v>
      </c>
      <c r="R1191" t="s">
        <v>8343</v>
      </c>
      <c r="S1191" s="11">
        <f t="shared" si="74"/>
        <v>42529.979108796295</v>
      </c>
      <c r="T1191" s="11">
        <f t="shared" si="75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14">
        <f t="shared" si="73"/>
        <v>51.92307692307692</v>
      </c>
      <c r="Q1192" t="s">
        <v>8342</v>
      </c>
      <c r="R1192" t="s">
        <v>8343</v>
      </c>
      <c r="S1192" s="11">
        <f t="shared" si="74"/>
        <v>41852.665798611109</v>
      </c>
      <c r="T1192" s="11">
        <f t="shared" si="75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14">
        <f t="shared" si="73"/>
        <v>89.242424242424249</v>
      </c>
      <c r="Q1193" t="s">
        <v>8342</v>
      </c>
      <c r="R1193" t="s">
        <v>8343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14">
        <f t="shared" si="73"/>
        <v>19.333333333333332</v>
      </c>
      <c r="Q1194" t="s">
        <v>8342</v>
      </c>
      <c r="R1194" t="s">
        <v>8343</v>
      </c>
      <c r="S1194" s="11">
        <f t="shared" si="74"/>
        <v>42747.506689814814</v>
      </c>
      <c r="T1194" s="11">
        <f t="shared" si="75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14">
        <f t="shared" si="73"/>
        <v>79.967032967032964</v>
      </c>
      <c r="Q1195" t="s">
        <v>8342</v>
      </c>
      <c r="R1195" t="s">
        <v>8343</v>
      </c>
      <c r="S1195" s="11">
        <f t="shared" si="74"/>
        <v>42409.776076388895</v>
      </c>
      <c r="T1195" s="11">
        <f t="shared" si="75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14">
        <f t="shared" si="73"/>
        <v>56.414565826330531</v>
      </c>
      <c r="Q1196" t="s">
        <v>8342</v>
      </c>
      <c r="R1196" t="s">
        <v>8343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14">
        <f t="shared" si="73"/>
        <v>79.411764705882348</v>
      </c>
      <c r="Q1197" t="s">
        <v>8342</v>
      </c>
      <c r="R1197" t="s">
        <v>8343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14">
        <f t="shared" si="73"/>
        <v>76.439453125</v>
      </c>
      <c r="Q1198" t="s">
        <v>8342</v>
      </c>
      <c r="R1198" t="s">
        <v>8343</v>
      </c>
      <c r="S1198" s="11">
        <f t="shared" si="74"/>
        <v>42326.818738425922</v>
      </c>
      <c r="T1198" s="11">
        <f t="shared" si="75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14">
        <f t="shared" si="73"/>
        <v>121</v>
      </c>
      <c r="Q1199" t="s">
        <v>8342</v>
      </c>
      <c r="R1199" t="s">
        <v>8343</v>
      </c>
      <c r="S1199" s="11">
        <f t="shared" si="74"/>
        <v>42503.66474537037</v>
      </c>
      <c r="T1199" s="11">
        <f t="shared" si="75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14">
        <f t="shared" si="73"/>
        <v>54.616766467065865</v>
      </c>
      <c r="Q1200" t="s">
        <v>8342</v>
      </c>
      <c r="R1200" t="s">
        <v>8343</v>
      </c>
      <c r="S1200" s="11">
        <f t="shared" si="74"/>
        <v>42333.619050925925</v>
      </c>
      <c r="T1200" s="11">
        <f t="shared" si="75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14">
        <f t="shared" si="73"/>
        <v>299.22222222222223</v>
      </c>
      <c r="Q1201" t="s">
        <v>8342</v>
      </c>
      <c r="R1201" t="s">
        <v>8343</v>
      </c>
      <c r="S1201" s="11">
        <f t="shared" si="74"/>
        <v>42161.770833333328</v>
      </c>
      <c r="T1201" s="11">
        <f t="shared" si="75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14">
        <f t="shared" si="73"/>
        <v>58.533980582524272</v>
      </c>
      <c r="Q1202" t="s">
        <v>8342</v>
      </c>
      <c r="R1202" t="s">
        <v>8343</v>
      </c>
      <c r="S1202" s="11">
        <f t="shared" si="74"/>
        <v>42089.477500000001</v>
      </c>
      <c r="T1202" s="11">
        <f t="shared" si="75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14">
        <f t="shared" si="73"/>
        <v>55.371801801801809</v>
      </c>
      <c r="Q1203" t="s">
        <v>8342</v>
      </c>
      <c r="R1203" t="s">
        <v>8343</v>
      </c>
      <c r="S1203" s="11">
        <f t="shared" si="74"/>
        <v>42536.60701388889</v>
      </c>
      <c r="T1203" s="11">
        <f t="shared" si="75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14">
        <f t="shared" si="73"/>
        <v>183.80442804428046</v>
      </c>
      <c r="Q1204" t="s">
        <v>8342</v>
      </c>
      <c r="R1204" t="s">
        <v>8343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14">
        <f t="shared" si="73"/>
        <v>165.34653465346534</v>
      </c>
      <c r="Q1205" t="s">
        <v>8342</v>
      </c>
      <c r="R1205" t="s">
        <v>8343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14">
        <f t="shared" si="73"/>
        <v>234.78947368421052</v>
      </c>
      <c r="Q1206" t="s">
        <v>8342</v>
      </c>
      <c r="R1206" t="s">
        <v>8343</v>
      </c>
      <c r="S1206" s="11">
        <f t="shared" si="74"/>
        <v>42297.748067129629</v>
      </c>
      <c r="T1206" s="11">
        <f t="shared" si="75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14">
        <f t="shared" si="73"/>
        <v>211.48387096774192</v>
      </c>
      <c r="Q1207" t="s">
        <v>8342</v>
      </c>
      <c r="R1207" t="s">
        <v>8343</v>
      </c>
      <c r="S1207" s="11">
        <f t="shared" si="74"/>
        <v>42138.506377314814</v>
      </c>
      <c r="T1207" s="11">
        <f t="shared" si="75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14">
        <f t="shared" si="73"/>
        <v>32.34375</v>
      </c>
      <c r="Q1208" t="s">
        <v>8342</v>
      </c>
      <c r="R1208" t="s">
        <v>8343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14">
        <f t="shared" si="73"/>
        <v>123.37588652482269</v>
      </c>
      <c r="Q1209" t="s">
        <v>8342</v>
      </c>
      <c r="R1209" t="s">
        <v>8343</v>
      </c>
      <c r="S1209" s="11">
        <f t="shared" si="74"/>
        <v>42430.430243055554</v>
      </c>
      <c r="T1209" s="11">
        <f t="shared" si="75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14">
        <f t="shared" si="73"/>
        <v>207.06666666666666</v>
      </c>
      <c r="Q1210" t="s">
        <v>8342</v>
      </c>
      <c r="R1210" t="s">
        <v>8343</v>
      </c>
      <c r="S1210" s="11">
        <f t="shared" si="74"/>
        <v>42423.709074074075</v>
      </c>
      <c r="T1210" s="11">
        <f t="shared" si="75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14">
        <f t="shared" si="73"/>
        <v>138.2608695652174</v>
      </c>
      <c r="Q1211" t="s">
        <v>8342</v>
      </c>
      <c r="R1211" t="s">
        <v>8343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14">
        <f t="shared" si="73"/>
        <v>493.81553398058253</v>
      </c>
      <c r="Q1212" t="s">
        <v>8342</v>
      </c>
      <c r="R1212" t="s">
        <v>8343</v>
      </c>
      <c r="S1212" s="11">
        <f t="shared" si="74"/>
        <v>42132.941805555558</v>
      </c>
      <c r="T1212" s="11">
        <f t="shared" si="75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14">
        <f t="shared" si="73"/>
        <v>168.5</v>
      </c>
      <c r="Q1213" t="s">
        <v>8342</v>
      </c>
      <c r="R1213" t="s">
        <v>8343</v>
      </c>
      <c r="S1213" s="11">
        <f t="shared" si="74"/>
        <v>42515.866446759261</v>
      </c>
      <c r="T1213" s="11">
        <f t="shared" si="75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14">
        <f t="shared" si="73"/>
        <v>38.867469879518069</v>
      </c>
      <c r="Q1214" t="s">
        <v>8342</v>
      </c>
      <c r="R1214" t="s">
        <v>8343</v>
      </c>
      <c r="S1214" s="11">
        <f t="shared" si="74"/>
        <v>42318.950173611112</v>
      </c>
      <c r="T1214" s="11">
        <f t="shared" si="75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14">
        <f t="shared" si="73"/>
        <v>61.527777777777779</v>
      </c>
      <c r="Q1215" t="s">
        <v>8342</v>
      </c>
      <c r="R1215" t="s">
        <v>8343</v>
      </c>
      <c r="S1215" s="11">
        <f t="shared" si="74"/>
        <v>42731.755787037036</v>
      </c>
      <c r="T1215" s="11">
        <f t="shared" si="75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14">
        <f t="shared" si="73"/>
        <v>105.44</v>
      </c>
      <c r="Q1216" t="s">
        <v>8342</v>
      </c>
      <c r="R1216" t="s">
        <v>8343</v>
      </c>
      <c r="S1216" s="11">
        <f t="shared" si="74"/>
        <v>42104.840335648143</v>
      </c>
      <c r="T1216" s="11">
        <f t="shared" si="75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14">
        <f t="shared" si="73"/>
        <v>71.592003642987251</v>
      </c>
      <c r="Q1217" t="s">
        <v>8342</v>
      </c>
      <c r="R1217" t="s">
        <v>8343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76">E1218/D1218</f>
        <v>1.4570000000000001</v>
      </c>
      <c r="P1218" s="14">
        <f t="shared" si="73"/>
        <v>91.882882882882882</v>
      </c>
      <c r="Q1218" t="s">
        <v>8342</v>
      </c>
      <c r="R1218" t="s">
        <v>8343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76"/>
        <v>1.026</v>
      </c>
      <c r="P1219" s="14">
        <f t="shared" ref="P1219:P1282" si="77">E1219/L1219</f>
        <v>148.57377049180329</v>
      </c>
      <c r="Q1219" t="s">
        <v>8342</v>
      </c>
      <c r="R1219" t="s">
        <v>8343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14">
        <f t="shared" si="77"/>
        <v>174.2134831460674</v>
      </c>
      <c r="Q1220" t="s">
        <v>8342</v>
      </c>
      <c r="R1220" t="s">
        <v>8343</v>
      </c>
      <c r="S1220" s="11">
        <f t="shared" si="78"/>
        <v>42278.662037037036</v>
      </c>
      <c r="T1220" s="11">
        <f t="shared" si="7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14">
        <f t="shared" si="77"/>
        <v>102.86166007905139</v>
      </c>
      <c r="Q1221" t="s">
        <v>8342</v>
      </c>
      <c r="R1221" t="s">
        <v>8343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14">
        <f t="shared" si="77"/>
        <v>111.17857142857143</v>
      </c>
      <c r="Q1222" t="s">
        <v>8342</v>
      </c>
      <c r="R1222" t="s">
        <v>8343</v>
      </c>
      <c r="S1222" s="11">
        <f t="shared" si="78"/>
        <v>42211.628611111111</v>
      </c>
      <c r="T1222" s="11">
        <f t="shared" si="7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14">
        <f t="shared" si="77"/>
        <v>23.796213592233013</v>
      </c>
      <c r="Q1223" t="s">
        <v>8342</v>
      </c>
      <c r="R1223" t="s">
        <v>8343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14">
        <f t="shared" si="77"/>
        <v>81.268115942028984</v>
      </c>
      <c r="Q1224" t="s">
        <v>8342</v>
      </c>
      <c r="R1224" t="s">
        <v>8343</v>
      </c>
      <c r="S1224" s="11">
        <f t="shared" si="78"/>
        <v>42430.720451388886</v>
      </c>
      <c r="T1224" s="11">
        <f t="shared" si="7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14">
        <f t="shared" si="77"/>
        <v>116.21465968586388</v>
      </c>
      <c r="Q1225" t="s">
        <v>8342</v>
      </c>
      <c r="R1225" t="s">
        <v>8343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14">
        <f t="shared" si="77"/>
        <v>58.888888888888886</v>
      </c>
      <c r="Q1226" t="s">
        <v>8329</v>
      </c>
      <c r="R1226" t="s">
        <v>8344</v>
      </c>
      <c r="S1226" s="11">
        <f t="shared" si="78"/>
        <v>41736.549791666665</v>
      </c>
      <c r="T1226" s="11">
        <f t="shared" si="7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14">
        <f t="shared" si="77"/>
        <v>44</v>
      </c>
      <c r="Q1227" t="s">
        <v>8329</v>
      </c>
      <c r="R1227" t="s">
        <v>8344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14">
        <f t="shared" si="77"/>
        <v>48.424999999999997</v>
      </c>
      <c r="Q1228" t="s">
        <v>8329</v>
      </c>
      <c r="R1228" t="s">
        <v>8344</v>
      </c>
      <c r="S1228" s="11">
        <f t="shared" si="78"/>
        <v>41715.874780092592</v>
      </c>
      <c r="T1228" s="11">
        <f t="shared" si="7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14" t="e">
        <f t="shared" si="77"/>
        <v>#DIV/0!</v>
      </c>
      <c r="Q1229" t="s">
        <v>8329</v>
      </c>
      <c r="R1229" t="s">
        <v>8344</v>
      </c>
      <c r="S1229" s="11">
        <f t="shared" si="78"/>
        <v>41827.919166666667</v>
      </c>
      <c r="T1229" s="11">
        <f t="shared" si="7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14">
        <f t="shared" si="77"/>
        <v>61.041666666666664</v>
      </c>
      <c r="Q1230" t="s">
        <v>8329</v>
      </c>
      <c r="R1230" t="s">
        <v>8344</v>
      </c>
      <c r="S1230" s="11">
        <f t="shared" si="78"/>
        <v>40754.729259259257</v>
      </c>
      <c r="T1230" s="11">
        <f t="shared" si="7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14">
        <f t="shared" si="77"/>
        <v>25</v>
      </c>
      <c r="Q1231" t="s">
        <v>8329</v>
      </c>
      <c r="R1231" t="s">
        <v>8344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14" t="e">
        <f t="shared" si="77"/>
        <v>#DIV/0!</v>
      </c>
      <c r="Q1232" t="s">
        <v>8329</v>
      </c>
      <c r="R1232" t="s">
        <v>8344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14" t="e">
        <f t="shared" si="77"/>
        <v>#DIV/0!</v>
      </c>
      <c r="Q1233" t="s">
        <v>8329</v>
      </c>
      <c r="R1233" t="s">
        <v>8344</v>
      </c>
      <c r="S1233" s="11">
        <f t="shared" si="78"/>
        <v>42193.941759259258</v>
      </c>
      <c r="T1233" s="11">
        <f t="shared" si="7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14">
        <f t="shared" si="77"/>
        <v>40</v>
      </c>
      <c r="Q1234" t="s">
        <v>8329</v>
      </c>
      <c r="R1234" t="s">
        <v>8344</v>
      </c>
      <c r="S1234" s="11">
        <f t="shared" si="78"/>
        <v>41506.848032407412</v>
      </c>
      <c r="T1234" s="11">
        <f t="shared" si="7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14">
        <f t="shared" si="77"/>
        <v>19.333333333333332</v>
      </c>
      <c r="Q1235" t="s">
        <v>8329</v>
      </c>
      <c r="R1235" t="s">
        <v>8344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14" t="e">
        <f t="shared" si="77"/>
        <v>#DIV/0!</v>
      </c>
      <c r="Q1236" t="s">
        <v>8329</v>
      </c>
      <c r="R1236" t="s">
        <v>8344</v>
      </c>
      <c r="S1236" s="11">
        <f t="shared" si="78"/>
        <v>42007.788680555561</v>
      </c>
      <c r="T1236" s="11">
        <f t="shared" si="7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14">
        <f t="shared" si="77"/>
        <v>35</v>
      </c>
      <c r="Q1237" t="s">
        <v>8329</v>
      </c>
      <c r="R1237" t="s">
        <v>8344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14" t="e">
        <f t="shared" si="77"/>
        <v>#DIV/0!</v>
      </c>
      <c r="Q1238" t="s">
        <v>8329</v>
      </c>
      <c r="R1238" t="s">
        <v>8344</v>
      </c>
      <c r="S1238" s="11">
        <f t="shared" si="78"/>
        <v>41110.680138888885</v>
      </c>
      <c r="T1238" s="11">
        <f t="shared" si="7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14" t="e">
        <f t="shared" si="77"/>
        <v>#DIV/0!</v>
      </c>
      <c r="Q1239" t="s">
        <v>8329</v>
      </c>
      <c r="R1239" t="s">
        <v>8344</v>
      </c>
      <c r="S1239" s="11">
        <f t="shared" si="78"/>
        <v>41125.283159722225</v>
      </c>
      <c r="T1239" s="11">
        <f t="shared" si="7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14">
        <f t="shared" si="77"/>
        <v>59.333333333333336</v>
      </c>
      <c r="Q1240" t="s">
        <v>8329</v>
      </c>
      <c r="R1240" t="s">
        <v>8344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14" t="e">
        <f t="shared" si="77"/>
        <v>#DIV/0!</v>
      </c>
      <c r="Q1241" t="s">
        <v>8329</v>
      </c>
      <c r="R1241" t="s">
        <v>8344</v>
      </c>
      <c r="S1241" s="11">
        <f t="shared" si="78"/>
        <v>40883.962581018517</v>
      </c>
      <c r="T1241" s="11">
        <f t="shared" si="7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14">
        <f t="shared" si="77"/>
        <v>30.125</v>
      </c>
      <c r="Q1242" t="s">
        <v>8329</v>
      </c>
      <c r="R1242" t="s">
        <v>8344</v>
      </c>
      <c r="S1242" s="11">
        <f t="shared" si="78"/>
        <v>41409.040011574078</v>
      </c>
      <c r="T1242" s="11">
        <f t="shared" si="7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14">
        <f t="shared" si="77"/>
        <v>74.617647058823536</v>
      </c>
      <c r="Q1243" t="s">
        <v>8329</v>
      </c>
      <c r="R1243" t="s">
        <v>8344</v>
      </c>
      <c r="S1243" s="11">
        <f t="shared" si="78"/>
        <v>41923.837731481479</v>
      </c>
      <c r="T1243" s="11">
        <f t="shared" si="7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14">
        <f t="shared" si="77"/>
        <v>5</v>
      </c>
      <c r="Q1244" t="s">
        <v>8329</v>
      </c>
      <c r="R1244" t="s">
        <v>8344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14">
        <f t="shared" si="77"/>
        <v>44.5</v>
      </c>
      <c r="Q1245" t="s">
        <v>8329</v>
      </c>
      <c r="R1245" t="s">
        <v>8344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14">
        <f t="shared" si="77"/>
        <v>46.133333333333333</v>
      </c>
      <c r="Q1246" t="s">
        <v>8329</v>
      </c>
      <c r="R1246" t="s">
        <v>8330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14">
        <f t="shared" si="77"/>
        <v>141.47058823529412</v>
      </c>
      <c r="Q1247" t="s">
        <v>8329</v>
      </c>
      <c r="R1247" t="s">
        <v>8330</v>
      </c>
      <c r="S1247" s="11">
        <f t="shared" si="78"/>
        <v>41774.599930555552</v>
      </c>
      <c r="T1247" s="11">
        <f t="shared" si="7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14">
        <f t="shared" si="77"/>
        <v>75.483870967741936</v>
      </c>
      <c r="Q1248" t="s">
        <v>8329</v>
      </c>
      <c r="R1248" t="s">
        <v>8330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14">
        <f t="shared" si="77"/>
        <v>85.5</v>
      </c>
      <c r="Q1249" t="s">
        <v>8329</v>
      </c>
      <c r="R1249" t="s">
        <v>8330</v>
      </c>
      <c r="S1249" s="11">
        <f t="shared" si="78"/>
        <v>41370.292303240742</v>
      </c>
      <c r="T1249" s="11">
        <f t="shared" si="7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14">
        <f t="shared" si="77"/>
        <v>64.254237288135599</v>
      </c>
      <c r="Q1250" t="s">
        <v>8329</v>
      </c>
      <c r="R1250" t="s">
        <v>8330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14">
        <f t="shared" si="77"/>
        <v>64.46913580246914</v>
      </c>
      <c r="Q1251" t="s">
        <v>8329</v>
      </c>
      <c r="R1251" t="s">
        <v>8330</v>
      </c>
      <c r="S1251" s="11">
        <f t="shared" si="78"/>
        <v>41067.74086805556</v>
      </c>
      <c r="T1251" s="11">
        <f t="shared" si="7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14">
        <f t="shared" si="77"/>
        <v>118.2007874015748</v>
      </c>
      <c r="Q1252" t="s">
        <v>8329</v>
      </c>
      <c r="R1252" t="s">
        <v>8330</v>
      </c>
      <c r="S1252" s="11">
        <f t="shared" si="78"/>
        <v>41843.64271990741</v>
      </c>
      <c r="T1252" s="11">
        <f t="shared" si="7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14">
        <f t="shared" si="77"/>
        <v>82.540540540540547</v>
      </c>
      <c r="Q1253" t="s">
        <v>8329</v>
      </c>
      <c r="R1253" t="s">
        <v>8330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14">
        <f t="shared" si="77"/>
        <v>34.170212765957444</v>
      </c>
      <c r="Q1254" t="s">
        <v>8329</v>
      </c>
      <c r="R1254" t="s">
        <v>8330</v>
      </c>
      <c r="S1254" s="11">
        <f t="shared" si="78"/>
        <v>41543.988067129627</v>
      </c>
      <c r="T1254" s="11">
        <f t="shared" si="7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14">
        <f t="shared" si="77"/>
        <v>42.73322081575246</v>
      </c>
      <c r="Q1255" t="s">
        <v>8329</v>
      </c>
      <c r="R1255" t="s">
        <v>8330</v>
      </c>
      <c r="S1255" s="11">
        <f t="shared" si="78"/>
        <v>41855.783645833333</v>
      </c>
      <c r="T1255" s="11">
        <f t="shared" si="7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14">
        <f t="shared" si="77"/>
        <v>94.489361702127653</v>
      </c>
      <c r="Q1256" t="s">
        <v>8329</v>
      </c>
      <c r="R1256" t="s">
        <v>8330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14">
        <f t="shared" si="77"/>
        <v>55.697247706422019</v>
      </c>
      <c r="Q1257" t="s">
        <v>8329</v>
      </c>
      <c r="R1257" t="s">
        <v>8330</v>
      </c>
      <c r="S1257" s="11">
        <f t="shared" si="78"/>
        <v>41579.845509259263</v>
      </c>
      <c r="T1257" s="11">
        <f t="shared" si="7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14">
        <f t="shared" si="77"/>
        <v>98.030831024930734</v>
      </c>
      <c r="Q1258" t="s">
        <v>8329</v>
      </c>
      <c r="R1258" t="s">
        <v>8330</v>
      </c>
      <c r="S1258" s="11">
        <f t="shared" si="78"/>
        <v>40921.919340277782</v>
      </c>
      <c r="T1258" s="11">
        <f t="shared" si="7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14">
        <f t="shared" si="77"/>
        <v>92.102272727272734</v>
      </c>
      <c r="Q1259" t="s">
        <v>8329</v>
      </c>
      <c r="R1259" t="s">
        <v>8330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14">
        <f t="shared" si="77"/>
        <v>38.175462686567165</v>
      </c>
      <c r="Q1260" t="s">
        <v>8329</v>
      </c>
      <c r="R1260" t="s">
        <v>8330</v>
      </c>
      <c r="S1260" s="11">
        <f t="shared" si="78"/>
        <v>41487.611250000002</v>
      </c>
      <c r="T1260" s="11">
        <f t="shared" si="7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14">
        <f t="shared" si="77"/>
        <v>27.145833333333332</v>
      </c>
      <c r="Q1261" t="s">
        <v>8329</v>
      </c>
      <c r="R1261" t="s">
        <v>8330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14">
        <f t="shared" si="77"/>
        <v>50.689189189189186</v>
      </c>
      <c r="Q1262" t="s">
        <v>8329</v>
      </c>
      <c r="R1262" t="s">
        <v>8330</v>
      </c>
      <c r="S1262" s="11">
        <f t="shared" si="78"/>
        <v>41666.842824074076</v>
      </c>
      <c r="T1262" s="11">
        <f t="shared" si="7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14">
        <f t="shared" si="77"/>
        <v>38.942307692307693</v>
      </c>
      <c r="Q1263" t="s">
        <v>8329</v>
      </c>
      <c r="R1263" t="s">
        <v>8330</v>
      </c>
      <c r="S1263" s="11">
        <f t="shared" si="78"/>
        <v>41638.342905092592</v>
      </c>
      <c r="T1263" s="11">
        <f t="shared" si="7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14">
        <f t="shared" si="77"/>
        <v>77.638095238095232</v>
      </c>
      <c r="Q1264" t="s">
        <v>8329</v>
      </c>
      <c r="R1264" t="s">
        <v>8330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14">
        <f t="shared" si="77"/>
        <v>43.536585365853661</v>
      </c>
      <c r="Q1265" t="s">
        <v>8329</v>
      </c>
      <c r="R1265" t="s">
        <v>8330</v>
      </c>
      <c r="S1265" s="11">
        <f t="shared" si="78"/>
        <v>41692.084143518521</v>
      </c>
      <c r="T1265" s="11">
        <f t="shared" si="7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14">
        <f t="shared" si="77"/>
        <v>31.823529411764707</v>
      </c>
      <c r="Q1266" t="s">
        <v>8329</v>
      </c>
      <c r="R1266" t="s">
        <v>8330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14">
        <f t="shared" si="77"/>
        <v>63.184393939393942</v>
      </c>
      <c r="Q1267" t="s">
        <v>8329</v>
      </c>
      <c r="R1267" t="s">
        <v>8330</v>
      </c>
      <c r="S1267" s="11">
        <f t="shared" si="78"/>
        <v>40465.655266203699</v>
      </c>
      <c r="T1267" s="11">
        <f t="shared" si="7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14">
        <f t="shared" si="77"/>
        <v>190.9</v>
      </c>
      <c r="Q1268" t="s">
        <v>8329</v>
      </c>
      <c r="R1268" t="s">
        <v>8330</v>
      </c>
      <c r="S1268" s="11">
        <f t="shared" si="78"/>
        <v>41620.87667824074</v>
      </c>
      <c r="T1268" s="11">
        <f t="shared" si="7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14">
        <f t="shared" si="77"/>
        <v>140.85534591194968</v>
      </c>
      <c r="Q1269" t="s">
        <v>8329</v>
      </c>
      <c r="R1269" t="s">
        <v>8330</v>
      </c>
      <c r="S1269" s="11">
        <f t="shared" si="78"/>
        <v>41449.585162037038</v>
      </c>
      <c r="T1269" s="11">
        <f t="shared" si="7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14">
        <f t="shared" si="77"/>
        <v>76.92307692307692</v>
      </c>
      <c r="Q1270" t="s">
        <v>8329</v>
      </c>
      <c r="R1270" t="s">
        <v>8330</v>
      </c>
      <c r="S1270" s="11">
        <f t="shared" si="78"/>
        <v>41507.845451388886</v>
      </c>
      <c r="T1270" s="11">
        <f t="shared" si="7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14">
        <f t="shared" si="77"/>
        <v>99.15533980582525</v>
      </c>
      <c r="Q1271" t="s">
        <v>8329</v>
      </c>
      <c r="R1271" t="s">
        <v>8330</v>
      </c>
      <c r="S1271" s="11">
        <f t="shared" si="78"/>
        <v>42445.823055555549</v>
      </c>
      <c r="T1271" s="11">
        <f t="shared" si="7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14">
        <f t="shared" si="77"/>
        <v>67.881656804733723</v>
      </c>
      <c r="Q1272" t="s">
        <v>8329</v>
      </c>
      <c r="R1272" t="s">
        <v>8330</v>
      </c>
      <c r="S1272" s="11">
        <f t="shared" si="78"/>
        <v>40933.856967592597</v>
      </c>
      <c r="T1272" s="11">
        <f t="shared" si="7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14">
        <f t="shared" si="77"/>
        <v>246.29032258064515</v>
      </c>
      <c r="Q1273" t="s">
        <v>8329</v>
      </c>
      <c r="R1273" t="s">
        <v>8330</v>
      </c>
      <c r="S1273" s="11">
        <f t="shared" si="78"/>
        <v>41561.683553240742</v>
      </c>
      <c r="T1273" s="11">
        <f t="shared" si="7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14">
        <f t="shared" si="77"/>
        <v>189.28571428571428</v>
      </c>
      <c r="Q1274" t="s">
        <v>8329</v>
      </c>
      <c r="R1274" t="s">
        <v>8330</v>
      </c>
      <c r="S1274" s="11">
        <f t="shared" si="78"/>
        <v>40274.745127314818</v>
      </c>
      <c r="T1274" s="11">
        <f t="shared" si="7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14">
        <f t="shared" si="77"/>
        <v>76.666666666666671</v>
      </c>
      <c r="Q1275" t="s">
        <v>8329</v>
      </c>
      <c r="R1275" t="s">
        <v>8330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14">
        <f t="shared" si="77"/>
        <v>82.963254817987149</v>
      </c>
      <c r="Q1276" t="s">
        <v>8329</v>
      </c>
      <c r="R1276" t="s">
        <v>8330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14">
        <f t="shared" si="77"/>
        <v>62.522107969151669</v>
      </c>
      <c r="Q1277" t="s">
        <v>8329</v>
      </c>
      <c r="R1277" t="s">
        <v>8330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14">
        <f t="shared" si="77"/>
        <v>46.06808823529412</v>
      </c>
      <c r="Q1278" t="s">
        <v>8329</v>
      </c>
      <c r="R1278" t="s">
        <v>8330</v>
      </c>
      <c r="S1278" s="11">
        <f t="shared" si="78"/>
        <v>40007.704247685186</v>
      </c>
      <c r="T1278" s="11">
        <f t="shared" si="7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14">
        <f t="shared" si="77"/>
        <v>38.543946731234868</v>
      </c>
      <c r="Q1279" t="s">
        <v>8329</v>
      </c>
      <c r="R1279" t="s">
        <v>8330</v>
      </c>
      <c r="S1279" s="11">
        <f t="shared" si="78"/>
        <v>41121.561886574076</v>
      </c>
      <c r="T1279" s="11">
        <f t="shared" si="7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14">
        <f t="shared" si="77"/>
        <v>53.005263157894738</v>
      </c>
      <c r="Q1280" t="s">
        <v>8329</v>
      </c>
      <c r="R1280" t="s">
        <v>8330</v>
      </c>
      <c r="S1280" s="11">
        <f t="shared" si="78"/>
        <v>41786.555162037039</v>
      </c>
      <c r="T1280" s="11">
        <f t="shared" si="7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14">
        <f t="shared" si="77"/>
        <v>73.355396825396824</v>
      </c>
      <c r="Q1281" t="s">
        <v>8329</v>
      </c>
      <c r="R1281" t="s">
        <v>8330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80">E1282/D1282</f>
        <v>1.1091186666666666</v>
      </c>
      <c r="P1282" s="14">
        <f t="shared" si="77"/>
        <v>127.97523076923076</v>
      </c>
      <c r="Q1282" t="s">
        <v>8329</v>
      </c>
      <c r="R1282" t="s">
        <v>8330</v>
      </c>
      <c r="S1282" s="11">
        <f t="shared" si="78"/>
        <v>40513.757569444446</v>
      </c>
      <c r="T1282" s="11">
        <f t="shared" si="7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80"/>
        <v>1.1071428571428572</v>
      </c>
      <c r="P1283" s="14">
        <f t="shared" ref="P1283:P1346" si="81">E1283/L1283</f>
        <v>104.72972972972973</v>
      </c>
      <c r="Q1283" t="s">
        <v>8329</v>
      </c>
      <c r="R1283" t="s">
        <v>8330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14">
        <f t="shared" si="81"/>
        <v>67.671532846715323</v>
      </c>
      <c r="Q1284" t="s">
        <v>8329</v>
      </c>
      <c r="R1284" t="s">
        <v>8330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14">
        <f t="shared" si="81"/>
        <v>95.931818181818187</v>
      </c>
      <c r="Q1285" t="s">
        <v>8329</v>
      </c>
      <c r="R1285" t="s">
        <v>8330</v>
      </c>
      <c r="S1285" s="11">
        <f t="shared" si="82"/>
        <v>41320.717465277776</v>
      </c>
      <c r="T1285" s="11">
        <f t="shared" si="83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14">
        <f t="shared" si="81"/>
        <v>65.161290322580641</v>
      </c>
      <c r="Q1286" t="s">
        <v>8321</v>
      </c>
      <c r="R1286" t="s">
        <v>8322</v>
      </c>
      <c r="S1286" s="11">
        <f t="shared" si="82"/>
        <v>42712.23474537037</v>
      </c>
      <c r="T1286" s="11">
        <f t="shared" si="83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14">
        <f t="shared" si="81"/>
        <v>32.269841269841272</v>
      </c>
      <c r="Q1287" t="s">
        <v>8321</v>
      </c>
      <c r="R1287" t="s">
        <v>8322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14">
        <f t="shared" si="81"/>
        <v>81.25</v>
      </c>
      <c r="Q1288" t="s">
        <v>8321</v>
      </c>
      <c r="R1288" t="s">
        <v>8322</v>
      </c>
      <c r="S1288" s="11">
        <f t="shared" si="82"/>
        <v>42039.384571759263</v>
      </c>
      <c r="T1288" s="11">
        <f t="shared" si="83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14">
        <f t="shared" si="81"/>
        <v>24.2</v>
      </c>
      <c r="Q1289" t="s">
        <v>8321</v>
      </c>
      <c r="R1289" t="s">
        <v>8322</v>
      </c>
      <c r="S1289" s="11">
        <f t="shared" si="82"/>
        <v>42107.621018518519</v>
      </c>
      <c r="T1289" s="11">
        <f t="shared" si="83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14">
        <f t="shared" si="81"/>
        <v>65.868852459016395</v>
      </c>
      <c r="Q1290" t="s">
        <v>8321</v>
      </c>
      <c r="R1290" t="s">
        <v>8322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14">
        <f t="shared" si="81"/>
        <v>36.07692307692308</v>
      </c>
      <c r="Q1291" t="s">
        <v>8321</v>
      </c>
      <c r="R1291" t="s">
        <v>8322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14">
        <f t="shared" si="81"/>
        <v>44.186046511627907</v>
      </c>
      <c r="Q1292" t="s">
        <v>8321</v>
      </c>
      <c r="R1292" t="s">
        <v>8322</v>
      </c>
      <c r="S1292" s="11">
        <f t="shared" si="82"/>
        <v>42086.614942129629</v>
      </c>
      <c r="T1292" s="11">
        <f t="shared" si="83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14">
        <f t="shared" si="81"/>
        <v>104.07142857142857</v>
      </c>
      <c r="Q1293" t="s">
        <v>8321</v>
      </c>
      <c r="R1293" t="s">
        <v>8322</v>
      </c>
      <c r="S1293" s="11">
        <f t="shared" si="82"/>
        <v>42064.652673611112</v>
      </c>
      <c r="T1293" s="11">
        <f t="shared" si="83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14">
        <f t="shared" si="81"/>
        <v>35.96153846153846</v>
      </c>
      <c r="Q1294" t="s">
        <v>8321</v>
      </c>
      <c r="R1294" t="s">
        <v>8322</v>
      </c>
      <c r="S1294" s="11">
        <f t="shared" si="82"/>
        <v>42256.764212962968</v>
      </c>
      <c r="T1294" s="11">
        <f t="shared" si="83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14">
        <f t="shared" si="81"/>
        <v>127.79166666666667</v>
      </c>
      <c r="Q1295" t="s">
        <v>8321</v>
      </c>
      <c r="R1295" t="s">
        <v>8322</v>
      </c>
      <c r="S1295" s="11">
        <f t="shared" si="82"/>
        <v>42292.701053240744</v>
      </c>
      <c r="T1295" s="11">
        <f t="shared" si="83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14">
        <f t="shared" si="81"/>
        <v>27.727272727272727</v>
      </c>
      <c r="Q1296" t="s">
        <v>8321</v>
      </c>
      <c r="R1296" t="s">
        <v>8322</v>
      </c>
      <c r="S1296" s="11">
        <f t="shared" si="82"/>
        <v>42278.453668981485</v>
      </c>
      <c r="T1296" s="11">
        <f t="shared" si="83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14">
        <f t="shared" si="81"/>
        <v>39.828125</v>
      </c>
      <c r="Q1297" t="s">
        <v>8321</v>
      </c>
      <c r="R1297" t="s">
        <v>8322</v>
      </c>
      <c r="S1297" s="11">
        <f t="shared" si="82"/>
        <v>42184.572881944448</v>
      </c>
      <c r="T1297" s="11">
        <f t="shared" si="83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14">
        <f t="shared" si="81"/>
        <v>52.173913043478258</v>
      </c>
      <c r="Q1298" t="s">
        <v>8321</v>
      </c>
      <c r="R1298" t="s">
        <v>8322</v>
      </c>
      <c r="S1298" s="11">
        <f t="shared" si="82"/>
        <v>42423.050613425927</v>
      </c>
      <c r="T1298" s="11">
        <f t="shared" si="83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14">
        <f t="shared" si="81"/>
        <v>92.037815126050418</v>
      </c>
      <c r="Q1299" t="s">
        <v>8321</v>
      </c>
      <c r="R1299" t="s">
        <v>8322</v>
      </c>
      <c r="S1299" s="11">
        <f t="shared" si="82"/>
        <v>42461.747199074074</v>
      </c>
      <c r="T1299" s="11">
        <f t="shared" si="83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14">
        <f t="shared" si="81"/>
        <v>63.424242424242422</v>
      </c>
      <c r="Q1300" t="s">
        <v>8321</v>
      </c>
      <c r="R1300" t="s">
        <v>8322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14">
        <f t="shared" si="81"/>
        <v>135.625</v>
      </c>
      <c r="Q1301" t="s">
        <v>8321</v>
      </c>
      <c r="R1301" t="s">
        <v>8322</v>
      </c>
      <c r="S1301" s="11">
        <f t="shared" si="82"/>
        <v>42169.814340277779</v>
      </c>
      <c r="T1301" s="11">
        <f t="shared" si="83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14">
        <f t="shared" si="81"/>
        <v>168.75</v>
      </c>
      <c r="Q1302" t="s">
        <v>8321</v>
      </c>
      <c r="R1302" t="s">
        <v>8322</v>
      </c>
      <c r="S1302" s="11">
        <f t="shared" si="82"/>
        <v>42483.675208333334</v>
      </c>
      <c r="T1302" s="11">
        <f t="shared" si="83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14">
        <f t="shared" si="81"/>
        <v>70.862068965517238</v>
      </c>
      <c r="Q1303" t="s">
        <v>8321</v>
      </c>
      <c r="R1303" t="s">
        <v>8322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14">
        <f t="shared" si="81"/>
        <v>50</v>
      </c>
      <c r="Q1304" t="s">
        <v>8321</v>
      </c>
      <c r="R1304" t="s">
        <v>8322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14">
        <f t="shared" si="81"/>
        <v>42.214166666666671</v>
      </c>
      <c r="Q1305" t="s">
        <v>8321</v>
      </c>
      <c r="R1305" t="s">
        <v>8322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14">
        <f t="shared" si="81"/>
        <v>152.41346153846155</v>
      </c>
      <c r="Q1306" t="s">
        <v>8323</v>
      </c>
      <c r="R1306" t="s">
        <v>8325</v>
      </c>
      <c r="S1306" s="11">
        <f t="shared" si="82"/>
        <v>42747.194502314815</v>
      </c>
      <c r="T1306" s="11">
        <f t="shared" si="83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14">
        <f t="shared" si="81"/>
        <v>90.616279069767444</v>
      </c>
      <c r="Q1307" t="s">
        <v>8323</v>
      </c>
      <c r="R1307" t="s">
        <v>8325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14">
        <f t="shared" si="81"/>
        <v>201.60393258426967</v>
      </c>
      <c r="Q1308" t="s">
        <v>8323</v>
      </c>
      <c r="R1308" t="s">
        <v>8325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14">
        <f t="shared" si="81"/>
        <v>127.93333333333334</v>
      </c>
      <c r="Q1309" t="s">
        <v>8323</v>
      </c>
      <c r="R1309" t="s">
        <v>8325</v>
      </c>
      <c r="S1309" s="11">
        <f t="shared" si="82"/>
        <v>42387.503229166665</v>
      </c>
      <c r="T1309" s="11">
        <f t="shared" si="83"/>
        <v>42417.503229166665</v>
      </c>
    </row>
    <row r="1310" spans="1:20" ht="16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14">
        <f t="shared" si="81"/>
        <v>29.894736842105264</v>
      </c>
      <c r="Q1310" t="s">
        <v>8323</v>
      </c>
      <c r="R1310" t="s">
        <v>8325</v>
      </c>
      <c r="S1310" s="11">
        <f t="shared" si="82"/>
        <v>42611.613564814819</v>
      </c>
      <c r="T1310" s="11">
        <f t="shared" si="83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14">
        <f t="shared" si="81"/>
        <v>367.97142857142859</v>
      </c>
      <c r="Q1311" t="s">
        <v>8323</v>
      </c>
      <c r="R1311" t="s">
        <v>8325</v>
      </c>
      <c r="S1311" s="11">
        <f t="shared" si="82"/>
        <v>42257.882731481484</v>
      </c>
      <c r="T1311" s="11">
        <f t="shared" si="83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14">
        <f t="shared" si="81"/>
        <v>129.16666666666666</v>
      </c>
      <c r="Q1312" t="s">
        <v>8323</v>
      </c>
      <c r="R1312" t="s">
        <v>8325</v>
      </c>
      <c r="S1312" s="11">
        <f t="shared" si="82"/>
        <v>42556.667245370365</v>
      </c>
      <c r="T1312" s="11">
        <f t="shared" si="83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14">
        <f t="shared" si="81"/>
        <v>800.7</v>
      </c>
      <c r="Q1313" t="s">
        <v>8323</v>
      </c>
      <c r="R1313" t="s">
        <v>8325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14">
        <f t="shared" si="81"/>
        <v>28</v>
      </c>
      <c r="Q1314" t="s">
        <v>8323</v>
      </c>
      <c r="R1314" t="s">
        <v>8325</v>
      </c>
      <c r="S1314" s="11">
        <f t="shared" si="82"/>
        <v>42082.702800925923</v>
      </c>
      <c r="T1314" s="11">
        <f t="shared" si="83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14">
        <f t="shared" si="81"/>
        <v>102.01639344262296</v>
      </c>
      <c r="Q1315" t="s">
        <v>8323</v>
      </c>
      <c r="R1315" t="s">
        <v>8325</v>
      </c>
      <c r="S1315" s="11">
        <f t="shared" si="82"/>
        <v>42402.709652777776</v>
      </c>
      <c r="T1315" s="11">
        <f t="shared" si="83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14">
        <f t="shared" si="81"/>
        <v>184.36363636363637</v>
      </c>
      <c r="Q1316" t="s">
        <v>8323</v>
      </c>
      <c r="R1316" t="s">
        <v>8325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14">
        <f t="shared" si="81"/>
        <v>162.91935483870967</v>
      </c>
      <c r="Q1317" t="s">
        <v>8323</v>
      </c>
      <c r="R1317" t="s">
        <v>8325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14">
        <f t="shared" si="81"/>
        <v>1</v>
      </c>
      <c r="Q1318" t="s">
        <v>8323</v>
      </c>
      <c r="R1318" t="s">
        <v>8325</v>
      </c>
      <c r="S1318" s="11">
        <f t="shared" si="82"/>
        <v>42393.961909722217</v>
      </c>
      <c r="T1318" s="11">
        <f t="shared" si="83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14">
        <f t="shared" si="81"/>
        <v>603.52631578947364</v>
      </c>
      <c r="Q1319" t="s">
        <v>8323</v>
      </c>
      <c r="R1319" t="s">
        <v>8325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14">
        <f t="shared" si="81"/>
        <v>45.407407407407405</v>
      </c>
      <c r="Q1320" t="s">
        <v>8323</v>
      </c>
      <c r="R1320" t="s">
        <v>8325</v>
      </c>
      <c r="S1320" s="11">
        <f t="shared" si="82"/>
        <v>41985.043657407412</v>
      </c>
      <c r="T1320" s="11">
        <f t="shared" si="83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14">
        <f t="shared" si="81"/>
        <v>97.333333333333329</v>
      </c>
      <c r="Q1321" t="s">
        <v>8323</v>
      </c>
      <c r="R1321" t="s">
        <v>8325</v>
      </c>
      <c r="S1321" s="11">
        <f t="shared" si="82"/>
        <v>41816.812094907407</v>
      </c>
      <c r="T1321" s="11">
        <f t="shared" si="83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14">
        <f t="shared" si="81"/>
        <v>167.66666666666666</v>
      </c>
      <c r="Q1322" t="s">
        <v>8323</v>
      </c>
      <c r="R1322" t="s">
        <v>8325</v>
      </c>
      <c r="S1322" s="11">
        <f t="shared" si="82"/>
        <v>42705.690347222218</v>
      </c>
      <c r="T1322" s="11">
        <f t="shared" si="83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14">
        <f t="shared" si="81"/>
        <v>859.85714285714289</v>
      </c>
      <c r="Q1323" t="s">
        <v>8323</v>
      </c>
      <c r="R1323" t="s">
        <v>8325</v>
      </c>
      <c r="S1323" s="11">
        <f t="shared" si="82"/>
        <v>42697.74927083333</v>
      </c>
      <c r="T1323" s="11">
        <f t="shared" si="83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14">
        <f t="shared" si="81"/>
        <v>26.5</v>
      </c>
      <c r="Q1324" t="s">
        <v>8323</v>
      </c>
      <c r="R1324" t="s">
        <v>8325</v>
      </c>
      <c r="S1324" s="11">
        <f t="shared" si="82"/>
        <v>42115.656539351854</v>
      </c>
      <c r="T1324" s="11">
        <f t="shared" si="83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14">
        <f t="shared" si="81"/>
        <v>30.272727272727273</v>
      </c>
      <c r="Q1325" t="s">
        <v>8323</v>
      </c>
      <c r="R1325" t="s">
        <v>8325</v>
      </c>
      <c r="S1325" s="11">
        <f t="shared" si="82"/>
        <v>42451.698449074072</v>
      </c>
      <c r="T1325" s="11">
        <f t="shared" si="83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14">
        <f t="shared" si="81"/>
        <v>54.666666666666664</v>
      </c>
      <c r="Q1326" t="s">
        <v>8323</v>
      </c>
      <c r="R1326" t="s">
        <v>8325</v>
      </c>
      <c r="S1326" s="11">
        <f t="shared" si="82"/>
        <v>42626.633703703701</v>
      </c>
      <c r="T1326" s="11">
        <f t="shared" si="83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14">
        <f t="shared" si="81"/>
        <v>60.75</v>
      </c>
      <c r="Q1327" t="s">
        <v>8323</v>
      </c>
      <c r="R1327" t="s">
        <v>8325</v>
      </c>
      <c r="S1327" s="11">
        <f t="shared" si="82"/>
        <v>42704.086053240739</v>
      </c>
      <c r="T1327" s="11">
        <f t="shared" si="83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14">
        <f t="shared" si="81"/>
        <v>102.72727272727273</v>
      </c>
      <c r="Q1328" t="s">
        <v>8323</v>
      </c>
      <c r="R1328" t="s">
        <v>8325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14">
        <f t="shared" si="81"/>
        <v>41.585365853658537</v>
      </c>
      <c r="Q1329" t="s">
        <v>8323</v>
      </c>
      <c r="R1329" t="s">
        <v>8325</v>
      </c>
      <c r="S1329" s="11">
        <f t="shared" si="82"/>
        <v>42123.678645833337</v>
      </c>
      <c r="T1329" s="11">
        <f t="shared" si="83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14">
        <f t="shared" si="81"/>
        <v>116.53333333333333</v>
      </c>
      <c r="Q1330" t="s">
        <v>8323</v>
      </c>
      <c r="R1330" t="s">
        <v>8325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14">
        <f t="shared" si="81"/>
        <v>45.333333333333336</v>
      </c>
      <c r="Q1331" t="s">
        <v>8323</v>
      </c>
      <c r="R1331" t="s">
        <v>8325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14">
        <f t="shared" si="81"/>
        <v>157.46</v>
      </c>
      <c r="Q1332" t="s">
        <v>8323</v>
      </c>
      <c r="R1332" t="s">
        <v>8325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14">
        <f t="shared" si="81"/>
        <v>100.5</v>
      </c>
      <c r="Q1333" t="s">
        <v>8323</v>
      </c>
      <c r="R1333" t="s">
        <v>8325</v>
      </c>
      <c r="S1333" s="11">
        <f t="shared" si="82"/>
        <v>42569.50409722222</v>
      </c>
      <c r="T1333" s="11">
        <f t="shared" si="83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14" t="e">
        <f t="shared" si="81"/>
        <v>#DIV/0!</v>
      </c>
      <c r="Q1334" t="s">
        <v>8323</v>
      </c>
      <c r="R1334" t="s">
        <v>8325</v>
      </c>
      <c r="S1334" s="11">
        <f t="shared" si="82"/>
        <v>42732.060277777782</v>
      </c>
      <c r="T1334" s="11">
        <f t="shared" si="83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14" t="e">
        <f t="shared" si="81"/>
        <v>#DIV/0!</v>
      </c>
      <c r="Q1335" t="s">
        <v>8323</v>
      </c>
      <c r="R1335" t="s">
        <v>8325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14">
        <f t="shared" si="81"/>
        <v>51.822463768115945</v>
      </c>
      <c r="Q1336" t="s">
        <v>8323</v>
      </c>
      <c r="R1336" t="s">
        <v>8325</v>
      </c>
      <c r="S1336" s="11">
        <f t="shared" si="82"/>
        <v>42410.774155092593</v>
      </c>
      <c r="T1336" s="11">
        <f t="shared" si="83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14">
        <f t="shared" si="81"/>
        <v>308.75</v>
      </c>
      <c r="Q1337" t="s">
        <v>8323</v>
      </c>
      <c r="R1337" t="s">
        <v>8325</v>
      </c>
      <c r="S1337" s="11">
        <f t="shared" si="82"/>
        <v>42313.936365740738</v>
      </c>
      <c r="T1337" s="11">
        <f t="shared" si="83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14">
        <f t="shared" si="81"/>
        <v>379.22767857142856</v>
      </c>
      <c r="Q1338" t="s">
        <v>8323</v>
      </c>
      <c r="R1338" t="s">
        <v>8325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14">
        <f t="shared" si="81"/>
        <v>176.36428571428573</v>
      </c>
      <c r="Q1339" t="s">
        <v>8323</v>
      </c>
      <c r="R1339" t="s">
        <v>8325</v>
      </c>
      <c r="S1339" s="11">
        <f t="shared" si="82"/>
        <v>42767.577303240745</v>
      </c>
      <c r="T1339" s="11">
        <f t="shared" si="83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14">
        <f t="shared" si="81"/>
        <v>66.066666666666663</v>
      </c>
      <c r="Q1340" t="s">
        <v>8323</v>
      </c>
      <c r="R1340" t="s">
        <v>8325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14">
        <f t="shared" si="81"/>
        <v>89.648648648648646</v>
      </c>
      <c r="Q1341" t="s">
        <v>8323</v>
      </c>
      <c r="R1341" t="s">
        <v>8325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14" t="e">
        <f t="shared" si="81"/>
        <v>#DIV/0!</v>
      </c>
      <c r="Q1342" t="s">
        <v>8323</v>
      </c>
      <c r="R1342" t="s">
        <v>8325</v>
      </c>
      <c r="S1342" s="11">
        <f t="shared" si="82"/>
        <v>41836.595520833333</v>
      </c>
      <c r="T1342" s="11">
        <f t="shared" si="83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14">
        <f t="shared" si="81"/>
        <v>382.39130434782606</v>
      </c>
      <c r="Q1343" t="s">
        <v>8323</v>
      </c>
      <c r="R1343" t="s">
        <v>8325</v>
      </c>
      <c r="S1343" s="11">
        <f t="shared" si="82"/>
        <v>42612.624039351853</v>
      </c>
      <c r="T1343" s="11">
        <f t="shared" si="83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14">
        <f t="shared" si="81"/>
        <v>100</v>
      </c>
      <c r="Q1344" t="s">
        <v>8323</v>
      </c>
      <c r="R1344" t="s">
        <v>8325</v>
      </c>
      <c r="S1344" s="11">
        <f t="shared" si="82"/>
        <v>42172.816423611104</v>
      </c>
      <c r="T1344" s="11">
        <f t="shared" si="83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14">
        <f t="shared" si="81"/>
        <v>158.35603715170279</v>
      </c>
      <c r="Q1345" t="s">
        <v>8323</v>
      </c>
      <c r="R1345" t="s">
        <v>8325</v>
      </c>
      <c r="S1345" s="11">
        <f t="shared" si="82"/>
        <v>42542.526423611111</v>
      </c>
      <c r="T1345" s="11">
        <f t="shared" si="83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84">E1346/D1346</f>
        <v>3.7773333333333334</v>
      </c>
      <c r="P1346" s="14">
        <f t="shared" si="81"/>
        <v>40.762589928057551</v>
      </c>
      <c r="Q1346" t="s">
        <v>8326</v>
      </c>
      <c r="R1346" t="s">
        <v>8327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84"/>
        <v>1.25</v>
      </c>
      <c r="P1347" s="14">
        <f t="shared" ref="P1347:P1410" si="85">E1347/L1347</f>
        <v>53.571428571428569</v>
      </c>
      <c r="Q1347" t="s">
        <v>8326</v>
      </c>
      <c r="R1347" t="s">
        <v>8327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14">
        <f t="shared" si="85"/>
        <v>48.449664429530202</v>
      </c>
      <c r="Q1348" t="s">
        <v>8326</v>
      </c>
      <c r="R1348" t="s">
        <v>8327</v>
      </c>
      <c r="S1348" s="11">
        <f t="shared" si="86"/>
        <v>41422.075821759259</v>
      </c>
      <c r="T1348" s="11">
        <f t="shared" si="87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14">
        <f t="shared" si="85"/>
        <v>82.41935483870968</v>
      </c>
      <c r="Q1349" t="s">
        <v>8326</v>
      </c>
      <c r="R1349" t="s">
        <v>8327</v>
      </c>
      <c r="S1349" s="11">
        <f t="shared" si="86"/>
        <v>42040.638020833328</v>
      </c>
      <c r="T1349" s="11">
        <f t="shared" si="87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14">
        <f t="shared" si="85"/>
        <v>230.19230769230768</v>
      </c>
      <c r="Q1350" t="s">
        <v>8326</v>
      </c>
      <c r="R1350" t="s">
        <v>8327</v>
      </c>
      <c r="S1350" s="11">
        <f t="shared" si="86"/>
        <v>41963.506168981476</v>
      </c>
      <c r="T1350" s="11">
        <f t="shared" si="87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14">
        <f t="shared" si="85"/>
        <v>59.360465116279073</v>
      </c>
      <c r="Q1351" t="s">
        <v>8326</v>
      </c>
      <c r="R1351" t="s">
        <v>8327</v>
      </c>
      <c r="S1351" s="11">
        <f t="shared" si="86"/>
        <v>42317.33258101852</v>
      </c>
      <c r="T1351" s="11">
        <f t="shared" si="87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14">
        <f t="shared" si="85"/>
        <v>66.698717948717942</v>
      </c>
      <c r="Q1352" t="s">
        <v>8326</v>
      </c>
      <c r="R1352" t="s">
        <v>8327</v>
      </c>
      <c r="S1352" s="11">
        <f t="shared" si="86"/>
        <v>42334.013124999998</v>
      </c>
      <c r="T1352" s="11">
        <f t="shared" si="87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14">
        <f t="shared" si="85"/>
        <v>168.77500000000001</v>
      </c>
      <c r="Q1353" t="s">
        <v>8326</v>
      </c>
      <c r="R1353" t="s">
        <v>8327</v>
      </c>
      <c r="S1353" s="11">
        <f t="shared" si="86"/>
        <v>42382.74009259259</v>
      </c>
      <c r="T1353" s="11">
        <f t="shared" si="87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14">
        <f t="shared" si="85"/>
        <v>59.973568281938327</v>
      </c>
      <c r="Q1354" t="s">
        <v>8326</v>
      </c>
      <c r="R1354" t="s">
        <v>8327</v>
      </c>
      <c r="S1354" s="11">
        <f t="shared" si="86"/>
        <v>42200.578310185185</v>
      </c>
      <c r="T1354" s="11">
        <f t="shared" si="87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14">
        <f t="shared" si="85"/>
        <v>31.80952380952381</v>
      </c>
      <c r="Q1355" t="s">
        <v>8326</v>
      </c>
      <c r="R1355" t="s">
        <v>8327</v>
      </c>
      <c r="S1355" s="11">
        <f t="shared" si="86"/>
        <v>41309.11791666667</v>
      </c>
      <c r="T1355" s="11">
        <f t="shared" si="87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14">
        <f t="shared" si="85"/>
        <v>24.421875</v>
      </c>
      <c r="Q1356" t="s">
        <v>8326</v>
      </c>
      <c r="R1356" t="s">
        <v>8327</v>
      </c>
      <c r="S1356" s="11">
        <f t="shared" si="86"/>
        <v>42502.807627314818</v>
      </c>
      <c r="T1356" s="11">
        <f t="shared" si="87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14">
        <f t="shared" si="85"/>
        <v>25.347107438016529</v>
      </c>
      <c r="Q1357" t="s">
        <v>8326</v>
      </c>
      <c r="R1357" t="s">
        <v>8327</v>
      </c>
      <c r="S1357" s="11">
        <f t="shared" si="86"/>
        <v>41213.254687499997</v>
      </c>
      <c r="T1357" s="11">
        <f t="shared" si="87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14">
        <f t="shared" si="85"/>
        <v>71.443218390804603</v>
      </c>
      <c r="Q1358" t="s">
        <v>8326</v>
      </c>
      <c r="R1358" t="s">
        <v>8327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14">
        <f t="shared" si="85"/>
        <v>38.553846153846152</v>
      </c>
      <c r="Q1359" t="s">
        <v>8326</v>
      </c>
      <c r="R1359" t="s">
        <v>8327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14">
        <f t="shared" si="85"/>
        <v>68.367346938775512</v>
      </c>
      <c r="Q1360" t="s">
        <v>8326</v>
      </c>
      <c r="R1360" t="s">
        <v>8327</v>
      </c>
      <c r="S1360" s="11">
        <f t="shared" si="86"/>
        <v>40689.570868055554</v>
      </c>
      <c r="T1360" s="11">
        <f t="shared" si="87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14">
        <f t="shared" si="85"/>
        <v>40.210526315789473</v>
      </c>
      <c r="Q1361" t="s">
        <v>8326</v>
      </c>
      <c r="R1361" t="s">
        <v>8327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14">
        <f t="shared" si="85"/>
        <v>32.074074074074076</v>
      </c>
      <c r="Q1362" t="s">
        <v>8326</v>
      </c>
      <c r="R1362" t="s">
        <v>8327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14">
        <f t="shared" si="85"/>
        <v>28.632575757575758</v>
      </c>
      <c r="Q1363" t="s">
        <v>8326</v>
      </c>
      <c r="R1363" t="s">
        <v>8327</v>
      </c>
      <c r="S1363" s="11">
        <f t="shared" si="86"/>
        <v>41781.717268518521</v>
      </c>
      <c r="T1363" s="11">
        <f t="shared" si="87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14">
        <f t="shared" si="85"/>
        <v>43.64</v>
      </c>
      <c r="Q1364" t="s">
        <v>8326</v>
      </c>
      <c r="R1364" t="s">
        <v>8327</v>
      </c>
      <c r="S1364" s="11">
        <f t="shared" si="86"/>
        <v>41464.934386574074</v>
      </c>
      <c r="T1364" s="11">
        <f t="shared" si="87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14">
        <f t="shared" si="85"/>
        <v>40</v>
      </c>
      <c r="Q1365" t="s">
        <v>8326</v>
      </c>
      <c r="R1365" t="s">
        <v>8327</v>
      </c>
      <c r="S1365" s="11">
        <f t="shared" si="86"/>
        <v>42396.8440625</v>
      </c>
      <c r="T1365" s="11">
        <f t="shared" si="87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14">
        <f t="shared" si="85"/>
        <v>346.04166666666669</v>
      </c>
      <c r="Q1366" t="s">
        <v>8329</v>
      </c>
      <c r="R1366" t="s">
        <v>8330</v>
      </c>
      <c r="S1366" s="11">
        <f t="shared" si="86"/>
        <v>41951.695671296293</v>
      </c>
      <c r="T1366" s="11">
        <f t="shared" si="87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14">
        <f t="shared" si="85"/>
        <v>81.739130434782609</v>
      </c>
      <c r="Q1367" t="s">
        <v>8329</v>
      </c>
      <c r="R1367" t="s">
        <v>8330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14">
        <f t="shared" si="85"/>
        <v>64.535306122448986</v>
      </c>
      <c r="Q1368" t="s">
        <v>8329</v>
      </c>
      <c r="R1368" t="s">
        <v>8330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14">
        <f t="shared" si="85"/>
        <v>63.477777777777774</v>
      </c>
      <c r="Q1369" t="s">
        <v>8329</v>
      </c>
      <c r="R1369" t="s">
        <v>8330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14">
        <f t="shared" si="85"/>
        <v>63.620689655172413</v>
      </c>
      <c r="Q1370" t="s">
        <v>8329</v>
      </c>
      <c r="R1370" t="s">
        <v>8330</v>
      </c>
      <c r="S1370" s="11">
        <f t="shared" si="86"/>
        <v>42146.190902777773</v>
      </c>
      <c r="T1370" s="11">
        <f t="shared" si="87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14">
        <f t="shared" si="85"/>
        <v>83.967068965517228</v>
      </c>
      <c r="Q1371" t="s">
        <v>8329</v>
      </c>
      <c r="R1371" t="s">
        <v>8330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14">
        <f t="shared" si="85"/>
        <v>77.75</v>
      </c>
      <c r="Q1372" t="s">
        <v>8329</v>
      </c>
      <c r="R1372" t="s">
        <v>8330</v>
      </c>
      <c r="S1372" s="11">
        <f t="shared" si="86"/>
        <v>41548.00335648148</v>
      </c>
      <c r="T1372" s="11">
        <f t="shared" si="87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14">
        <f t="shared" si="85"/>
        <v>107.07142857142857</v>
      </c>
      <c r="Q1373" t="s">
        <v>8329</v>
      </c>
      <c r="R1373" t="s">
        <v>8330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14">
        <f t="shared" si="85"/>
        <v>38.75</v>
      </c>
      <c r="Q1374" t="s">
        <v>8329</v>
      </c>
      <c r="R1374" t="s">
        <v>8330</v>
      </c>
      <c r="S1374" s="11">
        <f t="shared" si="86"/>
        <v>41072.739953703705</v>
      </c>
      <c r="T1374" s="11">
        <f t="shared" si="87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14">
        <f t="shared" si="85"/>
        <v>201.94230769230768</v>
      </c>
      <c r="Q1375" t="s">
        <v>8329</v>
      </c>
      <c r="R1375" t="s">
        <v>8330</v>
      </c>
      <c r="S1375" s="11">
        <f t="shared" si="86"/>
        <v>42704.95177083333</v>
      </c>
      <c r="T1375" s="11">
        <f t="shared" si="87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14">
        <f t="shared" si="85"/>
        <v>43.060606060606062</v>
      </c>
      <c r="Q1376" t="s">
        <v>8329</v>
      </c>
      <c r="R1376" t="s">
        <v>8330</v>
      </c>
      <c r="S1376" s="11">
        <f t="shared" si="86"/>
        <v>42424.161898148144</v>
      </c>
      <c r="T1376" s="11">
        <f t="shared" si="87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14">
        <f t="shared" si="85"/>
        <v>62.871559633027523</v>
      </c>
      <c r="Q1377" t="s">
        <v>8329</v>
      </c>
      <c r="R1377" t="s">
        <v>8330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14">
        <f t="shared" si="85"/>
        <v>55.607142857142854</v>
      </c>
      <c r="Q1378" t="s">
        <v>8329</v>
      </c>
      <c r="R1378" t="s">
        <v>8330</v>
      </c>
      <c r="S1378" s="11">
        <f t="shared" si="86"/>
        <v>42677.669050925921</v>
      </c>
      <c r="T1378" s="11">
        <f t="shared" si="87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14">
        <f t="shared" si="85"/>
        <v>48.70967741935484</v>
      </c>
      <c r="Q1379" t="s">
        <v>8329</v>
      </c>
      <c r="R1379" t="s">
        <v>8330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14">
        <f t="shared" si="85"/>
        <v>30.578947368421051</v>
      </c>
      <c r="Q1380" t="s">
        <v>8329</v>
      </c>
      <c r="R1380" t="s">
        <v>8330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14">
        <f t="shared" si="85"/>
        <v>73.907284768211923</v>
      </c>
      <c r="Q1381" t="s">
        <v>8329</v>
      </c>
      <c r="R1381" t="s">
        <v>8330</v>
      </c>
      <c r="S1381" s="11">
        <f t="shared" si="86"/>
        <v>42130.491620370376</v>
      </c>
      <c r="T1381" s="11">
        <f t="shared" si="87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14">
        <f t="shared" si="85"/>
        <v>21.2</v>
      </c>
      <c r="Q1382" t="s">
        <v>8329</v>
      </c>
      <c r="R1382" t="s">
        <v>8330</v>
      </c>
      <c r="S1382" s="11">
        <f t="shared" si="86"/>
        <v>42141.762800925921</v>
      </c>
      <c r="T1382" s="11">
        <f t="shared" si="87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14">
        <f t="shared" si="85"/>
        <v>73.356164383561648</v>
      </c>
      <c r="Q1383" t="s">
        <v>8329</v>
      </c>
      <c r="R1383" t="s">
        <v>8330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14">
        <f t="shared" si="85"/>
        <v>56.412162162162161</v>
      </c>
      <c r="Q1384" t="s">
        <v>8329</v>
      </c>
      <c r="R1384" t="s">
        <v>8330</v>
      </c>
      <c r="S1384" s="11">
        <f t="shared" si="86"/>
        <v>41370.800185185188</v>
      </c>
      <c r="T1384" s="11">
        <f t="shared" si="87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14">
        <f t="shared" si="85"/>
        <v>50.247311827956992</v>
      </c>
      <c r="Q1385" t="s">
        <v>8329</v>
      </c>
      <c r="R1385" t="s">
        <v>8330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14">
        <f t="shared" si="85"/>
        <v>68.936507936507937</v>
      </c>
      <c r="Q1386" t="s">
        <v>8329</v>
      </c>
      <c r="R1386" t="s">
        <v>8330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14">
        <f t="shared" si="85"/>
        <v>65.914104477611943</v>
      </c>
      <c r="Q1387" t="s">
        <v>8329</v>
      </c>
      <c r="R1387" t="s">
        <v>8330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14">
        <f t="shared" si="85"/>
        <v>62.5</v>
      </c>
      <c r="Q1388" t="s">
        <v>8329</v>
      </c>
      <c r="R1388" t="s">
        <v>8330</v>
      </c>
      <c r="S1388" s="11">
        <f t="shared" si="86"/>
        <v>42184.646863425922</v>
      </c>
      <c r="T1388" s="11">
        <f t="shared" si="87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14">
        <f t="shared" si="85"/>
        <v>70.064102564102569</v>
      </c>
      <c r="Q1389" t="s">
        <v>8329</v>
      </c>
      <c r="R1389" t="s">
        <v>8330</v>
      </c>
      <c r="S1389" s="11">
        <f t="shared" si="86"/>
        <v>42126.92123842593</v>
      </c>
      <c r="T1389" s="11">
        <f t="shared" si="87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14">
        <f t="shared" si="85"/>
        <v>60.181874999999998</v>
      </c>
      <c r="Q1390" t="s">
        <v>8329</v>
      </c>
      <c r="R1390" t="s">
        <v>8330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14">
        <f t="shared" si="85"/>
        <v>21.382352941176471</v>
      </c>
      <c r="Q1391" t="s">
        <v>8329</v>
      </c>
      <c r="R1391" t="s">
        <v>8330</v>
      </c>
      <c r="S1391" s="11">
        <f t="shared" si="86"/>
        <v>42565.480983796297</v>
      </c>
      <c r="T1391" s="11">
        <f t="shared" si="87"/>
        <v>42595.480983796297</v>
      </c>
    </row>
    <row r="1392" spans="1:20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14">
        <f t="shared" si="85"/>
        <v>160.78947368421052</v>
      </c>
      <c r="Q1392" t="s">
        <v>8329</v>
      </c>
      <c r="R1392" t="s">
        <v>8330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14">
        <f t="shared" si="85"/>
        <v>42.384615384615387</v>
      </c>
      <c r="Q1393" t="s">
        <v>8329</v>
      </c>
      <c r="R1393" t="s">
        <v>8330</v>
      </c>
      <c r="S1393" s="11">
        <f t="shared" si="86"/>
        <v>42193.650671296295</v>
      </c>
      <c r="T1393" s="11">
        <f t="shared" si="87"/>
        <v>42238.207638888889</v>
      </c>
    </row>
    <row r="1394" spans="1:20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14">
        <f t="shared" si="85"/>
        <v>27.317307692307693</v>
      </c>
      <c r="Q1394" t="s">
        <v>8329</v>
      </c>
      <c r="R1394" t="s">
        <v>8330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14">
        <f t="shared" si="85"/>
        <v>196.82692307692307</v>
      </c>
      <c r="Q1395" t="s">
        <v>8329</v>
      </c>
      <c r="R1395" t="s">
        <v>8330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14">
        <f t="shared" si="85"/>
        <v>53.882352941176471</v>
      </c>
      <c r="Q1396" t="s">
        <v>8329</v>
      </c>
      <c r="R1396" t="s">
        <v>8330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14">
        <f t="shared" si="85"/>
        <v>47.756097560975611</v>
      </c>
      <c r="Q1397" t="s">
        <v>8329</v>
      </c>
      <c r="R1397" t="s">
        <v>8330</v>
      </c>
      <c r="S1397" s="11">
        <f t="shared" si="86"/>
        <v>42719.90834490741</v>
      </c>
      <c r="T1397" s="11">
        <f t="shared" si="87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14">
        <f t="shared" si="85"/>
        <v>88.191780821917803</v>
      </c>
      <c r="Q1398" t="s">
        <v>8329</v>
      </c>
      <c r="R1398" t="s">
        <v>8330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14">
        <f t="shared" si="85"/>
        <v>72.056962025316452</v>
      </c>
      <c r="Q1399" t="s">
        <v>8329</v>
      </c>
      <c r="R1399" t="s">
        <v>8330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14">
        <f t="shared" si="85"/>
        <v>74.246153846153845</v>
      </c>
      <c r="Q1400" t="s">
        <v>8329</v>
      </c>
      <c r="R1400" t="s">
        <v>8330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14">
        <f t="shared" si="85"/>
        <v>61.701086956521742</v>
      </c>
      <c r="Q1401" t="s">
        <v>8329</v>
      </c>
      <c r="R1401" t="s">
        <v>8330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14">
        <f t="shared" si="85"/>
        <v>17.235294117647058</v>
      </c>
      <c r="Q1402" t="s">
        <v>8329</v>
      </c>
      <c r="R1402" t="s">
        <v>8330</v>
      </c>
      <c r="S1402" s="11">
        <f t="shared" si="86"/>
        <v>42498.341122685189</v>
      </c>
      <c r="T1402" s="11">
        <f t="shared" si="87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14">
        <f t="shared" si="85"/>
        <v>51.720833333333331</v>
      </c>
      <c r="Q1403" t="s">
        <v>8329</v>
      </c>
      <c r="R1403" t="s">
        <v>8330</v>
      </c>
      <c r="S1403" s="11">
        <f t="shared" si="86"/>
        <v>41399.99622685185</v>
      </c>
      <c r="T1403" s="11">
        <f t="shared" si="87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14">
        <f t="shared" si="85"/>
        <v>24.150442477876105</v>
      </c>
      <c r="Q1404" t="s">
        <v>8329</v>
      </c>
      <c r="R1404" t="s">
        <v>8330</v>
      </c>
      <c r="S1404" s="11">
        <f t="shared" si="86"/>
        <v>42065.053368055553</v>
      </c>
      <c r="T1404" s="11">
        <f t="shared" si="87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14">
        <f t="shared" si="85"/>
        <v>62.166666666666664</v>
      </c>
      <c r="Q1405" t="s">
        <v>8329</v>
      </c>
      <c r="R1405" t="s">
        <v>8330</v>
      </c>
      <c r="S1405" s="11">
        <f t="shared" si="86"/>
        <v>41451.062905092593</v>
      </c>
      <c r="T1405" s="11">
        <f t="shared" si="87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14">
        <f t="shared" si="85"/>
        <v>48.2</v>
      </c>
      <c r="Q1406" t="s">
        <v>8326</v>
      </c>
      <c r="R1406" t="s">
        <v>8345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14">
        <f t="shared" si="85"/>
        <v>6.1764705882352944</v>
      </c>
      <c r="Q1407" t="s">
        <v>8326</v>
      </c>
      <c r="R1407" t="s">
        <v>8345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14">
        <f t="shared" si="85"/>
        <v>5</v>
      </c>
      <c r="Q1408" t="s">
        <v>8326</v>
      </c>
      <c r="R1408" t="s">
        <v>8345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14">
        <f t="shared" si="85"/>
        <v>7.5</v>
      </c>
      <c r="Q1409" t="s">
        <v>8326</v>
      </c>
      <c r="R1409" t="s">
        <v>8345</v>
      </c>
      <c r="S1409" s="11">
        <f t="shared" si="86"/>
        <v>41838.536782407406</v>
      </c>
      <c r="T1409" s="11">
        <f t="shared" si="87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88">E1410/D1410</f>
        <v>7.1999999999999995E-2</v>
      </c>
      <c r="P1410" s="14">
        <f t="shared" si="85"/>
        <v>12</v>
      </c>
      <c r="Q1410" t="s">
        <v>8326</v>
      </c>
      <c r="R1410" t="s">
        <v>8345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88"/>
        <v>0</v>
      </c>
      <c r="P1411" s="14" t="e">
        <f t="shared" ref="P1411:P1474" si="89">E1411/L1411</f>
        <v>#DIV/0!</v>
      </c>
      <c r="Q1411" t="s">
        <v>8326</v>
      </c>
      <c r="R1411" t="s">
        <v>8345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14">
        <f t="shared" si="89"/>
        <v>1</v>
      </c>
      <c r="Q1412" t="s">
        <v>8326</v>
      </c>
      <c r="R1412" t="s">
        <v>8345</v>
      </c>
      <c r="S1412" s="11">
        <f t="shared" si="90"/>
        <v>42479.318518518514</v>
      </c>
      <c r="T1412" s="11">
        <f t="shared" si="91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14">
        <f t="shared" si="89"/>
        <v>2.3333333333333335</v>
      </c>
      <c r="Q1413" t="s">
        <v>8326</v>
      </c>
      <c r="R1413" t="s">
        <v>8345</v>
      </c>
      <c r="S1413" s="11">
        <f t="shared" si="90"/>
        <v>42013.059027777781</v>
      </c>
      <c r="T1413" s="11">
        <f t="shared" si="91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14">
        <f t="shared" si="89"/>
        <v>24.615384615384617</v>
      </c>
      <c r="Q1414" t="s">
        <v>8326</v>
      </c>
      <c r="R1414" t="s">
        <v>8345</v>
      </c>
      <c r="S1414" s="11">
        <f t="shared" si="90"/>
        <v>41947.063645833332</v>
      </c>
      <c r="T1414" s="11">
        <f t="shared" si="91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14">
        <f t="shared" si="89"/>
        <v>100</v>
      </c>
      <c r="Q1415" t="s">
        <v>8326</v>
      </c>
      <c r="R1415" t="s">
        <v>8345</v>
      </c>
      <c r="S1415" s="11">
        <f t="shared" si="90"/>
        <v>42360.437152777777</v>
      </c>
      <c r="T1415" s="11">
        <f t="shared" si="91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14">
        <f t="shared" si="89"/>
        <v>1</v>
      </c>
      <c r="Q1416" t="s">
        <v>8326</v>
      </c>
      <c r="R1416" t="s">
        <v>8345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14">
        <f t="shared" si="89"/>
        <v>88.888888888888886</v>
      </c>
      <c r="Q1417" t="s">
        <v>8326</v>
      </c>
      <c r="R1417" t="s">
        <v>8345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14" t="e">
        <f t="shared" si="89"/>
        <v>#DIV/0!</v>
      </c>
      <c r="Q1418" t="s">
        <v>8326</v>
      </c>
      <c r="R1418" t="s">
        <v>8345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14">
        <f t="shared" si="89"/>
        <v>27.5</v>
      </c>
      <c r="Q1419" t="s">
        <v>8326</v>
      </c>
      <c r="R1419" t="s">
        <v>8345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14">
        <f t="shared" si="89"/>
        <v>6</v>
      </c>
      <c r="Q1420" t="s">
        <v>8326</v>
      </c>
      <c r="R1420" t="s">
        <v>8345</v>
      </c>
      <c r="S1420" s="11">
        <f t="shared" si="90"/>
        <v>42395.456412037034</v>
      </c>
      <c r="T1420" s="11">
        <f t="shared" si="91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14">
        <f t="shared" si="89"/>
        <v>44.5</v>
      </c>
      <c r="Q1421" t="s">
        <v>8326</v>
      </c>
      <c r="R1421" t="s">
        <v>8345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14">
        <f t="shared" si="89"/>
        <v>1</v>
      </c>
      <c r="Q1422" t="s">
        <v>8326</v>
      </c>
      <c r="R1422" t="s">
        <v>8345</v>
      </c>
      <c r="S1422" s="11">
        <f t="shared" si="90"/>
        <v>42524.667662037042</v>
      </c>
      <c r="T1422" s="11">
        <f t="shared" si="91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14">
        <f t="shared" si="89"/>
        <v>100</v>
      </c>
      <c r="Q1423" t="s">
        <v>8326</v>
      </c>
      <c r="R1423" t="s">
        <v>8345</v>
      </c>
      <c r="S1423" s="11">
        <f t="shared" si="90"/>
        <v>42013.915613425925</v>
      </c>
      <c r="T1423" s="11">
        <f t="shared" si="91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14">
        <f t="shared" si="89"/>
        <v>13</v>
      </c>
      <c r="Q1424" t="s">
        <v>8326</v>
      </c>
      <c r="R1424" t="s">
        <v>8345</v>
      </c>
      <c r="S1424" s="11">
        <f t="shared" si="90"/>
        <v>42604.239629629628</v>
      </c>
      <c r="T1424" s="11">
        <f t="shared" si="91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14">
        <f t="shared" si="89"/>
        <v>100</v>
      </c>
      <c r="Q1425" t="s">
        <v>8326</v>
      </c>
      <c r="R1425" t="s">
        <v>8345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14">
        <f t="shared" si="89"/>
        <v>109.07142857142857</v>
      </c>
      <c r="Q1426" t="s">
        <v>8326</v>
      </c>
      <c r="R1426" t="s">
        <v>8345</v>
      </c>
      <c r="S1426" s="11">
        <f t="shared" si="90"/>
        <v>42676.717615740738</v>
      </c>
      <c r="T1426" s="11">
        <f t="shared" si="91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14" t="e">
        <f t="shared" si="89"/>
        <v>#DIV/0!</v>
      </c>
      <c r="Q1427" t="s">
        <v>8326</v>
      </c>
      <c r="R1427" t="s">
        <v>8345</v>
      </c>
      <c r="S1427" s="11">
        <f t="shared" si="90"/>
        <v>42093.131469907406</v>
      </c>
      <c r="T1427" s="11">
        <f t="shared" si="91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14" t="e">
        <f t="shared" si="89"/>
        <v>#DIV/0!</v>
      </c>
      <c r="Q1428" t="s">
        <v>8326</v>
      </c>
      <c r="R1428" t="s">
        <v>8345</v>
      </c>
      <c r="S1428" s="11">
        <f t="shared" si="90"/>
        <v>42180.390277777777</v>
      </c>
      <c r="T1428" s="11">
        <f t="shared" si="91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14">
        <f t="shared" si="89"/>
        <v>104.75</v>
      </c>
      <c r="Q1429" t="s">
        <v>8326</v>
      </c>
      <c r="R1429" t="s">
        <v>8345</v>
      </c>
      <c r="S1429" s="11">
        <f t="shared" si="90"/>
        <v>42601.851678240739</v>
      </c>
      <c r="T1429" s="11">
        <f t="shared" si="91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14">
        <f t="shared" si="89"/>
        <v>15</v>
      </c>
      <c r="Q1430" t="s">
        <v>8326</v>
      </c>
      <c r="R1430" t="s">
        <v>8345</v>
      </c>
      <c r="S1430" s="11">
        <f t="shared" si="90"/>
        <v>42432.379826388889</v>
      </c>
      <c r="T1430" s="11">
        <f t="shared" si="91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14" t="e">
        <f t="shared" si="89"/>
        <v>#DIV/0!</v>
      </c>
      <c r="Q1431" t="s">
        <v>8326</v>
      </c>
      <c r="R1431" t="s">
        <v>8345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14">
        <f t="shared" si="89"/>
        <v>80.599999999999994</v>
      </c>
      <c r="Q1432" t="s">
        <v>8326</v>
      </c>
      <c r="R1432" t="s">
        <v>8345</v>
      </c>
      <c r="S1432" s="11">
        <f t="shared" si="90"/>
        <v>41961.813518518517</v>
      </c>
      <c r="T1432" s="11">
        <f t="shared" si="91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14">
        <f t="shared" si="89"/>
        <v>115.55319148936171</v>
      </c>
      <c r="Q1433" t="s">
        <v>8326</v>
      </c>
      <c r="R1433" t="s">
        <v>8345</v>
      </c>
      <c r="S1433" s="11">
        <f t="shared" si="90"/>
        <v>42304.210833333331</v>
      </c>
      <c r="T1433" s="11">
        <f t="shared" si="91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14" t="e">
        <f t="shared" si="89"/>
        <v>#DIV/0!</v>
      </c>
      <c r="Q1434" t="s">
        <v>8326</v>
      </c>
      <c r="R1434" t="s">
        <v>8345</v>
      </c>
      <c r="S1434" s="11">
        <f t="shared" si="90"/>
        <v>42175.780416666668</v>
      </c>
      <c r="T1434" s="11">
        <f t="shared" si="91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14">
        <f t="shared" si="89"/>
        <v>80.5</v>
      </c>
      <c r="Q1435" t="s">
        <v>8326</v>
      </c>
      <c r="R1435" t="s">
        <v>8345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14">
        <f t="shared" si="89"/>
        <v>744.5454545454545</v>
      </c>
      <c r="Q1436" t="s">
        <v>8326</v>
      </c>
      <c r="R1436" t="s">
        <v>8345</v>
      </c>
      <c r="S1436" s="11">
        <f t="shared" si="90"/>
        <v>42142.767106481479</v>
      </c>
      <c r="T1436" s="11">
        <f t="shared" si="91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14">
        <f t="shared" si="89"/>
        <v>7.5</v>
      </c>
      <c r="Q1437" t="s">
        <v>8326</v>
      </c>
      <c r="R1437" t="s">
        <v>8345</v>
      </c>
      <c r="S1437" s="11">
        <f t="shared" si="90"/>
        <v>42258.780324074076</v>
      </c>
      <c r="T1437" s="11">
        <f t="shared" si="91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14">
        <f t="shared" si="89"/>
        <v>38.5</v>
      </c>
      <c r="Q1438" t="s">
        <v>8326</v>
      </c>
      <c r="R1438" t="s">
        <v>8345</v>
      </c>
      <c r="S1438" s="11">
        <f t="shared" si="90"/>
        <v>42391.35019675926</v>
      </c>
      <c r="T1438" s="11">
        <f t="shared" si="91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14">
        <f t="shared" si="89"/>
        <v>36.68181818181818</v>
      </c>
      <c r="Q1439" t="s">
        <v>8326</v>
      </c>
      <c r="R1439" t="s">
        <v>8345</v>
      </c>
      <c r="S1439" s="11">
        <f t="shared" si="90"/>
        <v>41796.531701388885</v>
      </c>
      <c r="T1439" s="11">
        <f t="shared" si="91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14">
        <f t="shared" si="89"/>
        <v>75</v>
      </c>
      <c r="Q1440" t="s">
        <v>8326</v>
      </c>
      <c r="R1440" t="s">
        <v>8345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14">
        <f t="shared" si="89"/>
        <v>30</v>
      </c>
      <c r="Q1441" t="s">
        <v>8326</v>
      </c>
      <c r="R1441" t="s">
        <v>8345</v>
      </c>
      <c r="S1441" s="11">
        <f t="shared" si="90"/>
        <v>42040.829872685179</v>
      </c>
      <c r="T1441" s="11">
        <f t="shared" si="91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14">
        <f t="shared" si="89"/>
        <v>1</v>
      </c>
      <c r="Q1442" t="s">
        <v>8326</v>
      </c>
      <c r="R1442" t="s">
        <v>8345</v>
      </c>
      <c r="S1442" s="11">
        <f t="shared" si="90"/>
        <v>42486.748414351852</v>
      </c>
      <c r="T1442" s="11">
        <f t="shared" si="91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14">
        <f t="shared" si="89"/>
        <v>673.33333333333337</v>
      </c>
      <c r="Q1443" t="s">
        <v>8326</v>
      </c>
      <c r="R1443" t="s">
        <v>8345</v>
      </c>
      <c r="S1443" s="11">
        <f t="shared" si="90"/>
        <v>42198.765844907408</v>
      </c>
      <c r="T1443" s="11">
        <f t="shared" si="91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14" t="e">
        <f t="shared" si="89"/>
        <v>#DIV/0!</v>
      </c>
      <c r="Q1444" t="s">
        <v>8326</v>
      </c>
      <c r="R1444" t="s">
        <v>8345</v>
      </c>
      <c r="S1444" s="11">
        <f t="shared" si="90"/>
        <v>42485.64534722222</v>
      </c>
      <c r="T1444" s="11">
        <f t="shared" si="91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14" t="e">
        <f t="shared" si="89"/>
        <v>#DIV/0!</v>
      </c>
      <c r="Q1445" t="s">
        <v>8326</v>
      </c>
      <c r="R1445" t="s">
        <v>8345</v>
      </c>
      <c r="S1445" s="11">
        <f t="shared" si="90"/>
        <v>42707.926030092596</v>
      </c>
      <c r="T1445" s="11">
        <f t="shared" si="91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14" t="e">
        <f t="shared" si="89"/>
        <v>#DIV/0!</v>
      </c>
      <c r="Q1446" t="s">
        <v>8326</v>
      </c>
      <c r="R1446" t="s">
        <v>8345</v>
      </c>
      <c r="S1446" s="11">
        <f t="shared" si="90"/>
        <v>42199.873402777783</v>
      </c>
      <c r="T1446" s="11">
        <f t="shared" si="91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14" t="e">
        <f t="shared" si="89"/>
        <v>#DIV/0!</v>
      </c>
      <c r="Q1447" t="s">
        <v>8326</v>
      </c>
      <c r="R1447" t="s">
        <v>8345</v>
      </c>
      <c r="S1447" s="11">
        <f t="shared" si="90"/>
        <v>42139.542303240742</v>
      </c>
      <c r="T1447" s="11">
        <f t="shared" si="91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14" t="e">
        <f t="shared" si="89"/>
        <v>#DIV/0!</v>
      </c>
      <c r="Q1448" t="s">
        <v>8326</v>
      </c>
      <c r="R1448" t="s">
        <v>8345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14">
        <f t="shared" si="89"/>
        <v>25</v>
      </c>
      <c r="Q1449" t="s">
        <v>8326</v>
      </c>
      <c r="R1449" t="s">
        <v>8345</v>
      </c>
      <c r="S1449" s="11">
        <f t="shared" si="90"/>
        <v>42529.730717592596</v>
      </c>
      <c r="T1449" s="11">
        <f t="shared" si="91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14" t="e">
        <f t="shared" si="89"/>
        <v>#DIV/0!</v>
      </c>
      <c r="Q1450" t="s">
        <v>8326</v>
      </c>
      <c r="R1450" t="s">
        <v>8345</v>
      </c>
      <c r="S1450" s="11">
        <f t="shared" si="90"/>
        <v>42115.936550925922</v>
      </c>
      <c r="T1450" s="11">
        <f t="shared" si="91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14" t="e">
        <f t="shared" si="89"/>
        <v>#DIV/0!</v>
      </c>
      <c r="Q1451" t="s">
        <v>8326</v>
      </c>
      <c r="R1451" t="s">
        <v>8345</v>
      </c>
      <c r="S1451" s="11">
        <f t="shared" si="90"/>
        <v>42086.811400462961</v>
      </c>
      <c r="T1451" s="11">
        <f t="shared" si="91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14">
        <f t="shared" si="89"/>
        <v>1</v>
      </c>
      <c r="Q1452" t="s">
        <v>8326</v>
      </c>
      <c r="R1452" t="s">
        <v>8345</v>
      </c>
      <c r="S1452" s="11">
        <f t="shared" si="90"/>
        <v>42390.171261574069</v>
      </c>
      <c r="T1452" s="11">
        <f t="shared" si="91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14">
        <f t="shared" si="89"/>
        <v>1</v>
      </c>
      <c r="Q1453" t="s">
        <v>8326</v>
      </c>
      <c r="R1453" t="s">
        <v>8345</v>
      </c>
      <c r="S1453" s="11">
        <f t="shared" si="90"/>
        <v>41931.959016203706</v>
      </c>
      <c r="T1453" s="11">
        <f t="shared" si="91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14" t="e">
        <f t="shared" si="89"/>
        <v>#DIV/0!</v>
      </c>
      <c r="Q1454" t="s">
        <v>8326</v>
      </c>
      <c r="R1454" t="s">
        <v>8345</v>
      </c>
      <c r="S1454" s="11">
        <f t="shared" si="90"/>
        <v>41818.703275462962</v>
      </c>
      <c r="T1454" s="11">
        <f t="shared" si="91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14" t="e">
        <f t="shared" si="89"/>
        <v>#DIV/0!</v>
      </c>
      <c r="Q1455" t="s">
        <v>8326</v>
      </c>
      <c r="R1455" t="s">
        <v>8345</v>
      </c>
      <c r="S1455" s="11">
        <f t="shared" si="90"/>
        <v>42795.696145833332</v>
      </c>
      <c r="T1455" s="11">
        <f t="shared" si="91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14">
        <f t="shared" si="89"/>
        <v>15</v>
      </c>
      <c r="Q1456" t="s">
        <v>8326</v>
      </c>
      <c r="R1456" t="s">
        <v>8345</v>
      </c>
      <c r="S1456" s="11">
        <f t="shared" si="90"/>
        <v>42463.866666666669</v>
      </c>
      <c r="T1456" s="11">
        <f t="shared" si="91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14">
        <f t="shared" si="89"/>
        <v>225</v>
      </c>
      <c r="Q1457" t="s">
        <v>8326</v>
      </c>
      <c r="R1457" t="s">
        <v>8345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14">
        <f t="shared" si="89"/>
        <v>48.333333333333336</v>
      </c>
      <c r="Q1458" t="s">
        <v>8326</v>
      </c>
      <c r="R1458" t="s">
        <v>8345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14" t="e">
        <f t="shared" si="89"/>
        <v>#DIV/0!</v>
      </c>
      <c r="Q1459" t="s">
        <v>8326</v>
      </c>
      <c r="R1459" t="s">
        <v>8345</v>
      </c>
      <c r="S1459" s="11">
        <f t="shared" si="90"/>
        <v>42289.89634259259</v>
      </c>
      <c r="T1459" s="11">
        <f t="shared" si="91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14" t="e">
        <f t="shared" si="89"/>
        <v>#DIV/0!</v>
      </c>
      <c r="Q1460" t="s">
        <v>8326</v>
      </c>
      <c r="R1460" t="s">
        <v>8345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14" t="e">
        <f t="shared" si="89"/>
        <v>#DIV/0!</v>
      </c>
      <c r="Q1461" t="s">
        <v>8326</v>
      </c>
      <c r="R1461" t="s">
        <v>8345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14" t="e">
        <f t="shared" si="89"/>
        <v>#DIV/0!</v>
      </c>
      <c r="Q1462" t="s">
        <v>8326</v>
      </c>
      <c r="R1462" t="s">
        <v>8345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14">
        <f t="shared" si="89"/>
        <v>44.66673529411765</v>
      </c>
      <c r="Q1463" t="s">
        <v>8326</v>
      </c>
      <c r="R1463" t="s">
        <v>8346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14">
        <f t="shared" si="89"/>
        <v>28.937999999999999</v>
      </c>
      <c r="Q1464" t="s">
        <v>8326</v>
      </c>
      <c r="R1464" t="s">
        <v>8346</v>
      </c>
      <c r="S1464" s="11">
        <f t="shared" si="90"/>
        <v>41344.662858796299</v>
      </c>
      <c r="T1464" s="11">
        <f t="shared" si="91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14">
        <f t="shared" si="89"/>
        <v>35.44</v>
      </c>
      <c r="Q1465" t="s">
        <v>8326</v>
      </c>
      <c r="R1465" t="s">
        <v>8346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14">
        <f t="shared" si="89"/>
        <v>34.871794871794869</v>
      </c>
      <c r="Q1466" t="s">
        <v>8326</v>
      </c>
      <c r="R1466" t="s">
        <v>8346</v>
      </c>
      <c r="S1466" s="11">
        <f t="shared" si="90"/>
        <v>41291.661550925928</v>
      </c>
      <c r="T1466" s="11">
        <f t="shared" si="91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14">
        <f t="shared" si="89"/>
        <v>52.622732513451197</v>
      </c>
      <c r="Q1467" t="s">
        <v>8326</v>
      </c>
      <c r="R1467" t="s">
        <v>8346</v>
      </c>
      <c r="S1467" s="11">
        <f t="shared" si="90"/>
        <v>40959.734398148146</v>
      </c>
      <c r="T1467" s="11">
        <f t="shared" si="91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14">
        <f t="shared" si="89"/>
        <v>69.598266129032254</v>
      </c>
      <c r="Q1468" t="s">
        <v>8326</v>
      </c>
      <c r="R1468" t="s">
        <v>8346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14">
        <f t="shared" si="89"/>
        <v>76.72</v>
      </c>
      <c r="Q1469" t="s">
        <v>8326</v>
      </c>
      <c r="R1469" t="s">
        <v>8346</v>
      </c>
      <c r="S1469" s="11">
        <f t="shared" si="90"/>
        <v>40933.80190972222</v>
      </c>
      <c r="T1469" s="11">
        <f t="shared" si="91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14">
        <f t="shared" si="89"/>
        <v>33.191126279863482</v>
      </c>
      <c r="Q1470" t="s">
        <v>8326</v>
      </c>
      <c r="R1470" t="s">
        <v>8346</v>
      </c>
      <c r="S1470" s="11">
        <f t="shared" si="90"/>
        <v>40646.014456018522</v>
      </c>
      <c r="T1470" s="11">
        <f t="shared" si="91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14">
        <f t="shared" si="89"/>
        <v>149.46417445482865</v>
      </c>
      <c r="Q1471" t="s">
        <v>8326</v>
      </c>
      <c r="R1471" t="s">
        <v>8346</v>
      </c>
      <c r="S1471" s="11">
        <f t="shared" si="90"/>
        <v>41290.598483796297</v>
      </c>
      <c r="T1471" s="11">
        <f t="shared" si="91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14">
        <f t="shared" si="89"/>
        <v>23.172839506172838</v>
      </c>
      <c r="Q1472" t="s">
        <v>8326</v>
      </c>
      <c r="R1472" t="s">
        <v>8346</v>
      </c>
      <c r="S1472" s="11">
        <f t="shared" si="90"/>
        <v>41250.827118055553</v>
      </c>
      <c r="T1472" s="11">
        <f t="shared" si="91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14">
        <f t="shared" si="89"/>
        <v>96.877551020408163</v>
      </c>
      <c r="Q1473" t="s">
        <v>8326</v>
      </c>
      <c r="R1473" t="s">
        <v>8346</v>
      </c>
      <c r="S1473" s="11">
        <f t="shared" si="90"/>
        <v>42073.957569444443</v>
      </c>
      <c r="T1473" s="11">
        <f t="shared" si="91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92">E1474/D1474</f>
        <v>1.3870400000000001</v>
      </c>
      <c r="P1474" s="14">
        <f t="shared" si="89"/>
        <v>103.20238095238095</v>
      </c>
      <c r="Q1474" t="s">
        <v>8326</v>
      </c>
      <c r="R1474" t="s">
        <v>8346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92"/>
        <v>1.20516</v>
      </c>
      <c r="P1475" s="14">
        <f t="shared" ref="P1475:P1538" si="93">E1475/L1475</f>
        <v>38.462553191489363</v>
      </c>
      <c r="Q1475" t="s">
        <v>8326</v>
      </c>
      <c r="R1475" t="s">
        <v>8346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14">
        <f t="shared" si="93"/>
        <v>44.315789473684212</v>
      </c>
      <c r="Q1476" t="s">
        <v>8326</v>
      </c>
      <c r="R1476" t="s">
        <v>8346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14">
        <f t="shared" si="93"/>
        <v>64.173356009070289</v>
      </c>
      <c r="Q1477" t="s">
        <v>8326</v>
      </c>
      <c r="R1477" t="s">
        <v>8346</v>
      </c>
      <c r="S1477" s="11">
        <f t="shared" si="94"/>
        <v>41960.722951388889</v>
      </c>
      <c r="T1477" s="11">
        <f t="shared" si="95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14">
        <f t="shared" si="93"/>
        <v>43.333275109170302</v>
      </c>
      <c r="Q1478" t="s">
        <v>8326</v>
      </c>
      <c r="R1478" t="s">
        <v>8346</v>
      </c>
      <c r="S1478" s="11">
        <f t="shared" si="94"/>
        <v>40766.041921296295</v>
      </c>
      <c r="T1478" s="11">
        <f t="shared" si="95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14">
        <f t="shared" si="93"/>
        <v>90.495934959349597</v>
      </c>
      <c r="Q1479" t="s">
        <v>8326</v>
      </c>
      <c r="R1479" t="s">
        <v>8346</v>
      </c>
      <c r="S1479" s="11">
        <f t="shared" si="94"/>
        <v>40840.615787037037</v>
      </c>
      <c r="T1479" s="11">
        <f t="shared" si="95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14">
        <f t="shared" si="93"/>
        <v>29.187190495010373</v>
      </c>
      <c r="Q1480" t="s">
        <v>8326</v>
      </c>
      <c r="R1480" t="s">
        <v>8346</v>
      </c>
      <c r="S1480" s="11">
        <f t="shared" si="94"/>
        <v>41394.871678240743</v>
      </c>
      <c r="T1480" s="11">
        <f t="shared" si="95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14">
        <f t="shared" si="93"/>
        <v>30.95774647887324</v>
      </c>
      <c r="Q1481" t="s">
        <v>8326</v>
      </c>
      <c r="R1481" t="s">
        <v>8346</v>
      </c>
      <c r="S1481" s="11">
        <f t="shared" si="94"/>
        <v>41754.745243055557</v>
      </c>
      <c r="T1481" s="11">
        <f t="shared" si="95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14">
        <f t="shared" si="93"/>
        <v>92.157795275590544</v>
      </c>
      <c r="Q1482" t="s">
        <v>8326</v>
      </c>
      <c r="R1482" t="s">
        <v>8346</v>
      </c>
      <c r="S1482" s="11">
        <f t="shared" si="94"/>
        <v>41464.934016203704</v>
      </c>
      <c r="T1482" s="11">
        <f t="shared" si="95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14">
        <f t="shared" si="93"/>
        <v>17.5</v>
      </c>
      <c r="Q1483" t="s">
        <v>8326</v>
      </c>
      <c r="R1483" t="s">
        <v>8328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14">
        <f t="shared" si="93"/>
        <v>5</v>
      </c>
      <c r="Q1484" t="s">
        <v>8326</v>
      </c>
      <c r="R1484" t="s">
        <v>8328</v>
      </c>
      <c r="S1484" s="11">
        <f t="shared" si="94"/>
        <v>41136.85805555556</v>
      </c>
      <c r="T1484" s="11">
        <f t="shared" si="95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14">
        <f t="shared" si="93"/>
        <v>25</v>
      </c>
      <c r="Q1485" t="s">
        <v>8326</v>
      </c>
      <c r="R1485" t="s">
        <v>8328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14" t="e">
        <f t="shared" si="93"/>
        <v>#DIV/0!</v>
      </c>
      <c r="Q1486" t="s">
        <v>8326</v>
      </c>
      <c r="R1486" t="s">
        <v>8328</v>
      </c>
      <c r="S1486" s="11">
        <f t="shared" si="94"/>
        <v>41053.200960648144</v>
      </c>
      <c r="T1486" s="11">
        <f t="shared" si="95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14">
        <f t="shared" si="93"/>
        <v>50</v>
      </c>
      <c r="Q1487" t="s">
        <v>8326</v>
      </c>
      <c r="R1487" t="s">
        <v>8328</v>
      </c>
      <c r="S1487" s="11">
        <f t="shared" si="94"/>
        <v>42130.795983796299</v>
      </c>
      <c r="T1487" s="11">
        <f t="shared" si="95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14">
        <f t="shared" si="93"/>
        <v>16</v>
      </c>
      <c r="Q1488" t="s">
        <v>8326</v>
      </c>
      <c r="R1488" t="s">
        <v>8328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14" t="e">
        <f t="shared" si="93"/>
        <v>#DIV/0!</v>
      </c>
      <c r="Q1489" t="s">
        <v>8326</v>
      </c>
      <c r="R1489" t="s">
        <v>8328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14">
        <f t="shared" si="93"/>
        <v>60</v>
      </c>
      <c r="Q1490" t="s">
        <v>8326</v>
      </c>
      <c r="R1490" t="s">
        <v>8328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14" t="e">
        <f t="shared" si="93"/>
        <v>#DIV/0!</v>
      </c>
      <c r="Q1491" t="s">
        <v>8326</v>
      </c>
      <c r="R1491" t="s">
        <v>8328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14">
        <f t="shared" si="93"/>
        <v>47.10526315789474</v>
      </c>
      <c r="Q1492" t="s">
        <v>8326</v>
      </c>
      <c r="R1492" t="s">
        <v>8328</v>
      </c>
      <c r="S1492" s="11">
        <f t="shared" si="94"/>
        <v>41520.561041666668</v>
      </c>
      <c r="T1492" s="11">
        <f t="shared" si="95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14">
        <f t="shared" si="93"/>
        <v>100</v>
      </c>
      <c r="Q1493" t="s">
        <v>8326</v>
      </c>
      <c r="R1493" t="s">
        <v>8328</v>
      </c>
      <c r="S1493" s="11">
        <f t="shared" si="94"/>
        <v>41991.713460648149</v>
      </c>
      <c r="T1493" s="11">
        <f t="shared" si="95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14">
        <f t="shared" si="93"/>
        <v>15</v>
      </c>
      <c r="Q1494" t="s">
        <v>8326</v>
      </c>
      <c r="R1494" t="s">
        <v>8328</v>
      </c>
      <c r="S1494" s="11">
        <f t="shared" si="94"/>
        <v>40682.884791666671</v>
      </c>
      <c r="T1494" s="11">
        <f t="shared" si="95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14" t="e">
        <f t="shared" si="93"/>
        <v>#DIV/0!</v>
      </c>
      <c r="Q1495" t="s">
        <v>8326</v>
      </c>
      <c r="R1495" t="s">
        <v>8328</v>
      </c>
      <c r="S1495" s="11">
        <f t="shared" si="94"/>
        <v>41411.866608796299</v>
      </c>
      <c r="T1495" s="11">
        <f t="shared" si="95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14">
        <f t="shared" si="93"/>
        <v>40.454545454545453</v>
      </c>
      <c r="Q1496" t="s">
        <v>8326</v>
      </c>
      <c r="R1496" t="s">
        <v>8328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14" t="e">
        <f t="shared" si="93"/>
        <v>#DIV/0!</v>
      </c>
      <c r="Q1497" t="s">
        <v>8326</v>
      </c>
      <c r="R1497" t="s">
        <v>8328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14" t="e">
        <f t="shared" si="93"/>
        <v>#DIV/0!</v>
      </c>
      <c r="Q1498" t="s">
        <v>8326</v>
      </c>
      <c r="R1498" t="s">
        <v>8328</v>
      </c>
      <c r="S1498" s="11">
        <f t="shared" si="94"/>
        <v>41838.475219907406</v>
      </c>
      <c r="T1498" s="11">
        <f t="shared" si="95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14">
        <f t="shared" si="93"/>
        <v>1</v>
      </c>
      <c r="Q1499" t="s">
        <v>8326</v>
      </c>
      <c r="R1499" t="s">
        <v>8328</v>
      </c>
      <c r="S1499" s="11">
        <f t="shared" si="94"/>
        <v>41444.64261574074</v>
      </c>
      <c r="T1499" s="11">
        <f t="shared" si="95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14">
        <f t="shared" si="93"/>
        <v>19</v>
      </c>
      <c r="Q1500" t="s">
        <v>8326</v>
      </c>
      <c r="R1500" t="s">
        <v>8328</v>
      </c>
      <c r="S1500" s="11">
        <f t="shared" si="94"/>
        <v>41840.983541666668</v>
      </c>
      <c r="T1500" s="11">
        <f t="shared" si="95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14">
        <f t="shared" si="93"/>
        <v>5</v>
      </c>
      <c r="Q1501" t="s">
        <v>8326</v>
      </c>
      <c r="R1501" t="s">
        <v>8328</v>
      </c>
      <c r="S1501" s="11">
        <f t="shared" si="94"/>
        <v>42527.007326388892</v>
      </c>
      <c r="T1501" s="11">
        <f t="shared" si="95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14">
        <f t="shared" si="93"/>
        <v>46.733333333333334</v>
      </c>
      <c r="Q1502" t="s">
        <v>8326</v>
      </c>
      <c r="R1502" t="s">
        <v>8328</v>
      </c>
      <c r="S1502" s="11">
        <f t="shared" si="94"/>
        <v>41365.904594907406</v>
      </c>
      <c r="T1502" s="11">
        <f t="shared" si="95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14">
        <f t="shared" si="93"/>
        <v>97.731073446327684</v>
      </c>
      <c r="Q1503" t="s">
        <v>8342</v>
      </c>
      <c r="R1503" t="s">
        <v>8343</v>
      </c>
      <c r="S1503" s="11">
        <f t="shared" si="94"/>
        <v>42163.583599537036</v>
      </c>
      <c r="T1503" s="11">
        <f t="shared" si="95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14">
        <f t="shared" si="93"/>
        <v>67.835866261398181</v>
      </c>
      <c r="Q1504" t="s">
        <v>8342</v>
      </c>
      <c r="R1504" t="s">
        <v>8343</v>
      </c>
      <c r="S1504" s="11">
        <f t="shared" si="94"/>
        <v>42426.542592592596</v>
      </c>
      <c r="T1504" s="11">
        <f t="shared" si="95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14">
        <f t="shared" si="93"/>
        <v>56.98492957746479</v>
      </c>
      <c r="Q1505" t="s">
        <v>8342</v>
      </c>
      <c r="R1505" t="s">
        <v>8343</v>
      </c>
      <c r="S1505" s="11">
        <f t="shared" si="94"/>
        <v>42606.347233796296</v>
      </c>
      <c r="T1505" s="11">
        <f t="shared" si="95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14">
        <f t="shared" si="93"/>
        <v>67.159851301115239</v>
      </c>
      <c r="Q1506" t="s">
        <v>8342</v>
      </c>
      <c r="R1506" t="s">
        <v>8343</v>
      </c>
      <c r="S1506" s="11">
        <f t="shared" si="94"/>
        <v>41772.657685185186</v>
      </c>
      <c r="T1506" s="11">
        <f t="shared" si="95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14">
        <f t="shared" si="93"/>
        <v>48.037681159420288</v>
      </c>
      <c r="Q1507" t="s">
        <v>8342</v>
      </c>
      <c r="R1507" t="s">
        <v>8343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14">
        <f t="shared" si="93"/>
        <v>38.860465116279073</v>
      </c>
      <c r="Q1508" t="s">
        <v>8342</v>
      </c>
      <c r="R1508" t="s">
        <v>8343</v>
      </c>
      <c r="S1508" s="11">
        <f t="shared" si="94"/>
        <v>41814.785925925928</v>
      </c>
      <c r="T1508" s="11">
        <f t="shared" si="95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14">
        <f t="shared" si="93"/>
        <v>78.181818181818187</v>
      </c>
      <c r="Q1509" t="s">
        <v>8342</v>
      </c>
      <c r="R1509" t="s">
        <v>8343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14">
        <f t="shared" si="93"/>
        <v>97.113744075829388</v>
      </c>
      <c r="Q1510" t="s">
        <v>8342</v>
      </c>
      <c r="R1510" t="s">
        <v>8343</v>
      </c>
      <c r="S1510" s="11">
        <f t="shared" si="94"/>
        <v>41786.614363425928</v>
      </c>
      <c r="T1510" s="11">
        <f t="shared" si="95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14">
        <f t="shared" si="93"/>
        <v>110.39397959183674</v>
      </c>
      <c r="Q1511" t="s">
        <v>8342</v>
      </c>
      <c r="R1511" t="s">
        <v>8343</v>
      </c>
      <c r="S1511" s="11">
        <f t="shared" si="94"/>
        <v>42751.533391203702</v>
      </c>
      <c r="T1511" s="11">
        <f t="shared" si="95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14">
        <f t="shared" si="93"/>
        <v>39.91506172839506</v>
      </c>
      <c r="Q1512" t="s">
        <v>8342</v>
      </c>
      <c r="R1512" t="s">
        <v>8343</v>
      </c>
      <c r="S1512" s="11">
        <f t="shared" si="94"/>
        <v>41809.385162037033</v>
      </c>
      <c r="T1512" s="11">
        <f t="shared" si="95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14">
        <f t="shared" si="93"/>
        <v>75.975728155339809</v>
      </c>
      <c r="Q1513" t="s">
        <v>8342</v>
      </c>
      <c r="R1513" t="s">
        <v>8343</v>
      </c>
      <c r="S1513" s="11">
        <f t="shared" si="94"/>
        <v>42296.583379629628</v>
      </c>
      <c r="T1513" s="11">
        <f t="shared" si="95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14">
        <f t="shared" si="93"/>
        <v>58.379104477611939</v>
      </c>
      <c r="Q1514" t="s">
        <v>8342</v>
      </c>
      <c r="R1514" t="s">
        <v>8343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14">
        <f t="shared" si="93"/>
        <v>55.82093023255814</v>
      </c>
      <c r="Q1515" t="s">
        <v>8342</v>
      </c>
      <c r="R1515" t="s">
        <v>8343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14">
        <f t="shared" si="93"/>
        <v>151.24431818181819</v>
      </c>
      <c r="Q1516" t="s">
        <v>8342</v>
      </c>
      <c r="R1516" t="s">
        <v>8343</v>
      </c>
      <c r="S1516" s="11">
        <f t="shared" si="94"/>
        <v>42234.597685185188</v>
      </c>
      <c r="T1516" s="11">
        <f t="shared" si="95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14">
        <f t="shared" si="93"/>
        <v>849.67027027027029</v>
      </c>
      <c r="Q1517" t="s">
        <v>8342</v>
      </c>
      <c r="R1517" t="s">
        <v>8343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14">
        <f t="shared" si="93"/>
        <v>159.24137931034483</v>
      </c>
      <c r="Q1518" t="s">
        <v>8342</v>
      </c>
      <c r="R1518" t="s">
        <v>8343</v>
      </c>
      <c r="S1518" s="11">
        <f t="shared" si="94"/>
        <v>42619.466342592597</v>
      </c>
      <c r="T1518" s="11">
        <f t="shared" si="95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14">
        <f t="shared" si="93"/>
        <v>39.507317073170732</v>
      </c>
      <c r="Q1519" t="s">
        <v>8342</v>
      </c>
      <c r="R1519" t="s">
        <v>8343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14">
        <f t="shared" si="93"/>
        <v>130.52966101694915</v>
      </c>
      <c r="Q1520" t="s">
        <v>8342</v>
      </c>
      <c r="R1520" t="s">
        <v>8343</v>
      </c>
      <c r="S1520" s="11">
        <f t="shared" si="94"/>
        <v>41760.8200462963</v>
      </c>
      <c r="T1520" s="11">
        <f t="shared" si="95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14">
        <f t="shared" si="93"/>
        <v>64.156896551724131</v>
      </c>
      <c r="Q1521" t="s">
        <v>8342</v>
      </c>
      <c r="R1521" t="s">
        <v>8343</v>
      </c>
      <c r="S1521" s="11">
        <f t="shared" si="94"/>
        <v>41782.741701388892</v>
      </c>
      <c r="T1521" s="11">
        <f t="shared" si="95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14">
        <f t="shared" si="93"/>
        <v>111.52694610778443</v>
      </c>
      <c r="Q1522" t="s">
        <v>8342</v>
      </c>
      <c r="R1522" t="s">
        <v>8343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14">
        <f t="shared" si="93"/>
        <v>170.44680851063831</v>
      </c>
      <c r="Q1523" t="s">
        <v>8342</v>
      </c>
      <c r="R1523" t="s">
        <v>8343</v>
      </c>
      <c r="S1523" s="11">
        <f t="shared" si="94"/>
        <v>42493.167719907404</v>
      </c>
      <c r="T1523" s="11">
        <f t="shared" si="95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14">
        <f t="shared" si="93"/>
        <v>133.7391592920354</v>
      </c>
      <c r="Q1524" t="s">
        <v>8342</v>
      </c>
      <c r="R1524" t="s">
        <v>8343</v>
      </c>
      <c r="S1524" s="11">
        <f t="shared" si="94"/>
        <v>41899.830312500002</v>
      </c>
      <c r="T1524" s="11">
        <f t="shared" si="95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14">
        <f t="shared" si="93"/>
        <v>95.834024896265561</v>
      </c>
      <c r="Q1525" t="s">
        <v>8342</v>
      </c>
      <c r="R1525" t="s">
        <v>8343</v>
      </c>
      <c r="S1525" s="11">
        <f t="shared" si="94"/>
        <v>41964.751342592594</v>
      </c>
      <c r="T1525" s="11">
        <f t="shared" si="95"/>
        <v>41996</v>
      </c>
    </row>
    <row r="1526" spans="1:20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14">
        <f t="shared" si="93"/>
        <v>221.78571428571428</v>
      </c>
      <c r="Q1526" t="s">
        <v>8342</v>
      </c>
      <c r="R1526" t="s">
        <v>8343</v>
      </c>
      <c r="S1526" s="11">
        <f t="shared" si="94"/>
        <v>42756.501041666663</v>
      </c>
      <c r="T1526" s="11">
        <f t="shared" si="95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14">
        <f t="shared" si="93"/>
        <v>32.315357142857138</v>
      </c>
      <c r="Q1527" t="s">
        <v>8342</v>
      </c>
      <c r="R1527" t="s">
        <v>8343</v>
      </c>
      <c r="S1527" s="11">
        <f t="shared" si="94"/>
        <v>42570.702986111108</v>
      </c>
      <c r="T1527" s="11">
        <f t="shared" si="95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14">
        <f t="shared" si="93"/>
        <v>98.839285714285708</v>
      </c>
      <c r="Q1528" t="s">
        <v>8342</v>
      </c>
      <c r="R1528" t="s">
        <v>8343</v>
      </c>
      <c r="S1528" s="11">
        <f t="shared" si="94"/>
        <v>42339.276006944448</v>
      </c>
      <c r="T1528" s="11">
        <f t="shared" si="95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14">
        <f t="shared" si="93"/>
        <v>55.222142857142863</v>
      </c>
      <c r="Q1529" t="s">
        <v>8342</v>
      </c>
      <c r="R1529" t="s">
        <v>8343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14">
        <f t="shared" si="93"/>
        <v>52.793750000000003</v>
      </c>
      <c r="Q1530" t="s">
        <v>8342</v>
      </c>
      <c r="R1530" t="s">
        <v>8343</v>
      </c>
      <c r="S1530" s="11">
        <f t="shared" si="94"/>
        <v>42736.732893518521</v>
      </c>
      <c r="T1530" s="11">
        <f t="shared" si="95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14">
        <f t="shared" si="93"/>
        <v>135.66666666666666</v>
      </c>
      <c r="Q1531" t="s">
        <v>8342</v>
      </c>
      <c r="R1531" t="s">
        <v>8343</v>
      </c>
      <c r="S1531" s="11">
        <f t="shared" si="94"/>
        <v>42052.628703703704</v>
      </c>
      <c r="T1531" s="11">
        <f t="shared" si="95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14">
        <f t="shared" si="93"/>
        <v>53.991990846681922</v>
      </c>
      <c r="Q1532" t="s">
        <v>8342</v>
      </c>
      <c r="R1532" t="s">
        <v>8343</v>
      </c>
      <c r="S1532" s="11">
        <f t="shared" si="94"/>
        <v>42275.767303240747</v>
      </c>
      <c r="T1532" s="11">
        <f t="shared" si="95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14">
        <f t="shared" si="93"/>
        <v>56.643835616438359</v>
      </c>
      <c r="Q1533" t="s">
        <v>8342</v>
      </c>
      <c r="R1533" t="s">
        <v>8343</v>
      </c>
      <c r="S1533" s="11">
        <f t="shared" si="94"/>
        <v>41941.802384259259</v>
      </c>
      <c r="T1533" s="11">
        <f t="shared" si="95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14">
        <f t="shared" si="93"/>
        <v>82.316326530612244</v>
      </c>
      <c r="Q1534" t="s">
        <v>8342</v>
      </c>
      <c r="R1534" t="s">
        <v>8343</v>
      </c>
      <c r="S1534" s="11">
        <f t="shared" si="94"/>
        <v>42391.475289351853</v>
      </c>
      <c r="T1534" s="11">
        <f t="shared" si="95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14">
        <f t="shared" si="93"/>
        <v>88.26081081081081</v>
      </c>
      <c r="Q1535" t="s">
        <v>8342</v>
      </c>
      <c r="R1535" t="s">
        <v>8343</v>
      </c>
      <c r="S1535" s="11">
        <f t="shared" si="94"/>
        <v>42443.00204861111</v>
      </c>
      <c r="T1535" s="11">
        <f t="shared" si="95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14">
        <f t="shared" si="93"/>
        <v>84.905149051490511</v>
      </c>
      <c r="Q1536" t="s">
        <v>8342</v>
      </c>
      <c r="R1536" t="s">
        <v>8343</v>
      </c>
      <c r="S1536" s="11">
        <f t="shared" si="94"/>
        <v>42221.67432870371</v>
      </c>
      <c r="T1536" s="11">
        <f t="shared" si="95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14">
        <f t="shared" si="93"/>
        <v>48.154545454545456</v>
      </c>
      <c r="Q1537" t="s">
        <v>8342</v>
      </c>
      <c r="R1537" t="s">
        <v>8343</v>
      </c>
      <c r="S1537" s="11">
        <f t="shared" si="94"/>
        <v>42484.829062500001</v>
      </c>
      <c r="T1537" s="11">
        <f t="shared" si="95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96">E1538/D1538</f>
        <v>2.5030841666666666</v>
      </c>
      <c r="P1538" s="14">
        <f t="shared" si="93"/>
        <v>66.015406593406595</v>
      </c>
      <c r="Q1538" t="s">
        <v>8342</v>
      </c>
      <c r="R1538" t="s">
        <v>8343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96"/>
        <v>1.7989999999999999</v>
      </c>
      <c r="P1539" s="14">
        <f t="shared" ref="P1539:P1602" si="97">E1539/L1539</f>
        <v>96.375</v>
      </c>
      <c r="Q1539" t="s">
        <v>8342</v>
      </c>
      <c r="R1539" t="s">
        <v>8343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14">
        <f t="shared" si="97"/>
        <v>156.17391304347825</v>
      </c>
      <c r="Q1540" t="s">
        <v>8342</v>
      </c>
      <c r="R1540" t="s">
        <v>8343</v>
      </c>
      <c r="S1540" s="11">
        <f t="shared" si="98"/>
        <v>41981.782060185185</v>
      </c>
      <c r="T1540" s="11">
        <f t="shared" si="9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14">
        <f t="shared" si="97"/>
        <v>95.764859154929582</v>
      </c>
      <c r="Q1541" t="s">
        <v>8342</v>
      </c>
      <c r="R1541" t="s">
        <v>8343</v>
      </c>
      <c r="S1541" s="11">
        <f t="shared" si="98"/>
        <v>42705.919201388882</v>
      </c>
      <c r="T1541" s="11">
        <f t="shared" si="9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14">
        <f t="shared" si="97"/>
        <v>180.40816326530611</v>
      </c>
      <c r="Q1542" t="s">
        <v>8342</v>
      </c>
      <c r="R1542" t="s">
        <v>8343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14">
        <f t="shared" si="97"/>
        <v>3</v>
      </c>
      <c r="Q1543" t="s">
        <v>8342</v>
      </c>
      <c r="R1543" t="s">
        <v>8347</v>
      </c>
      <c r="S1543" s="11">
        <f t="shared" si="98"/>
        <v>41974.712245370371</v>
      </c>
      <c r="T1543" s="11">
        <f t="shared" si="9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14">
        <f t="shared" si="97"/>
        <v>20</v>
      </c>
      <c r="Q1544" t="s">
        <v>8342</v>
      </c>
      <c r="R1544" t="s">
        <v>8347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14">
        <f t="shared" si="97"/>
        <v>10</v>
      </c>
      <c r="Q1545" t="s">
        <v>8342</v>
      </c>
      <c r="R1545" t="s">
        <v>8347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14" t="e">
        <f t="shared" si="97"/>
        <v>#DIV/0!</v>
      </c>
      <c r="Q1546" t="s">
        <v>8342</v>
      </c>
      <c r="R1546" t="s">
        <v>8347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14">
        <f t="shared" si="97"/>
        <v>1</v>
      </c>
      <c r="Q1547" t="s">
        <v>8342</v>
      </c>
      <c r="R1547" t="s">
        <v>8347</v>
      </c>
      <c r="S1547" s="11">
        <f t="shared" si="98"/>
        <v>42031.884652777779</v>
      </c>
      <c r="T1547" s="11">
        <f t="shared" si="9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14">
        <f t="shared" si="97"/>
        <v>26.272727272727273</v>
      </c>
      <c r="Q1548" t="s">
        <v>8342</v>
      </c>
      <c r="R1548" t="s">
        <v>8347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14" t="e">
        <f t="shared" si="97"/>
        <v>#DIV/0!</v>
      </c>
      <c r="Q1549" t="s">
        <v>8342</v>
      </c>
      <c r="R1549" t="s">
        <v>8347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14">
        <f t="shared" si="97"/>
        <v>60</v>
      </c>
      <c r="Q1550" t="s">
        <v>8342</v>
      </c>
      <c r="R1550" t="s">
        <v>8347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14">
        <f t="shared" si="97"/>
        <v>28.333333333333332</v>
      </c>
      <c r="Q1551" t="s">
        <v>8342</v>
      </c>
      <c r="R1551" t="s">
        <v>8347</v>
      </c>
      <c r="S1551" s="11">
        <f t="shared" si="98"/>
        <v>42281.136099537034</v>
      </c>
      <c r="T1551" s="11">
        <f t="shared" si="9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14">
        <f t="shared" si="97"/>
        <v>14.428571428571429</v>
      </c>
      <c r="Q1552" t="s">
        <v>8342</v>
      </c>
      <c r="R1552" t="s">
        <v>8347</v>
      </c>
      <c r="S1552" s="11">
        <f t="shared" si="98"/>
        <v>42472.449467592596</v>
      </c>
      <c r="T1552" s="11">
        <f t="shared" si="9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14" t="e">
        <f t="shared" si="97"/>
        <v>#DIV/0!</v>
      </c>
      <c r="Q1553" t="s">
        <v>8342</v>
      </c>
      <c r="R1553" t="s">
        <v>8347</v>
      </c>
      <c r="S1553" s="11">
        <f t="shared" si="98"/>
        <v>42121.824525462958</v>
      </c>
      <c r="T1553" s="11">
        <f t="shared" si="9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14">
        <f t="shared" si="97"/>
        <v>132.1875</v>
      </c>
      <c r="Q1554" t="s">
        <v>8342</v>
      </c>
      <c r="R1554" t="s">
        <v>8347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14" t="e">
        <f t="shared" si="97"/>
        <v>#DIV/0!</v>
      </c>
      <c r="Q1555" t="s">
        <v>8342</v>
      </c>
      <c r="R1555" t="s">
        <v>8347</v>
      </c>
      <c r="S1555" s="11">
        <f t="shared" si="98"/>
        <v>42219.282951388886</v>
      </c>
      <c r="T1555" s="11">
        <f t="shared" si="9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14" t="e">
        <f t="shared" si="97"/>
        <v>#DIV/0!</v>
      </c>
      <c r="Q1556" t="s">
        <v>8342</v>
      </c>
      <c r="R1556" t="s">
        <v>8347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14" t="e">
        <f t="shared" si="97"/>
        <v>#DIV/0!</v>
      </c>
      <c r="Q1557" t="s">
        <v>8342</v>
      </c>
      <c r="R1557" t="s">
        <v>8347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14">
        <f t="shared" si="97"/>
        <v>56.416666666666664</v>
      </c>
      <c r="Q1558" t="s">
        <v>8342</v>
      </c>
      <c r="R1558" t="s">
        <v>8347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14">
        <f t="shared" si="97"/>
        <v>100</v>
      </c>
      <c r="Q1559" t="s">
        <v>8342</v>
      </c>
      <c r="R1559" t="s">
        <v>8347</v>
      </c>
      <c r="S1559" s="11">
        <f t="shared" si="98"/>
        <v>41871.65315972222</v>
      </c>
      <c r="T1559" s="11">
        <f t="shared" si="9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14">
        <f t="shared" si="97"/>
        <v>11.666666666666666</v>
      </c>
      <c r="Q1560" t="s">
        <v>8342</v>
      </c>
      <c r="R1560" t="s">
        <v>8347</v>
      </c>
      <c r="S1560" s="11">
        <f t="shared" si="98"/>
        <v>42185.397673611107</v>
      </c>
      <c r="T1560" s="11">
        <f t="shared" si="9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14">
        <f t="shared" si="97"/>
        <v>50</v>
      </c>
      <c r="Q1561" t="s">
        <v>8342</v>
      </c>
      <c r="R1561" t="s">
        <v>8347</v>
      </c>
      <c r="S1561" s="11">
        <f t="shared" si="98"/>
        <v>42108.05322916666</v>
      </c>
      <c r="T1561" s="11">
        <f t="shared" si="9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14">
        <f t="shared" si="97"/>
        <v>23.5</v>
      </c>
      <c r="Q1562" t="s">
        <v>8342</v>
      </c>
      <c r="R1562" t="s">
        <v>8347</v>
      </c>
      <c r="S1562" s="11">
        <f t="shared" si="98"/>
        <v>41936.020752314813</v>
      </c>
      <c r="T1562" s="11">
        <f t="shared" si="9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14">
        <f t="shared" si="97"/>
        <v>67</v>
      </c>
      <c r="Q1563" t="s">
        <v>8326</v>
      </c>
      <c r="R1563" t="s">
        <v>8348</v>
      </c>
      <c r="S1563" s="11">
        <f t="shared" si="98"/>
        <v>41555.041701388887</v>
      </c>
      <c r="T1563" s="11">
        <f t="shared" si="9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14" t="e">
        <f t="shared" si="97"/>
        <v>#DIV/0!</v>
      </c>
      <c r="Q1564" t="s">
        <v>8326</v>
      </c>
      <c r="R1564" t="s">
        <v>8348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14">
        <f t="shared" si="97"/>
        <v>42.5</v>
      </c>
      <c r="Q1565" t="s">
        <v>8326</v>
      </c>
      <c r="R1565" t="s">
        <v>8348</v>
      </c>
      <c r="S1565" s="11">
        <f t="shared" si="98"/>
        <v>41652.742488425924</v>
      </c>
      <c r="T1565" s="11">
        <f t="shared" si="9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14">
        <f t="shared" si="97"/>
        <v>10</v>
      </c>
      <c r="Q1566" t="s">
        <v>8326</v>
      </c>
      <c r="R1566" t="s">
        <v>8348</v>
      </c>
      <c r="S1566" s="11">
        <f t="shared" si="98"/>
        <v>42121.367002314815</v>
      </c>
      <c r="T1566" s="11">
        <f t="shared" si="9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14">
        <f t="shared" si="97"/>
        <v>100</v>
      </c>
      <c r="Q1567" t="s">
        <v>8326</v>
      </c>
      <c r="R1567" t="s">
        <v>8348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14">
        <f t="shared" si="97"/>
        <v>108.05084745762711</v>
      </c>
      <c r="Q1568" t="s">
        <v>8326</v>
      </c>
      <c r="R1568" t="s">
        <v>8348</v>
      </c>
      <c r="S1568" s="11">
        <f t="shared" si="98"/>
        <v>42549.916712962964</v>
      </c>
      <c r="T1568" s="11">
        <f t="shared" si="9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14">
        <f t="shared" si="97"/>
        <v>26.923076923076923</v>
      </c>
      <c r="Q1569" t="s">
        <v>8326</v>
      </c>
      <c r="R1569" t="s">
        <v>8348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14">
        <f t="shared" si="97"/>
        <v>155</v>
      </c>
      <c r="Q1570" t="s">
        <v>8326</v>
      </c>
      <c r="R1570" t="s">
        <v>8348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14" t="e">
        <f t="shared" si="97"/>
        <v>#DIV/0!</v>
      </c>
      <c r="Q1571" t="s">
        <v>8326</v>
      </c>
      <c r="R1571" t="s">
        <v>8348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14">
        <f t="shared" si="97"/>
        <v>47.769230769230766</v>
      </c>
      <c r="Q1572" t="s">
        <v>8326</v>
      </c>
      <c r="R1572" t="s">
        <v>8348</v>
      </c>
      <c r="S1572" s="11">
        <f t="shared" si="98"/>
        <v>42438.813449074078</v>
      </c>
      <c r="T1572" s="11">
        <f t="shared" si="9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14">
        <f t="shared" si="97"/>
        <v>20</v>
      </c>
      <c r="Q1573" t="s">
        <v>8326</v>
      </c>
      <c r="R1573" t="s">
        <v>8348</v>
      </c>
      <c r="S1573" s="11">
        <f t="shared" si="98"/>
        <v>42144.769479166673</v>
      </c>
      <c r="T1573" s="11">
        <f t="shared" si="9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14">
        <f t="shared" si="97"/>
        <v>41.666666666666664</v>
      </c>
      <c r="Q1574" t="s">
        <v>8326</v>
      </c>
      <c r="R1574" t="s">
        <v>8348</v>
      </c>
      <c r="S1574" s="11">
        <f t="shared" si="98"/>
        <v>42404.033090277779</v>
      </c>
      <c r="T1574" s="11">
        <f t="shared" si="9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14">
        <f t="shared" si="97"/>
        <v>74.333333333333329</v>
      </c>
      <c r="Q1575" t="s">
        <v>8326</v>
      </c>
      <c r="R1575" t="s">
        <v>8348</v>
      </c>
      <c r="S1575" s="11">
        <f t="shared" si="98"/>
        <v>42786.000023148154</v>
      </c>
      <c r="T1575" s="11">
        <f t="shared" si="9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14">
        <f t="shared" si="97"/>
        <v>84.333333333333329</v>
      </c>
      <c r="Q1576" t="s">
        <v>8326</v>
      </c>
      <c r="R1576" t="s">
        <v>8348</v>
      </c>
      <c r="S1576" s="11">
        <f t="shared" si="98"/>
        <v>42017.927418981482</v>
      </c>
      <c r="T1576" s="11">
        <f t="shared" si="9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14">
        <f t="shared" si="97"/>
        <v>65.457142857142856</v>
      </c>
      <c r="Q1577" t="s">
        <v>8326</v>
      </c>
      <c r="R1577" t="s">
        <v>8348</v>
      </c>
      <c r="S1577" s="11">
        <f t="shared" si="98"/>
        <v>41799.524259259262</v>
      </c>
      <c r="T1577" s="11">
        <f t="shared" si="9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14">
        <f t="shared" si="97"/>
        <v>65</v>
      </c>
      <c r="Q1578" t="s">
        <v>8326</v>
      </c>
      <c r="R1578" t="s">
        <v>8348</v>
      </c>
      <c r="S1578" s="11">
        <f t="shared" si="98"/>
        <v>42140.879259259258</v>
      </c>
      <c r="T1578" s="11">
        <f t="shared" si="9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14">
        <f t="shared" si="97"/>
        <v>27.5</v>
      </c>
      <c r="Q1579" t="s">
        <v>8326</v>
      </c>
      <c r="R1579" t="s">
        <v>8348</v>
      </c>
      <c r="S1579" s="11">
        <f t="shared" si="98"/>
        <v>41054.847777777781</v>
      </c>
      <c r="T1579" s="11">
        <f t="shared" si="99"/>
        <v>41114.847777777781</v>
      </c>
    </row>
    <row r="1580" spans="1:20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14">
        <f t="shared" si="97"/>
        <v>51.25</v>
      </c>
      <c r="Q1580" t="s">
        <v>8326</v>
      </c>
      <c r="R1580" t="s">
        <v>8348</v>
      </c>
      <c r="S1580" s="11">
        <f t="shared" si="98"/>
        <v>40399.065868055557</v>
      </c>
      <c r="T1580" s="11">
        <f t="shared" si="9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14">
        <f t="shared" si="97"/>
        <v>14</v>
      </c>
      <c r="Q1581" t="s">
        <v>8326</v>
      </c>
      <c r="R1581" t="s">
        <v>8348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14" t="e">
        <f t="shared" si="97"/>
        <v>#DIV/0!</v>
      </c>
      <c r="Q1582" t="s">
        <v>8326</v>
      </c>
      <c r="R1582" t="s">
        <v>8348</v>
      </c>
      <c r="S1582" s="11">
        <f t="shared" si="98"/>
        <v>40990.050069444449</v>
      </c>
      <c r="T1582" s="11">
        <f t="shared" si="9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14">
        <f t="shared" si="97"/>
        <v>5</v>
      </c>
      <c r="Q1583" t="s">
        <v>8342</v>
      </c>
      <c r="R1583" t="s">
        <v>8349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14">
        <f t="shared" si="97"/>
        <v>31</v>
      </c>
      <c r="Q1584" t="s">
        <v>8342</v>
      </c>
      <c r="R1584" t="s">
        <v>8349</v>
      </c>
      <c r="S1584" s="11">
        <f t="shared" si="98"/>
        <v>42246.789965277778</v>
      </c>
      <c r="T1584" s="11">
        <f t="shared" si="9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14">
        <f t="shared" si="97"/>
        <v>15</v>
      </c>
      <c r="Q1585" t="s">
        <v>8342</v>
      </c>
      <c r="R1585" t="s">
        <v>8349</v>
      </c>
      <c r="S1585" s="11">
        <f t="shared" si="98"/>
        <v>41877.904988425929</v>
      </c>
      <c r="T1585" s="11">
        <f t="shared" si="9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14" t="e">
        <f t="shared" si="97"/>
        <v>#DIV/0!</v>
      </c>
      <c r="Q1586" t="s">
        <v>8342</v>
      </c>
      <c r="R1586" t="s">
        <v>8349</v>
      </c>
      <c r="S1586" s="11">
        <f t="shared" si="98"/>
        <v>41779.649317129632</v>
      </c>
      <c r="T1586" s="11">
        <f t="shared" si="9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14">
        <f t="shared" si="97"/>
        <v>131.66666666666666</v>
      </c>
      <c r="Q1587" t="s">
        <v>8342</v>
      </c>
      <c r="R1587" t="s">
        <v>8349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14" t="e">
        <f t="shared" si="97"/>
        <v>#DIV/0!</v>
      </c>
      <c r="Q1588" t="s">
        <v>8342</v>
      </c>
      <c r="R1588" t="s">
        <v>8349</v>
      </c>
      <c r="S1588" s="11">
        <f t="shared" si="98"/>
        <v>42069.104421296302</v>
      </c>
      <c r="T1588" s="11">
        <f t="shared" si="9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14">
        <f t="shared" si="97"/>
        <v>1</v>
      </c>
      <c r="Q1589" t="s">
        <v>8342</v>
      </c>
      <c r="R1589" t="s">
        <v>8349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14" t="e">
        <f t="shared" si="97"/>
        <v>#DIV/0!</v>
      </c>
      <c r="Q1590" t="s">
        <v>8342</v>
      </c>
      <c r="R1590" t="s">
        <v>8349</v>
      </c>
      <c r="S1590" s="11">
        <f t="shared" si="98"/>
        <v>42005.24998842593</v>
      </c>
      <c r="T1590" s="11">
        <f t="shared" si="99"/>
        <v>42035.841666666667</v>
      </c>
    </row>
    <row r="1591" spans="1:20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14" t="e">
        <f t="shared" si="97"/>
        <v>#DIV/0!</v>
      </c>
      <c r="Q1591" t="s">
        <v>8342</v>
      </c>
      <c r="R1591" t="s">
        <v>8349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14">
        <f t="shared" si="97"/>
        <v>510</v>
      </c>
      <c r="Q1592" t="s">
        <v>8342</v>
      </c>
      <c r="R1592" t="s">
        <v>8349</v>
      </c>
      <c r="S1592" s="11">
        <f t="shared" si="98"/>
        <v>42240.857222222221</v>
      </c>
      <c r="T1592" s="11">
        <f t="shared" si="9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14">
        <f t="shared" si="97"/>
        <v>44.478260869565219</v>
      </c>
      <c r="Q1593" t="s">
        <v>8342</v>
      </c>
      <c r="R1593" t="s">
        <v>8349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14" t="e">
        <f t="shared" si="97"/>
        <v>#DIV/0!</v>
      </c>
      <c r="Q1594" t="s">
        <v>8342</v>
      </c>
      <c r="R1594" t="s">
        <v>8349</v>
      </c>
      <c r="S1594" s="11">
        <f t="shared" si="98"/>
        <v>42046.072743055556</v>
      </c>
      <c r="T1594" s="11">
        <f t="shared" si="9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14">
        <f t="shared" si="97"/>
        <v>1</v>
      </c>
      <c r="Q1595" t="s">
        <v>8342</v>
      </c>
      <c r="R1595" t="s">
        <v>8349</v>
      </c>
      <c r="S1595" s="11">
        <f t="shared" si="98"/>
        <v>42033.845543981486</v>
      </c>
      <c r="T1595" s="11">
        <f t="shared" si="9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14">
        <f t="shared" si="97"/>
        <v>20.5</v>
      </c>
      <c r="Q1596" t="s">
        <v>8342</v>
      </c>
      <c r="R1596" t="s">
        <v>8349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14">
        <f t="shared" si="97"/>
        <v>40</v>
      </c>
      <c r="Q1597" t="s">
        <v>8342</v>
      </c>
      <c r="R1597" t="s">
        <v>8349</v>
      </c>
      <c r="S1597" s="11">
        <f t="shared" si="98"/>
        <v>41780.050092592595</v>
      </c>
      <c r="T1597" s="11">
        <f t="shared" si="9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14">
        <f t="shared" si="97"/>
        <v>25</v>
      </c>
      <c r="Q1598" t="s">
        <v>8342</v>
      </c>
      <c r="R1598" t="s">
        <v>8349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14" t="e">
        <f t="shared" si="97"/>
        <v>#DIV/0!</v>
      </c>
      <c r="Q1599" t="s">
        <v>8342</v>
      </c>
      <c r="R1599" t="s">
        <v>8349</v>
      </c>
      <c r="S1599" s="11">
        <f t="shared" si="98"/>
        <v>42603.354131944448</v>
      </c>
      <c r="T1599" s="11">
        <f t="shared" si="9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14">
        <f t="shared" si="97"/>
        <v>1</v>
      </c>
      <c r="Q1600" t="s">
        <v>8342</v>
      </c>
      <c r="R1600" t="s">
        <v>8349</v>
      </c>
      <c r="S1600" s="11">
        <f t="shared" si="98"/>
        <v>42151.667337962965</v>
      </c>
      <c r="T1600" s="11">
        <f t="shared" si="99"/>
        <v>42211.667337962965</v>
      </c>
    </row>
    <row r="1601" spans="1:20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14" t="e">
        <f t="shared" si="97"/>
        <v>#DIV/0!</v>
      </c>
      <c r="Q1601" t="s">
        <v>8342</v>
      </c>
      <c r="R1601" t="s">
        <v>8349</v>
      </c>
      <c r="S1601" s="11">
        <f t="shared" si="98"/>
        <v>42438.53907407407</v>
      </c>
      <c r="T1601" s="11">
        <f t="shared" si="9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00">E1602/D1602</f>
        <v>7.3400000000000007E-2</v>
      </c>
      <c r="P1602" s="14">
        <f t="shared" si="97"/>
        <v>40.777777777777779</v>
      </c>
      <c r="Q1602" t="s">
        <v>8342</v>
      </c>
      <c r="R1602" t="s">
        <v>8349</v>
      </c>
      <c r="S1602" s="11">
        <f t="shared" si="98"/>
        <v>41791.057314814818</v>
      </c>
      <c r="T1602" s="11">
        <f t="shared" si="99"/>
        <v>41835.21597222222</v>
      </c>
    </row>
    <row r="1603" spans="1:20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00"/>
        <v>1.082492</v>
      </c>
      <c r="P1603" s="14">
        <f t="shared" ref="P1603:P1666" si="101">E1603/L1603</f>
        <v>48.325535714285714</v>
      </c>
      <c r="Q1603" t="s">
        <v>8329</v>
      </c>
      <c r="R1603" t="s">
        <v>8330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14">
        <f t="shared" si="101"/>
        <v>46.953125</v>
      </c>
      <c r="Q1604" t="s">
        <v>8329</v>
      </c>
      <c r="R1604" t="s">
        <v>8330</v>
      </c>
      <c r="S1604" s="11">
        <f t="shared" si="102"/>
        <v>40788.297650462962</v>
      </c>
      <c r="T1604" s="11">
        <f t="shared" si="103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14">
        <f t="shared" si="101"/>
        <v>66.688666666666663</v>
      </c>
      <c r="Q1605" t="s">
        <v>8329</v>
      </c>
      <c r="R1605" t="s">
        <v>8330</v>
      </c>
      <c r="S1605" s="11">
        <f t="shared" si="102"/>
        <v>40876.169664351852</v>
      </c>
      <c r="T1605" s="11">
        <f t="shared" si="103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14">
        <f t="shared" si="101"/>
        <v>48.842857142857142</v>
      </c>
      <c r="Q1606" t="s">
        <v>8329</v>
      </c>
      <c r="R1606" t="s">
        <v>8330</v>
      </c>
      <c r="S1606" s="11">
        <f t="shared" si="102"/>
        <v>40945.845312500001</v>
      </c>
      <c r="T1606" s="11">
        <f t="shared" si="103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14">
        <f t="shared" si="101"/>
        <v>137.30909090909091</v>
      </c>
      <c r="Q1607" t="s">
        <v>8329</v>
      </c>
      <c r="R1607" t="s">
        <v>8330</v>
      </c>
      <c r="S1607" s="11">
        <f t="shared" si="102"/>
        <v>40747.012881944444</v>
      </c>
      <c r="T1607" s="11">
        <f t="shared" si="103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14">
        <f t="shared" si="101"/>
        <v>87.829673913043479</v>
      </c>
      <c r="Q1608" t="s">
        <v>8329</v>
      </c>
      <c r="R1608" t="s">
        <v>8330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14">
        <f t="shared" si="101"/>
        <v>70.785365853658533</v>
      </c>
      <c r="Q1609" t="s">
        <v>8329</v>
      </c>
      <c r="R1609" t="s">
        <v>8330</v>
      </c>
      <c r="S1609" s="11">
        <f t="shared" si="102"/>
        <v>41053.80846064815</v>
      </c>
      <c r="T1609" s="11">
        <f t="shared" si="103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14">
        <f t="shared" si="101"/>
        <v>52.826086956521742</v>
      </c>
      <c r="Q1610" t="s">
        <v>8329</v>
      </c>
      <c r="R1610" t="s">
        <v>8330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14">
        <f t="shared" si="101"/>
        <v>443.75</v>
      </c>
      <c r="Q1611" t="s">
        <v>8329</v>
      </c>
      <c r="R1611" t="s">
        <v>8330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14">
        <f t="shared" si="101"/>
        <v>48.544642857142854</v>
      </c>
      <c r="Q1612" t="s">
        <v>8329</v>
      </c>
      <c r="R1612" t="s">
        <v>8330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14">
        <f t="shared" si="101"/>
        <v>37.074074074074076</v>
      </c>
      <c r="Q1613" t="s">
        <v>8329</v>
      </c>
      <c r="R1613" t="s">
        <v>8330</v>
      </c>
      <c r="S1613" s="11">
        <f t="shared" si="102"/>
        <v>41409.00037037037</v>
      </c>
      <c r="T1613" s="11">
        <f t="shared" si="103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14">
        <f t="shared" si="101"/>
        <v>50</v>
      </c>
      <c r="Q1614" t="s">
        <v>8329</v>
      </c>
      <c r="R1614" t="s">
        <v>8330</v>
      </c>
      <c r="S1614" s="11">
        <f t="shared" si="102"/>
        <v>41246.874814814815</v>
      </c>
      <c r="T1614" s="11">
        <f t="shared" si="103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14">
        <f t="shared" si="101"/>
        <v>39.03846153846154</v>
      </c>
      <c r="Q1615" t="s">
        <v>8329</v>
      </c>
      <c r="R1615" t="s">
        <v>8330</v>
      </c>
      <c r="S1615" s="11">
        <f t="shared" si="102"/>
        <v>41082.069467592592</v>
      </c>
      <c r="T1615" s="11">
        <f t="shared" si="103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14">
        <f t="shared" si="101"/>
        <v>66.688311688311686</v>
      </c>
      <c r="Q1616" t="s">
        <v>8329</v>
      </c>
      <c r="R1616" t="s">
        <v>8330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14">
        <f t="shared" si="101"/>
        <v>67.132352941176464</v>
      </c>
      <c r="Q1617" t="s">
        <v>8329</v>
      </c>
      <c r="R1617" t="s">
        <v>8330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14">
        <f t="shared" si="101"/>
        <v>66.369426751592357</v>
      </c>
      <c r="Q1618" t="s">
        <v>8329</v>
      </c>
      <c r="R1618" t="s">
        <v>8330</v>
      </c>
      <c r="S1618" s="11">
        <f t="shared" si="102"/>
        <v>41194.715520833335</v>
      </c>
      <c r="T1618" s="11">
        <f t="shared" si="103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14">
        <f t="shared" si="101"/>
        <v>64.620253164556956</v>
      </c>
      <c r="Q1619" t="s">
        <v>8329</v>
      </c>
      <c r="R1619" t="s">
        <v>8330</v>
      </c>
      <c r="S1619" s="11">
        <f t="shared" si="102"/>
        <v>41546.664212962962</v>
      </c>
      <c r="T1619" s="11">
        <f t="shared" si="103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14">
        <f t="shared" si="101"/>
        <v>58.370370370370374</v>
      </c>
      <c r="Q1620" t="s">
        <v>8329</v>
      </c>
      <c r="R1620" t="s">
        <v>8330</v>
      </c>
      <c r="S1620" s="11">
        <f t="shared" si="102"/>
        <v>41301.654340277775</v>
      </c>
      <c r="T1620" s="11">
        <f t="shared" si="103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14">
        <f t="shared" si="101"/>
        <v>86.956521739130437</v>
      </c>
      <c r="Q1621" t="s">
        <v>8329</v>
      </c>
      <c r="R1621" t="s">
        <v>8330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14">
        <f t="shared" si="101"/>
        <v>66.470588235294116</v>
      </c>
      <c r="Q1622" t="s">
        <v>8329</v>
      </c>
      <c r="R1622" t="s">
        <v>8330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14">
        <f t="shared" si="101"/>
        <v>163.78378378378378</v>
      </c>
      <c r="Q1623" t="s">
        <v>8329</v>
      </c>
      <c r="R1623" t="s">
        <v>8330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14">
        <f t="shared" si="101"/>
        <v>107.98461538461538</v>
      </c>
      <c r="Q1624" t="s">
        <v>8329</v>
      </c>
      <c r="R1624" t="s">
        <v>8330</v>
      </c>
      <c r="S1624" s="11">
        <f t="shared" si="102"/>
        <v>41950.29483796296</v>
      </c>
      <c r="T1624" s="11">
        <f t="shared" si="103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14">
        <f t="shared" si="101"/>
        <v>42.111111111111114</v>
      </c>
      <c r="Q1625" t="s">
        <v>8329</v>
      </c>
      <c r="R1625" t="s">
        <v>8330</v>
      </c>
      <c r="S1625" s="11">
        <f t="shared" si="102"/>
        <v>41453.688530092593</v>
      </c>
      <c r="T1625" s="11">
        <f t="shared" si="103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14">
        <f t="shared" si="101"/>
        <v>47.2</v>
      </c>
      <c r="Q1626" t="s">
        <v>8329</v>
      </c>
      <c r="R1626" t="s">
        <v>8330</v>
      </c>
      <c r="S1626" s="11">
        <f t="shared" si="102"/>
        <v>41243.367303240739</v>
      </c>
      <c r="T1626" s="11">
        <f t="shared" si="103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14">
        <f t="shared" si="101"/>
        <v>112.01923076923077</v>
      </c>
      <c r="Q1627" t="s">
        <v>8329</v>
      </c>
      <c r="R1627" t="s">
        <v>8330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14">
        <f t="shared" si="101"/>
        <v>74.953703703703709</v>
      </c>
      <c r="Q1628" t="s">
        <v>8329</v>
      </c>
      <c r="R1628" t="s">
        <v>8330</v>
      </c>
      <c r="S1628" s="11">
        <f t="shared" si="102"/>
        <v>41579.847997685189</v>
      </c>
      <c r="T1628" s="11">
        <f t="shared" si="103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14">
        <f t="shared" si="101"/>
        <v>61.578947368421055</v>
      </c>
      <c r="Q1629" t="s">
        <v>8329</v>
      </c>
      <c r="R1629" t="s">
        <v>8330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14">
        <f t="shared" si="101"/>
        <v>45.875</v>
      </c>
      <c r="Q1630" t="s">
        <v>8329</v>
      </c>
      <c r="R1630" t="s">
        <v>8330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14">
        <f t="shared" si="101"/>
        <v>75.853658536585371</v>
      </c>
      <c r="Q1631" t="s">
        <v>8329</v>
      </c>
      <c r="R1631" t="s">
        <v>8330</v>
      </c>
      <c r="S1631" s="11">
        <f t="shared" si="102"/>
        <v>41645.867280092592</v>
      </c>
      <c r="T1631" s="11">
        <f t="shared" si="103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14">
        <f t="shared" si="101"/>
        <v>84.206349206349202</v>
      </c>
      <c r="Q1632" t="s">
        <v>8329</v>
      </c>
      <c r="R1632" t="s">
        <v>8330</v>
      </c>
      <c r="S1632" s="11">
        <f t="shared" si="102"/>
        <v>40939.837673611109</v>
      </c>
      <c r="T1632" s="11">
        <f t="shared" si="103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14">
        <f t="shared" si="101"/>
        <v>117.22556390977444</v>
      </c>
      <c r="Q1633" t="s">
        <v>8329</v>
      </c>
      <c r="R1633" t="s">
        <v>8330</v>
      </c>
      <c r="S1633" s="11">
        <f t="shared" si="102"/>
        <v>41164.859502314815</v>
      </c>
      <c r="T1633" s="11">
        <f t="shared" si="103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14">
        <f t="shared" si="101"/>
        <v>86.489361702127653</v>
      </c>
      <c r="Q1634" t="s">
        <v>8329</v>
      </c>
      <c r="R1634" t="s">
        <v>8330</v>
      </c>
      <c r="S1634" s="11">
        <f t="shared" si="102"/>
        <v>40750.340902777774</v>
      </c>
      <c r="T1634" s="11">
        <f t="shared" si="103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14">
        <f t="shared" si="101"/>
        <v>172.41379310344828</v>
      </c>
      <c r="Q1635" t="s">
        <v>8329</v>
      </c>
      <c r="R1635" t="s">
        <v>8330</v>
      </c>
      <c r="S1635" s="11">
        <f t="shared" si="102"/>
        <v>40896.883750000001</v>
      </c>
      <c r="T1635" s="11">
        <f t="shared" si="103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14">
        <f t="shared" si="101"/>
        <v>62.8125</v>
      </c>
      <c r="Q1636" t="s">
        <v>8329</v>
      </c>
      <c r="R1636" t="s">
        <v>8330</v>
      </c>
      <c r="S1636" s="11">
        <f t="shared" si="102"/>
        <v>40658.189826388887</v>
      </c>
      <c r="T1636" s="11">
        <f t="shared" si="103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14">
        <f t="shared" si="101"/>
        <v>67.729729729729726</v>
      </c>
      <c r="Q1637" t="s">
        <v>8329</v>
      </c>
      <c r="R1637" t="s">
        <v>8330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14">
        <f t="shared" si="101"/>
        <v>53.5632183908046</v>
      </c>
      <c r="Q1638" t="s">
        <v>8329</v>
      </c>
      <c r="R1638" t="s">
        <v>8330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14">
        <f t="shared" si="101"/>
        <v>34.6</v>
      </c>
      <c r="Q1639" t="s">
        <v>8329</v>
      </c>
      <c r="R1639" t="s">
        <v>8330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14">
        <f t="shared" si="101"/>
        <v>38.888888888888886</v>
      </c>
      <c r="Q1640" t="s">
        <v>8329</v>
      </c>
      <c r="R1640" t="s">
        <v>8330</v>
      </c>
      <c r="S1640" s="11">
        <f t="shared" si="102"/>
        <v>41288.68712962963</v>
      </c>
      <c r="T1640" s="11">
        <f t="shared" si="103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14">
        <f t="shared" si="101"/>
        <v>94.736842105263165</v>
      </c>
      <c r="Q1641" t="s">
        <v>8329</v>
      </c>
      <c r="R1641" t="s">
        <v>8330</v>
      </c>
      <c r="S1641" s="11">
        <f t="shared" si="102"/>
        <v>40941.652372685188</v>
      </c>
      <c r="T1641" s="11">
        <f t="shared" si="103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14">
        <f t="shared" si="101"/>
        <v>39.967058823529413</v>
      </c>
      <c r="Q1642" t="s">
        <v>8329</v>
      </c>
      <c r="R1642" t="s">
        <v>8330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14">
        <f t="shared" si="101"/>
        <v>97.5</v>
      </c>
      <c r="Q1643" t="s">
        <v>8329</v>
      </c>
      <c r="R1643" t="s">
        <v>8350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14">
        <f t="shared" si="101"/>
        <v>42.857142857142854</v>
      </c>
      <c r="Q1644" t="s">
        <v>8329</v>
      </c>
      <c r="R1644" t="s">
        <v>8350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14">
        <f t="shared" si="101"/>
        <v>168.51351351351352</v>
      </c>
      <c r="Q1645" t="s">
        <v>8329</v>
      </c>
      <c r="R1645" t="s">
        <v>8350</v>
      </c>
      <c r="S1645" s="11">
        <f t="shared" si="102"/>
        <v>41146.824212962965</v>
      </c>
      <c r="T1645" s="11">
        <f t="shared" si="103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14">
        <f t="shared" si="101"/>
        <v>85.546875</v>
      </c>
      <c r="Q1646" t="s">
        <v>8329</v>
      </c>
      <c r="R1646" t="s">
        <v>8350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14">
        <f t="shared" si="101"/>
        <v>554</v>
      </c>
      <c r="Q1647" t="s">
        <v>8329</v>
      </c>
      <c r="R1647" t="s">
        <v>8350</v>
      </c>
      <c r="S1647" s="11">
        <f t="shared" si="102"/>
        <v>41521.617361111108</v>
      </c>
      <c r="T1647" s="11">
        <f t="shared" si="103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14">
        <f t="shared" si="101"/>
        <v>26.554216867469879</v>
      </c>
      <c r="Q1648" t="s">
        <v>8329</v>
      </c>
      <c r="R1648" t="s">
        <v>8350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14">
        <f t="shared" si="101"/>
        <v>113.82608695652173</v>
      </c>
      <c r="Q1649" t="s">
        <v>8329</v>
      </c>
      <c r="R1649" t="s">
        <v>8350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14">
        <f t="shared" si="101"/>
        <v>32.011111111111113</v>
      </c>
      <c r="Q1650" t="s">
        <v>8329</v>
      </c>
      <c r="R1650" t="s">
        <v>8350</v>
      </c>
      <c r="S1650" s="11">
        <f t="shared" si="102"/>
        <v>40592.704652777778</v>
      </c>
      <c r="T1650" s="11">
        <f t="shared" si="103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14">
        <f t="shared" si="101"/>
        <v>47.189259259259259</v>
      </c>
      <c r="Q1651" t="s">
        <v>8329</v>
      </c>
      <c r="R1651" t="s">
        <v>8350</v>
      </c>
      <c r="S1651" s="11">
        <f t="shared" si="102"/>
        <v>41737.684664351851</v>
      </c>
      <c r="T1651" s="11">
        <f t="shared" si="103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14">
        <f t="shared" si="101"/>
        <v>88.46875</v>
      </c>
      <c r="Q1652" t="s">
        <v>8329</v>
      </c>
      <c r="R1652" t="s">
        <v>8350</v>
      </c>
      <c r="S1652" s="11">
        <f t="shared" si="102"/>
        <v>41526.435613425929</v>
      </c>
      <c r="T1652" s="11">
        <f t="shared" si="103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14">
        <f t="shared" si="101"/>
        <v>100.75</v>
      </c>
      <c r="Q1653" t="s">
        <v>8329</v>
      </c>
      <c r="R1653" t="s">
        <v>8350</v>
      </c>
      <c r="S1653" s="11">
        <f t="shared" si="102"/>
        <v>40625.900694444441</v>
      </c>
      <c r="T1653" s="11">
        <f t="shared" si="103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14">
        <f t="shared" si="101"/>
        <v>64.714285714285708</v>
      </c>
      <c r="Q1654" t="s">
        <v>8329</v>
      </c>
      <c r="R1654" t="s">
        <v>8350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14">
        <f t="shared" si="101"/>
        <v>51.854285714285716</v>
      </c>
      <c r="Q1655" t="s">
        <v>8329</v>
      </c>
      <c r="R1655" t="s">
        <v>8350</v>
      </c>
      <c r="S1655" s="11">
        <f t="shared" si="102"/>
        <v>40626.834444444445</v>
      </c>
      <c r="T1655" s="11">
        <f t="shared" si="103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14">
        <f t="shared" si="101"/>
        <v>38.794117647058826</v>
      </c>
      <c r="Q1656" t="s">
        <v>8329</v>
      </c>
      <c r="R1656" t="s">
        <v>8350</v>
      </c>
      <c r="S1656" s="11">
        <f t="shared" si="102"/>
        <v>40987.890740740739</v>
      </c>
      <c r="T1656" s="11">
        <f t="shared" si="103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14">
        <f t="shared" si="101"/>
        <v>44.645833333333336</v>
      </c>
      <c r="Q1657" t="s">
        <v>8329</v>
      </c>
      <c r="R1657" t="s">
        <v>8350</v>
      </c>
      <c r="S1657" s="11">
        <f t="shared" si="102"/>
        <v>40974.791898148149</v>
      </c>
      <c r="T1657" s="11">
        <f t="shared" si="103"/>
        <v>41004.750231481477</v>
      </c>
    </row>
    <row r="1658" spans="1:20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14">
        <f t="shared" si="101"/>
        <v>156.77333333333334</v>
      </c>
      <c r="Q1658" t="s">
        <v>8329</v>
      </c>
      <c r="R1658" t="s">
        <v>8350</v>
      </c>
      <c r="S1658" s="11">
        <f t="shared" si="102"/>
        <v>41226.928842592592</v>
      </c>
      <c r="T1658" s="11">
        <f t="shared" si="103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14">
        <f t="shared" si="101"/>
        <v>118.70339366515837</v>
      </c>
      <c r="Q1659" t="s">
        <v>8329</v>
      </c>
      <c r="R1659" t="s">
        <v>8350</v>
      </c>
      <c r="S1659" s="11">
        <f t="shared" si="102"/>
        <v>41023.782037037039</v>
      </c>
      <c r="T1659" s="11">
        <f t="shared" si="103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14">
        <f t="shared" si="101"/>
        <v>74.149532710280369</v>
      </c>
      <c r="Q1660" t="s">
        <v>8329</v>
      </c>
      <c r="R1660" t="s">
        <v>8350</v>
      </c>
      <c r="S1660" s="11">
        <f t="shared" si="102"/>
        <v>41223.22184027778</v>
      </c>
      <c r="T1660" s="11">
        <f t="shared" si="103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14">
        <f t="shared" si="101"/>
        <v>12.533333333333333</v>
      </c>
      <c r="Q1661" t="s">
        <v>8329</v>
      </c>
      <c r="R1661" t="s">
        <v>8350</v>
      </c>
      <c r="S1661" s="11">
        <f t="shared" si="102"/>
        <v>41596.913437499999</v>
      </c>
      <c r="T1661" s="11">
        <f t="shared" si="103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14">
        <f t="shared" si="101"/>
        <v>27.861111111111111</v>
      </c>
      <c r="Q1662" t="s">
        <v>8329</v>
      </c>
      <c r="R1662" t="s">
        <v>8350</v>
      </c>
      <c r="S1662" s="11">
        <f t="shared" si="102"/>
        <v>42459.693865740745</v>
      </c>
      <c r="T1662" s="11">
        <f t="shared" si="103"/>
        <v>42490.915972222225</v>
      </c>
    </row>
    <row r="1663" spans="1:20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14">
        <f t="shared" si="101"/>
        <v>80.178217821782184</v>
      </c>
      <c r="Q1663" t="s">
        <v>8329</v>
      </c>
      <c r="R1663" t="s">
        <v>8350</v>
      </c>
      <c r="S1663" s="11">
        <f t="shared" si="102"/>
        <v>42343.998043981483</v>
      </c>
      <c r="T1663" s="11">
        <f t="shared" si="103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14">
        <f t="shared" si="101"/>
        <v>132.43548387096774</v>
      </c>
      <c r="Q1664" t="s">
        <v>8329</v>
      </c>
      <c r="R1664" t="s">
        <v>8350</v>
      </c>
      <c r="S1664" s="11">
        <f t="shared" si="102"/>
        <v>40848.198333333334</v>
      </c>
      <c r="T1664" s="11">
        <f t="shared" si="103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14">
        <f t="shared" si="101"/>
        <v>33.75</v>
      </c>
      <c r="Q1665" t="s">
        <v>8329</v>
      </c>
      <c r="R1665" t="s">
        <v>8350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04">E1666/D1666</f>
        <v>1.2240879999999998</v>
      </c>
      <c r="P1666" s="14">
        <f t="shared" si="101"/>
        <v>34.384494382022467</v>
      </c>
      <c r="Q1666" t="s">
        <v>8329</v>
      </c>
      <c r="R1666" t="s">
        <v>8350</v>
      </c>
      <c r="S1666" s="11">
        <f t="shared" si="102"/>
        <v>40939.761782407404</v>
      </c>
      <c r="T1666" s="11">
        <f t="shared" si="103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04"/>
        <v>1.1945714285714286</v>
      </c>
      <c r="P1667" s="14">
        <f t="shared" ref="P1667:P1730" si="105">E1667/L1667</f>
        <v>44.956989247311824</v>
      </c>
      <c r="Q1667" t="s">
        <v>8329</v>
      </c>
      <c r="R1667" t="s">
        <v>8350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14">
        <f t="shared" si="105"/>
        <v>41.04081632653061</v>
      </c>
      <c r="Q1668" t="s">
        <v>8329</v>
      </c>
      <c r="R1668" t="s">
        <v>8350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14">
        <f t="shared" si="105"/>
        <v>52.597560975609753</v>
      </c>
      <c r="Q1669" t="s">
        <v>8329</v>
      </c>
      <c r="R1669" t="s">
        <v>8350</v>
      </c>
      <c r="S1669" s="11">
        <f t="shared" si="106"/>
        <v>41682.0705787037</v>
      </c>
      <c r="T1669" s="11">
        <f t="shared" si="107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14">
        <f t="shared" si="105"/>
        <v>70.784482758620683</v>
      </c>
      <c r="Q1670" t="s">
        <v>8329</v>
      </c>
      <c r="R1670" t="s">
        <v>8350</v>
      </c>
      <c r="S1670" s="11">
        <f t="shared" si="106"/>
        <v>40845.14975694444</v>
      </c>
      <c r="T1670" s="11">
        <f t="shared" si="107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14">
        <f t="shared" si="105"/>
        <v>53.75</v>
      </c>
      <c r="Q1671" t="s">
        <v>8329</v>
      </c>
      <c r="R1671" t="s">
        <v>8350</v>
      </c>
      <c r="S1671" s="11">
        <f t="shared" si="106"/>
        <v>42461.885138888887</v>
      </c>
      <c r="T1671" s="11">
        <f t="shared" si="107"/>
        <v>42521.885138888887</v>
      </c>
    </row>
    <row r="1672" spans="1:20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14">
        <f t="shared" si="105"/>
        <v>44.608695652173914</v>
      </c>
      <c r="Q1672" t="s">
        <v>8329</v>
      </c>
      <c r="R1672" t="s">
        <v>8350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14">
        <f t="shared" si="105"/>
        <v>26.148961038961041</v>
      </c>
      <c r="Q1673" t="s">
        <v>8329</v>
      </c>
      <c r="R1673" t="s">
        <v>8350</v>
      </c>
      <c r="S1673" s="11">
        <f t="shared" si="106"/>
        <v>42553.54414351852</v>
      </c>
      <c r="T1673" s="11">
        <f t="shared" si="107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14">
        <f t="shared" si="105"/>
        <v>39.183673469387756</v>
      </c>
      <c r="Q1674" t="s">
        <v>8329</v>
      </c>
      <c r="R1674" t="s">
        <v>8350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14">
        <f t="shared" si="105"/>
        <v>45.593220338983052</v>
      </c>
      <c r="Q1675" t="s">
        <v>8329</v>
      </c>
      <c r="R1675" t="s">
        <v>8350</v>
      </c>
      <c r="S1675" s="11">
        <f t="shared" si="106"/>
        <v>42039.878379629634</v>
      </c>
      <c r="T1675" s="11">
        <f t="shared" si="107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14">
        <f t="shared" si="105"/>
        <v>89.247787610619469</v>
      </c>
      <c r="Q1676" t="s">
        <v>8329</v>
      </c>
      <c r="R1676" t="s">
        <v>8350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14">
        <f t="shared" si="105"/>
        <v>40.416470588235299</v>
      </c>
      <c r="Q1677" t="s">
        <v>8329</v>
      </c>
      <c r="R1677" t="s">
        <v>8350</v>
      </c>
      <c r="S1677" s="11">
        <f t="shared" si="106"/>
        <v>40802.733101851853</v>
      </c>
      <c r="T1677" s="11">
        <f t="shared" si="107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14">
        <f t="shared" si="105"/>
        <v>82.38095238095238</v>
      </c>
      <c r="Q1678" t="s">
        <v>8329</v>
      </c>
      <c r="R1678" t="s">
        <v>8350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14">
        <f t="shared" si="105"/>
        <v>159.52380952380952</v>
      </c>
      <c r="Q1679" t="s">
        <v>8329</v>
      </c>
      <c r="R1679" t="s">
        <v>8350</v>
      </c>
      <c r="S1679" s="11">
        <f t="shared" si="106"/>
        <v>42416.407129629632</v>
      </c>
      <c r="T1679" s="11">
        <f t="shared" si="107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14">
        <f t="shared" si="105"/>
        <v>36.244897959183675</v>
      </c>
      <c r="Q1680" t="s">
        <v>8329</v>
      </c>
      <c r="R1680" t="s">
        <v>8350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14">
        <f t="shared" si="105"/>
        <v>62.5</v>
      </c>
      <c r="Q1681" t="s">
        <v>8329</v>
      </c>
      <c r="R1681" t="s">
        <v>8350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14">
        <f t="shared" si="105"/>
        <v>47</v>
      </c>
      <c r="Q1682" t="s">
        <v>8329</v>
      </c>
      <c r="R1682" t="s">
        <v>8350</v>
      </c>
      <c r="S1682" s="11">
        <f t="shared" si="106"/>
        <v>41802.757719907408</v>
      </c>
      <c r="T1682" s="11">
        <f t="shared" si="107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14">
        <f t="shared" si="105"/>
        <v>74.575090497737563</v>
      </c>
      <c r="Q1683" t="s">
        <v>8329</v>
      </c>
      <c r="R1683" t="s">
        <v>8351</v>
      </c>
      <c r="S1683" s="11">
        <f t="shared" si="106"/>
        <v>42774.121342592596</v>
      </c>
      <c r="T1683" s="11">
        <f t="shared" si="107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14" t="e">
        <f t="shared" si="105"/>
        <v>#DIV/0!</v>
      </c>
      <c r="Q1684" t="s">
        <v>8329</v>
      </c>
      <c r="R1684" t="s">
        <v>8351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14">
        <f t="shared" si="105"/>
        <v>76</v>
      </c>
      <c r="Q1685" t="s">
        <v>8329</v>
      </c>
      <c r="R1685" t="s">
        <v>8351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14">
        <f t="shared" si="105"/>
        <v>86.43564356435644</v>
      </c>
      <c r="Q1686" t="s">
        <v>8329</v>
      </c>
      <c r="R1686" t="s">
        <v>8351</v>
      </c>
      <c r="S1686" s="11">
        <f t="shared" si="106"/>
        <v>42783.815289351856</v>
      </c>
      <c r="T1686" s="11">
        <f t="shared" si="107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14">
        <f t="shared" si="105"/>
        <v>24</v>
      </c>
      <c r="Q1687" t="s">
        <v>8329</v>
      </c>
      <c r="R1687" t="s">
        <v>8351</v>
      </c>
      <c r="S1687" s="11">
        <f t="shared" si="106"/>
        <v>42788.2502662037</v>
      </c>
      <c r="T1687" s="11">
        <f t="shared" si="107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14">
        <f t="shared" si="105"/>
        <v>18</v>
      </c>
      <c r="Q1688" t="s">
        <v>8329</v>
      </c>
      <c r="R1688" t="s">
        <v>8351</v>
      </c>
      <c r="S1688" s="11">
        <f t="shared" si="106"/>
        <v>42792.843969907408</v>
      </c>
      <c r="T1688" s="11">
        <f t="shared" si="107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14">
        <f t="shared" si="105"/>
        <v>80.128205128205124</v>
      </c>
      <c r="Q1689" t="s">
        <v>8329</v>
      </c>
      <c r="R1689" t="s">
        <v>8351</v>
      </c>
      <c r="S1689" s="11">
        <f t="shared" si="106"/>
        <v>42802.046817129631</v>
      </c>
      <c r="T1689" s="11">
        <f t="shared" si="107"/>
        <v>42835.84375</v>
      </c>
    </row>
    <row r="1690" spans="1:20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14">
        <f t="shared" si="105"/>
        <v>253.14285714285714</v>
      </c>
      <c r="Q1690" t="s">
        <v>8329</v>
      </c>
      <c r="R1690" t="s">
        <v>8351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14">
        <f t="shared" si="105"/>
        <v>171.42857142857142</v>
      </c>
      <c r="Q1691" t="s">
        <v>8329</v>
      </c>
      <c r="R1691" t="s">
        <v>8351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14">
        <f t="shared" si="105"/>
        <v>57.727272727272727</v>
      </c>
      <c r="Q1692" t="s">
        <v>8329</v>
      </c>
      <c r="R1692" t="s">
        <v>8351</v>
      </c>
      <c r="S1692" s="11">
        <f t="shared" si="106"/>
        <v>42801.43104166667</v>
      </c>
      <c r="T1692" s="11">
        <f t="shared" si="107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14">
        <f t="shared" si="105"/>
        <v>264.26315789473682</v>
      </c>
      <c r="Q1693" t="s">
        <v>8329</v>
      </c>
      <c r="R1693" t="s">
        <v>8351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14">
        <f t="shared" si="105"/>
        <v>159.33333333333334</v>
      </c>
      <c r="Q1694" t="s">
        <v>8329</v>
      </c>
      <c r="R1694" t="s">
        <v>8351</v>
      </c>
      <c r="S1694" s="11">
        <f t="shared" si="106"/>
        <v>42788.151238425926</v>
      </c>
      <c r="T1694" s="11">
        <f t="shared" si="107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14">
        <f t="shared" si="105"/>
        <v>35</v>
      </c>
      <c r="Q1695" t="s">
        <v>8329</v>
      </c>
      <c r="R1695" t="s">
        <v>8351</v>
      </c>
      <c r="S1695" s="11">
        <f t="shared" si="106"/>
        <v>42803.920277777783</v>
      </c>
      <c r="T1695" s="11">
        <f t="shared" si="107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14">
        <f t="shared" si="105"/>
        <v>5</v>
      </c>
      <c r="Q1696" t="s">
        <v>8329</v>
      </c>
      <c r="R1696" t="s">
        <v>8351</v>
      </c>
      <c r="S1696" s="11">
        <f t="shared" si="106"/>
        <v>42791.669837962967</v>
      </c>
      <c r="T1696" s="11">
        <f t="shared" si="107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14">
        <f t="shared" si="105"/>
        <v>61.086956521739133</v>
      </c>
      <c r="Q1697" t="s">
        <v>8329</v>
      </c>
      <c r="R1697" t="s">
        <v>8351</v>
      </c>
      <c r="S1697" s="11">
        <f t="shared" si="106"/>
        <v>42801.031412037039</v>
      </c>
      <c r="T1697" s="11">
        <f t="shared" si="107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14" t="e">
        <f t="shared" si="105"/>
        <v>#DIV/0!</v>
      </c>
      <c r="Q1698" t="s">
        <v>8329</v>
      </c>
      <c r="R1698" t="s">
        <v>8351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14">
        <f t="shared" si="105"/>
        <v>114.81818181818181</v>
      </c>
      <c r="Q1699" t="s">
        <v>8329</v>
      </c>
      <c r="R1699" t="s">
        <v>8351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14" t="e">
        <f t="shared" si="105"/>
        <v>#DIV/0!</v>
      </c>
      <c r="Q1700" t="s">
        <v>8329</v>
      </c>
      <c r="R1700" t="s">
        <v>8351</v>
      </c>
      <c r="S1700" s="11">
        <f t="shared" si="106"/>
        <v>42796.207870370374</v>
      </c>
      <c r="T1700" s="11">
        <f t="shared" si="107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14">
        <f t="shared" si="105"/>
        <v>54</v>
      </c>
      <c r="Q1701" t="s">
        <v>8329</v>
      </c>
      <c r="R1701" t="s">
        <v>8351</v>
      </c>
      <c r="S1701" s="11">
        <f t="shared" si="106"/>
        <v>42806.863946759258</v>
      </c>
      <c r="T1701" s="11">
        <f t="shared" si="107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14">
        <f t="shared" si="105"/>
        <v>65.974683544303801</v>
      </c>
      <c r="Q1702" t="s">
        <v>8329</v>
      </c>
      <c r="R1702" t="s">
        <v>8351</v>
      </c>
      <c r="S1702" s="11">
        <f t="shared" si="106"/>
        <v>42796.071643518517</v>
      </c>
      <c r="T1702" s="11">
        <f t="shared" si="107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14">
        <f t="shared" si="105"/>
        <v>5</v>
      </c>
      <c r="Q1703" t="s">
        <v>8329</v>
      </c>
      <c r="R1703" t="s">
        <v>8351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14">
        <f t="shared" si="105"/>
        <v>1</v>
      </c>
      <c r="Q1704" t="s">
        <v>8329</v>
      </c>
      <c r="R1704" t="s">
        <v>8351</v>
      </c>
      <c r="S1704" s="11">
        <f t="shared" si="106"/>
        <v>42063.869791666672</v>
      </c>
      <c r="T1704" s="11">
        <f t="shared" si="107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14">
        <f t="shared" si="105"/>
        <v>25.5</v>
      </c>
      <c r="Q1705" t="s">
        <v>8329</v>
      </c>
      <c r="R1705" t="s">
        <v>8351</v>
      </c>
      <c r="S1705" s="11">
        <f t="shared" si="106"/>
        <v>42187.281678240746</v>
      </c>
      <c r="T1705" s="11">
        <f t="shared" si="107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14">
        <f t="shared" si="105"/>
        <v>118.36363636363636</v>
      </c>
      <c r="Q1706" t="s">
        <v>8329</v>
      </c>
      <c r="R1706" t="s">
        <v>8351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14" t="e">
        <f t="shared" si="105"/>
        <v>#DIV/0!</v>
      </c>
      <c r="Q1707" t="s">
        <v>8329</v>
      </c>
      <c r="R1707" t="s">
        <v>8351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14" t="e">
        <f t="shared" si="105"/>
        <v>#DIV/0!</v>
      </c>
      <c r="Q1708" t="s">
        <v>8329</v>
      </c>
      <c r="R1708" t="s">
        <v>8351</v>
      </c>
      <c r="S1708" s="11">
        <f t="shared" si="106"/>
        <v>42179.306388888886</v>
      </c>
      <c r="T1708" s="11">
        <f t="shared" si="107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14">
        <f t="shared" si="105"/>
        <v>54.111111111111114</v>
      </c>
      <c r="Q1709" t="s">
        <v>8329</v>
      </c>
      <c r="R1709" t="s">
        <v>8351</v>
      </c>
      <c r="S1709" s="11">
        <f t="shared" si="106"/>
        <v>42427.721006944441</v>
      </c>
      <c r="T1709" s="11">
        <f t="shared" si="107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14" t="e">
        <f t="shared" si="105"/>
        <v>#DIV/0!</v>
      </c>
      <c r="Q1710" t="s">
        <v>8329</v>
      </c>
      <c r="R1710" t="s">
        <v>8351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14">
        <f t="shared" si="105"/>
        <v>21.25</v>
      </c>
      <c r="Q1711" t="s">
        <v>8329</v>
      </c>
      <c r="R1711" t="s">
        <v>8351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14">
        <f t="shared" si="105"/>
        <v>34</v>
      </c>
      <c r="Q1712" t="s">
        <v>8329</v>
      </c>
      <c r="R1712" t="s">
        <v>8351</v>
      </c>
      <c r="S1712" s="11">
        <f t="shared" si="106"/>
        <v>42341.59129629629</v>
      </c>
      <c r="T1712" s="11">
        <f t="shared" si="107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14">
        <f t="shared" si="105"/>
        <v>525</v>
      </c>
      <c r="Q1713" t="s">
        <v>8329</v>
      </c>
      <c r="R1713" t="s">
        <v>8351</v>
      </c>
      <c r="S1713" s="11">
        <f t="shared" si="106"/>
        <v>41852.646226851852</v>
      </c>
      <c r="T1713" s="11">
        <f t="shared" si="107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14" t="e">
        <f t="shared" si="105"/>
        <v>#DIV/0!</v>
      </c>
      <c r="Q1714" t="s">
        <v>8329</v>
      </c>
      <c r="R1714" t="s">
        <v>8351</v>
      </c>
      <c r="S1714" s="11">
        <f t="shared" si="106"/>
        <v>42125.913807870369</v>
      </c>
      <c r="T1714" s="11">
        <f t="shared" si="107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14">
        <f t="shared" si="105"/>
        <v>50</v>
      </c>
      <c r="Q1715" t="s">
        <v>8329</v>
      </c>
      <c r="R1715" t="s">
        <v>8351</v>
      </c>
      <c r="S1715" s="11">
        <f t="shared" si="106"/>
        <v>41887.801064814819</v>
      </c>
      <c r="T1715" s="11">
        <f t="shared" si="107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14">
        <f t="shared" si="105"/>
        <v>115.70588235294117</v>
      </c>
      <c r="Q1716" t="s">
        <v>8329</v>
      </c>
      <c r="R1716" t="s">
        <v>8351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14">
        <f t="shared" si="105"/>
        <v>5.5</v>
      </c>
      <c r="Q1717" t="s">
        <v>8329</v>
      </c>
      <c r="R1717" t="s">
        <v>8351</v>
      </c>
      <c r="S1717" s="11">
        <f t="shared" si="106"/>
        <v>42064.217418981483</v>
      </c>
      <c r="T1717" s="11">
        <f t="shared" si="107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14">
        <f t="shared" si="105"/>
        <v>50</v>
      </c>
      <c r="Q1718" t="s">
        <v>8329</v>
      </c>
      <c r="R1718" t="s">
        <v>8351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14">
        <f t="shared" si="105"/>
        <v>34.024390243902438</v>
      </c>
      <c r="Q1719" t="s">
        <v>8329</v>
      </c>
      <c r="R1719" t="s">
        <v>8351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14">
        <f t="shared" si="105"/>
        <v>37.5</v>
      </c>
      <c r="Q1720" t="s">
        <v>8329</v>
      </c>
      <c r="R1720" t="s">
        <v>8351</v>
      </c>
      <c r="S1720" s="11">
        <f t="shared" si="106"/>
        <v>42460.610520833332</v>
      </c>
      <c r="T1720" s="11">
        <f t="shared" si="107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14">
        <f t="shared" si="105"/>
        <v>11.666666666666666</v>
      </c>
      <c r="Q1721" t="s">
        <v>8329</v>
      </c>
      <c r="R1721" t="s">
        <v>8351</v>
      </c>
      <c r="S1721" s="11">
        <f t="shared" si="106"/>
        <v>41869.534618055557</v>
      </c>
      <c r="T1721" s="11">
        <f t="shared" si="107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14">
        <f t="shared" si="105"/>
        <v>28.125</v>
      </c>
      <c r="Q1722" t="s">
        <v>8329</v>
      </c>
      <c r="R1722" t="s">
        <v>8351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14" t="e">
        <f t="shared" si="105"/>
        <v>#DIV/0!</v>
      </c>
      <c r="Q1723" t="s">
        <v>8329</v>
      </c>
      <c r="R1723" t="s">
        <v>8351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14">
        <f t="shared" si="105"/>
        <v>1</v>
      </c>
      <c r="Q1724" t="s">
        <v>8329</v>
      </c>
      <c r="R1724" t="s">
        <v>8351</v>
      </c>
      <c r="S1724" s="11">
        <f t="shared" si="106"/>
        <v>42425.960983796293</v>
      </c>
      <c r="T1724" s="11">
        <f t="shared" si="107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14">
        <f t="shared" si="105"/>
        <v>216.66666666666666</v>
      </c>
      <c r="Q1725" t="s">
        <v>8329</v>
      </c>
      <c r="R1725" t="s">
        <v>8351</v>
      </c>
      <c r="S1725" s="11">
        <f t="shared" si="106"/>
        <v>42129.82540509259</v>
      </c>
      <c r="T1725" s="11">
        <f t="shared" si="107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14">
        <f t="shared" si="105"/>
        <v>8.75</v>
      </c>
      <c r="Q1726" t="s">
        <v>8329</v>
      </c>
      <c r="R1726" t="s">
        <v>8351</v>
      </c>
      <c r="S1726" s="11">
        <f t="shared" si="106"/>
        <v>41912.932430555556</v>
      </c>
      <c r="T1726" s="11">
        <f t="shared" si="107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14">
        <f t="shared" si="105"/>
        <v>62.222222222222221</v>
      </c>
      <c r="Q1727" t="s">
        <v>8329</v>
      </c>
      <c r="R1727" t="s">
        <v>8351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14">
        <f t="shared" si="105"/>
        <v>137.25</v>
      </c>
      <c r="Q1728" t="s">
        <v>8329</v>
      </c>
      <c r="R1728" t="s">
        <v>8351</v>
      </c>
      <c r="S1728" s="11">
        <f t="shared" si="106"/>
        <v>41788.919722222221</v>
      </c>
      <c r="T1728" s="11">
        <f t="shared" si="107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14">
        <f t="shared" si="105"/>
        <v>1</v>
      </c>
      <c r="Q1729" t="s">
        <v>8329</v>
      </c>
      <c r="R1729" t="s">
        <v>8351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08">E1730/D1730</f>
        <v>0.68400000000000005</v>
      </c>
      <c r="P1730" s="14">
        <f t="shared" si="105"/>
        <v>122.14285714285714</v>
      </c>
      <c r="Q1730" t="s">
        <v>8329</v>
      </c>
      <c r="R1730" t="s">
        <v>8351</v>
      </c>
      <c r="S1730" s="11">
        <f t="shared" si="106"/>
        <v>42268.625856481478</v>
      </c>
      <c r="T1730" s="11">
        <f t="shared" si="107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08"/>
        <v>0</v>
      </c>
      <c r="P1731" s="14" t="e">
        <f t="shared" ref="P1731:P1794" si="109">E1731/L1731</f>
        <v>#DIV/0!</v>
      </c>
      <c r="Q1731" t="s">
        <v>8329</v>
      </c>
      <c r="R1731" t="s">
        <v>8351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14" t="e">
        <f t="shared" si="109"/>
        <v>#DIV/0!</v>
      </c>
      <c r="Q1732" t="s">
        <v>8329</v>
      </c>
      <c r="R1732" t="s">
        <v>8351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14" t="e">
        <f t="shared" si="109"/>
        <v>#DIV/0!</v>
      </c>
      <c r="Q1733" t="s">
        <v>8329</v>
      </c>
      <c r="R1733" t="s">
        <v>8351</v>
      </c>
      <c r="S1733" s="11">
        <f t="shared" si="110"/>
        <v>42152.906851851847</v>
      </c>
      <c r="T1733" s="11">
        <f t="shared" si="111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14" t="e">
        <f t="shared" si="109"/>
        <v>#DIV/0!</v>
      </c>
      <c r="Q1734" t="s">
        <v>8329</v>
      </c>
      <c r="R1734" t="s">
        <v>8351</v>
      </c>
      <c r="S1734" s="11">
        <f t="shared" si="110"/>
        <v>42325.683807870373</v>
      </c>
      <c r="T1734" s="11">
        <f t="shared" si="111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14" t="e">
        <f t="shared" si="109"/>
        <v>#DIV/0!</v>
      </c>
      <c r="Q1735" t="s">
        <v>8329</v>
      </c>
      <c r="R1735" t="s">
        <v>8351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14">
        <f t="shared" si="109"/>
        <v>1</v>
      </c>
      <c r="Q1736" t="s">
        <v>8329</v>
      </c>
      <c r="R1736" t="s">
        <v>8351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14">
        <f t="shared" si="109"/>
        <v>55</v>
      </c>
      <c r="Q1737" t="s">
        <v>8329</v>
      </c>
      <c r="R1737" t="s">
        <v>8351</v>
      </c>
      <c r="S1737" s="11">
        <f t="shared" si="110"/>
        <v>42559.814178240747</v>
      </c>
      <c r="T1737" s="11">
        <f t="shared" si="111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14">
        <f t="shared" si="109"/>
        <v>22</v>
      </c>
      <c r="Q1738" t="s">
        <v>8329</v>
      </c>
      <c r="R1738" t="s">
        <v>8351</v>
      </c>
      <c r="S1738" s="11">
        <f t="shared" si="110"/>
        <v>42286.861493055556</v>
      </c>
      <c r="T1738" s="11">
        <f t="shared" si="111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14">
        <f t="shared" si="109"/>
        <v>56.666666666666664</v>
      </c>
      <c r="Q1739" t="s">
        <v>8329</v>
      </c>
      <c r="R1739" t="s">
        <v>8351</v>
      </c>
      <c r="S1739" s="11">
        <f t="shared" si="110"/>
        <v>42175.948981481488</v>
      </c>
      <c r="T1739" s="11">
        <f t="shared" si="111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14">
        <f t="shared" si="109"/>
        <v>20</v>
      </c>
      <c r="Q1740" t="s">
        <v>8329</v>
      </c>
      <c r="R1740" t="s">
        <v>8351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14">
        <f t="shared" si="109"/>
        <v>1</v>
      </c>
      <c r="Q1741" t="s">
        <v>8329</v>
      </c>
      <c r="R1741" t="s">
        <v>8351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14" t="e">
        <f t="shared" si="109"/>
        <v>#DIV/0!</v>
      </c>
      <c r="Q1742" t="s">
        <v>8329</v>
      </c>
      <c r="R1742" t="s">
        <v>8351</v>
      </c>
      <c r="S1742" s="11">
        <f t="shared" si="110"/>
        <v>42171.817384259266</v>
      </c>
      <c r="T1742" s="11">
        <f t="shared" si="111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14">
        <f t="shared" si="109"/>
        <v>25.576923076923077</v>
      </c>
      <c r="Q1743" t="s">
        <v>8342</v>
      </c>
      <c r="R1743" t="s">
        <v>8343</v>
      </c>
      <c r="S1743" s="11">
        <f t="shared" si="110"/>
        <v>42120.628136574072</v>
      </c>
      <c r="T1743" s="11">
        <f t="shared" si="111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14">
        <f t="shared" si="109"/>
        <v>63.970588235294116</v>
      </c>
      <c r="Q1744" t="s">
        <v>8342</v>
      </c>
      <c r="R1744" t="s">
        <v>8343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14">
        <f t="shared" si="109"/>
        <v>89.925373134328353</v>
      </c>
      <c r="Q1745" t="s">
        <v>8342</v>
      </c>
      <c r="R1745" t="s">
        <v>8343</v>
      </c>
      <c r="S1745" s="11">
        <f t="shared" si="110"/>
        <v>42586.925636574073</v>
      </c>
      <c r="T1745" s="11">
        <f t="shared" si="111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14">
        <f t="shared" si="109"/>
        <v>93.071428571428569</v>
      </c>
      <c r="Q1746" t="s">
        <v>8342</v>
      </c>
      <c r="R1746" t="s">
        <v>8343</v>
      </c>
      <c r="S1746" s="11">
        <f t="shared" si="110"/>
        <v>42026.605057870373</v>
      </c>
      <c r="T1746" s="11">
        <f t="shared" si="111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14">
        <f t="shared" si="109"/>
        <v>89.674157303370791</v>
      </c>
      <c r="Q1747" t="s">
        <v>8342</v>
      </c>
      <c r="R1747" t="s">
        <v>8343</v>
      </c>
      <c r="S1747" s="11">
        <f t="shared" si="110"/>
        <v>42690.259699074071</v>
      </c>
      <c r="T1747" s="11">
        <f t="shared" si="111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14">
        <f t="shared" si="109"/>
        <v>207.61682242990653</v>
      </c>
      <c r="Q1748" t="s">
        <v>8342</v>
      </c>
      <c r="R1748" t="s">
        <v>8343</v>
      </c>
      <c r="S1748" s="11">
        <f t="shared" si="110"/>
        <v>42668.176701388889</v>
      </c>
      <c r="T1748" s="11">
        <f t="shared" si="111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14">
        <f t="shared" si="109"/>
        <v>59.408805031446541</v>
      </c>
      <c r="Q1749" t="s">
        <v>8342</v>
      </c>
      <c r="R1749" t="s">
        <v>8343</v>
      </c>
      <c r="S1749" s="11">
        <f t="shared" si="110"/>
        <v>42292.435532407413</v>
      </c>
      <c r="T1749" s="11">
        <f t="shared" si="111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14">
        <f t="shared" si="109"/>
        <v>358.97237569060775</v>
      </c>
      <c r="Q1750" t="s">
        <v>8342</v>
      </c>
      <c r="R1750" t="s">
        <v>8343</v>
      </c>
      <c r="S1750" s="11">
        <f t="shared" si="110"/>
        <v>42219.950729166667</v>
      </c>
      <c r="T1750" s="11">
        <f t="shared" si="111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14">
        <f t="shared" si="109"/>
        <v>94.736641221374043</v>
      </c>
      <c r="Q1751" t="s">
        <v>8342</v>
      </c>
      <c r="R1751" t="s">
        <v>8343</v>
      </c>
      <c r="S1751" s="11">
        <f t="shared" si="110"/>
        <v>42758.975937499999</v>
      </c>
      <c r="T1751" s="11">
        <f t="shared" si="111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14">
        <f t="shared" si="109"/>
        <v>80.647999999999996</v>
      </c>
      <c r="Q1752" t="s">
        <v>8342</v>
      </c>
      <c r="R1752" t="s">
        <v>8343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14">
        <f t="shared" si="109"/>
        <v>168.68852459016392</v>
      </c>
      <c r="Q1753" t="s">
        <v>8342</v>
      </c>
      <c r="R1753" t="s">
        <v>8343</v>
      </c>
      <c r="S1753" s="11">
        <f t="shared" si="110"/>
        <v>42052.7815162037</v>
      </c>
      <c r="T1753" s="11">
        <f t="shared" si="111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14">
        <f t="shared" si="109"/>
        <v>34.68888888888889</v>
      </c>
      <c r="Q1754" t="s">
        <v>8342</v>
      </c>
      <c r="R1754" t="s">
        <v>8343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14">
        <f t="shared" si="109"/>
        <v>462.85714285714283</v>
      </c>
      <c r="Q1755" t="s">
        <v>8342</v>
      </c>
      <c r="R1755" t="s">
        <v>8343</v>
      </c>
      <c r="S1755" s="11">
        <f t="shared" si="110"/>
        <v>42420.74962962963</v>
      </c>
      <c r="T1755" s="11">
        <f t="shared" si="111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14">
        <f t="shared" si="109"/>
        <v>104.38888888888889</v>
      </c>
      <c r="Q1756" t="s">
        <v>8342</v>
      </c>
      <c r="R1756" t="s">
        <v>8343</v>
      </c>
      <c r="S1756" s="11">
        <f t="shared" si="110"/>
        <v>42067.876770833333</v>
      </c>
      <c r="T1756" s="11">
        <f t="shared" si="111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14">
        <f t="shared" si="109"/>
        <v>7.5</v>
      </c>
      <c r="Q1757" t="s">
        <v>8342</v>
      </c>
      <c r="R1757" t="s">
        <v>8343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14">
        <f t="shared" si="109"/>
        <v>47.13</v>
      </c>
      <c r="Q1758" t="s">
        <v>8342</v>
      </c>
      <c r="R1758" t="s">
        <v>8343</v>
      </c>
      <c r="S1758" s="11">
        <f t="shared" si="110"/>
        <v>42571.167465277773</v>
      </c>
      <c r="T1758" s="11">
        <f t="shared" si="111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14">
        <f t="shared" si="109"/>
        <v>414.28571428571428</v>
      </c>
      <c r="Q1759" t="s">
        <v>8342</v>
      </c>
      <c r="R1759" t="s">
        <v>8343</v>
      </c>
      <c r="S1759" s="11">
        <f t="shared" si="110"/>
        <v>42733.827349537038</v>
      </c>
      <c r="T1759" s="11">
        <f t="shared" si="111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14">
        <f t="shared" si="109"/>
        <v>42.481481481481481</v>
      </c>
      <c r="Q1760" t="s">
        <v>8342</v>
      </c>
      <c r="R1760" t="s">
        <v>8343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14">
        <f t="shared" si="109"/>
        <v>108.77551020408163</v>
      </c>
      <c r="Q1761" t="s">
        <v>8342</v>
      </c>
      <c r="R1761" t="s">
        <v>8343</v>
      </c>
      <c r="S1761" s="11">
        <f t="shared" si="110"/>
        <v>42068.829039351855</v>
      </c>
      <c r="T1761" s="11">
        <f t="shared" si="111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14">
        <f t="shared" si="109"/>
        <v>81.098039215686271</v>
      </c>
      <c r="Q1762" t="s">
        <v>8342</v>
      </c>
      <c r="R1762" t="s">
        <v>8343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14">
        <f t="shared" si="109"/>
        <v>51.666666666666664</v>
      </c>
      <c r="Q1763" t="s">
        <v>8342</v>
      </c>
      <c r="R1763" t="s">
        <v>8343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14">
        <f t="shared" si="109"/>
        <v>35.4</v>
      </c>
      <c r="Q1764" t="s">
        <v>8342</v>
      </c>
      <c r="R1764" t="s">
        <v>8343</v>
      </c>
      <c r="S1764" s="11">
        <f t="shared" si="110"/>
        <v>42410.982002314813</v>
      </c>
      <c r="T1764" s="11">
        <f t="shared" si="111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14">
        <f t="shared" si="109"/>
        <v>103.63559322033899</v>
      </c>
      <c r="Q1765" t="s">
        <v>8342</v>
      </c>
      <c r="R1765" t="s">
        <v>8343</v>
      </c>
      <c r="S1765" s="11">
        <f t="shared" si="110"/>
        <v>42636.868518518517</v>
      </c>
      <c r="T1765" s="11">
        <f t="shared" si="111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14">
        <f t="shared" si="109"/>
        <v>55.282051282051285</v>
      </c>
      <c r="Q1766" t="s">
        <v>8342</v>
      </c>
      <c r="R1766" t="s">
        <v>8343</v>
      </c>
      <c r="S1766" s="11">
        <f t="shared" si="110"/>
        <v>41825.485868055555</v>
      </c>
      <c r="T1766" s="11">
        <f t="shared" si="111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14">
        <f t="shared" si="109"/>
        <v>72.16970873786407</v>
      </c>
      <c r="Q1767" t="s">
        <v>8342</v>
      </c>
      <c r="R1767" t="s">
        <v>8343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14" t="e">
        <f t="shared" si="109"/>
        <v>#DIV/0!</v>
      </c>
      <c r="Q1768" t="s">
        <v>8342</v>
      </c>
      <c r="R1768" t="s">
        <v>8343</v>
      </c>
      <c r="S1768" s="11">
        <f t="shared" si="110"/>
        <v>41855.859814814816</v>
      </c>
      <c r="T1768" s="11">
        <f t="shared" si="111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14">
        <f t="shared" si="109"/>
        <v>58.615384615384613</v>
      </c>
      <c r="Q1769" t="s">
        <v>8342</v>
      </c>
      <c r="R1769" t="s">
        <v>8343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14">
        <f t="shared" si="109"/>
        <v>12.466666666666667</v>
      </c>
      <c r="Q1770" t="s">
        <v>8342</v>
      </c>
      <c r="R1770" t="s">
        <v>8343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14">
        <f t="shared" si="109"/>
        <v>49.136363636363633</v>
      </c>
      <c r="Q1771" t="s">
        <v>8342</v>
      </c>
      <c r="R1771" t="s">
        <v>8343</v>
      </c>
      <c r="S1771" s="11">
        <f t="shared" si="110"/>
        <v>41987.818969907406</v>
      </c>
      <c r="T1771" s="11">
        <f t="shared" si="111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14">
        <f t="shared" si="109"/>
        <v>150.5</v>
      </c>
      <c r="Q1772" t="s">
        <v>8342</v>
      </c>
      <c r="R1772" t="s">
        <v>8343</v>
      </c>
      <c r="S1772" s="11">
        <f t="shared" si="110"/>
        <v>41891.780023148152</v>
      </c>
      <c r="T1772" s="11">
        <f t="shared" si="111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14">
        <f t="shared" si="109"/>
        <v>35.799999999999997</v>
      </c>
      <c r="Q1773" t="s">
        <v>8342</v>
      </c>
      <c r="R1773" t="s">
        <v>8343</v>
      </c>
      <c r="S1773" s="11">
        <f t="shared" si="110"/>
        <v>41905.979629629634</v>
      </c>
      <c r="T1773" s="11">
        <f t="shared" si="111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14">
        <f t="shared" si="109"/>
        <v>45.157894736842103</v>
      </c>
      <c r="Q1774" t="s">
        <v>8342</v>
      </c>
      <c r="R1774" t="s">
        <v>8343</v>
      </c>
      <c r="S1774" s="11">
        <f t="shared" si="110"/>
        <v>41766.718009259261</v>
      </c>
      <c r="T1774" s="11">
        <f t="shared" si="111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14">
        <f t="shared" si="109"/>
        <v>98.78947368421052</v>
      </c>
      <c r="Q1775" t="s">
        <v>8342</v>
      </c>
      <c r="R1775" t="s">
        <v>8343</v>
      </c>
      <c r="S1775" s="11">
        <f t="shared" si="110"/>
        <v>41978.760393518518</v>
      </c>
      <c r="T1775" s="11">
        <f t="shared" si="111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14">
        <f t="shared" si="109"/>
        <v>88.307692307692307</v>
      </c>
      <c r="Q1776" t="s">
        <v>8342</v>
      </c>
      <c r="R1776" t="s">
        <v>8343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14">
        <f t="shared" si="109"/>
        <v>170.62903225806451</v>
      </c>
      <c r="Q1777" t="s">
        <v>8342</v>
      </c>
      <c r="R1777" t="s">
        <v>8343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14">
        <f t="shared" si="109"/>
        <v>83.75</v>
      </c>
      <c r="Q1778" t="s">
        <v>8342</v>
      </c>
      <c r="R1778" t="s">
        <v>8343</v>
      </c>
      <c r="S1778" s="11">
        <f t="shared" si="110"/>
        <v>41905.95684027778</v>
      </c>
      <c r="T1778" s="11">
        <f t="shared" si="111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14">
        <f t="shared" si="109"/>
        <v>65.099999999999994</v>
      </c>
      <c r="Q1779" t="s">
        <v>8342</v>
      </c>
      <c r="R1779" t="s">
        <v>8343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14">
        <f t="shared" si="109"/>
        <v>66.333333333333329</v>
      </c>
      <c r="Q1780" t="s">
        <v>8342</v>
      </c>
      <c r="R1780" t="s">
        <v>8343</v>
      </c>
      <c r="S1780" s="11">
        <f t="shared" si="110"/>
        <v>42045.86336805555</v>
      </c>
      <c r="T1780" s="11">
        <f t="shared" si="111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14">
        <f t="shared" si="109"/>
        <v>104.89473684210526</v>
      </c>
      <c r="Q1781" t="s">
        <v>8342</v>
      </c>
      <c r="R1781" t="s">
        <v>8343</v>
      </c>
      <c r="S1781" s="11">
        <f t="shared" si="110"/>
        <v>42585.691898148143</v>
      </c>
      <c r="T1781" s="11">
        <f t="shared" si="111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14">
        <f t="shared" si="109"/>
        <v>78.440789473684205</v>
      </c>
      <c r="Q1782" t="s">
        <v>8342</v>
      </c>
      <c r="R1782" t="s">
        <v>8343</v>
      </c>
      <c r="S1782" s="11">
        <f t="shared" si="110"/>
        <v>42493.600810185191</v>
      </c>
      <c r="T1782" s="11">
        <f t="shared" si="111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14">
        <f t="shared" si="109"/>
        <v>59.041666666666664</v>
      </c>
      <c r="Q1783" t="s">
        <v>8342</v>
      </c>
      <c r="R1783" t="s">
        <v>8343</v>
      </c>
      <c r="S1783" s="11">
        <f t="shared" si="110"/>
        <v>42597.617418981477</v>
      </c>
      <c r="T1783" s="11">
        <f t="shared" si="111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14">
        <f t="shared" si="109"/>
        <v>71.34210526315789</v>
      </c>
      <c r="Q1784" t="s">
        <v>8342</v>
      </c>
      <c r="R1784" t="s">
        <v>8343</v>
      </c>
      <c r="S1784" s="11">
        <f t="shared" si="110"/>
        <v>42388.575104166666</v>
      </c>
      <c r="T1784" s="11">
        <f t="shared" si="111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14">
        <f t="shared" si="109"/>
        <v>51.227027027027027</v>
      </c>
      <c r="Q1785" t="s">
        <v>8342</v>
      </c>
      <c r="R1785" t="s">
        <v>8343</v>
      </c>
      <c r="S1785" s="11">
        <f t="shared" si="110"/>
        <v>42115.949976851851</v>
      </c>
      <c r="T1785" s="11">
        <f t="shared" si="111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14">
        <f t="shared" si="109"/>
        <v>60.242424242424242</v>
      </c>
      <c r="Q1786" t="s">
        <v>8342</v>
      </c>
      <c r="R1786" t="s">
        <v>8343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14">
        <f t="shared" si="109"/>
        <v>44.935185185185183</v>
      </c>
      <c r="Q1787" t="s">
        <v>8342</v>
      </c>
      <c r="R1787" t="s">
        <v>8343</v>
      </c>
      <c r="S1787" s="11">
        <f t="shared" si="110"/>
        <v>41897.134895833333</v>
      </c>
      <c r="T1787" s="11">
        <f t="shared" si="111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14">
        <f t="shared" si="109"/>
        <v>31.206896551724139</v>
      </c>
      <c r="Q1788" t="s">
        <v>8342</v>
      </c>
      <c r="R1788" t="s">
        <v>8343</v>
      </c>
      <c r="S1788" s="11">
        <f t="shared" si="110"/>
        <v>41958.550659722227</v>
      </c>
      <c r="T1788" s="11">
        <f t="shared" si="111"/>
        <v>41988.550659722227</v>
      </c>
    </row>
    <row r="1789" spans="1:20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14">
        <f t="shared" si="109"/>
        <v>63.875</v>
      </c>
      <c r="Q1789" t="s">
        <v>8342</v>
      </c>
      <c r="R1789" t="s">
        <v>8343</v>
      </c>
      <c r="S1789" s="11">
        <f t="shared" si="110"/>
        <v>42068.65552083333</v>
      </c>
      <c r="T1789" s="11">
        <f t="shared" si="111"/>
        <v>42098.613854166666</v>
      </c>
    </row>
    <row r="1790" spans="1:20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14">
        <f t="shared" si="109"/>
        <v>19</v>
      </c>
      <c r="Q1790" t="s">
        <v>8342</v>
      </c>
      <c r="R1790" t="s">
        <v>8343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14">
        <f t="shared" si="109"/>
        <v>10</v>
      </c>
      <c r="Q1791" t="s">
        <v>8342</v>
      </c>
      <c r="R1791" t="s">
        <v>8343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14">
        <f t="shared" si="109"/>
        <v>109.06666666666666</v>
      </c>
      <c r="Q1792" t="s">
        <v>8342</v>
      </c>
      <c r="R1792" t="s">
        <v>8343</v>
      </c>
      <c r="S1792" s="11">
        <f t="shared" si="110"/>
        <v>42010.674513888895</v>
      </c>
      <c r="T1792" s="11">
        <f t="shared" si="111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14">
        <f t="shared" si="109"/>
        <v>26.75</v>
      </c>
      <c r="Q1793" t="s">
        <v>8342</v>
      </c>
      <c r="R1793" t="s">
        <v>8343</v>
      </c>
      <c r="S1793" s="11">
        <f t="shared" si="110"/>
        <v>41973.740335648152</v>
      </c>
      <c r="T1793" s="11">
        <f t="shared" si="111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12">E1794/D1794</f>
        <v>0.61124000000000001</v>
      </c>
      <c r="P1794" s="14">
        <f t="shared" si="109"/>
        <v>109.93525179856115</v>
      </c>
      <c r="Q1794" t="s">
        <v>8342</v>
      </c>
      <c r="R1794" t="s">
        <v>8343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12"/>
        <v>1.3333333333333334E-2</v>
      </c>
      <c r="P1795" s="14">
        <f t="shared" ref="P1795:P1858" si="113">E1795/L1795</f>
        <v>20</v>
      </c>
      <c r="Q1795" t="s">
        <v>8342</v>
      </c>
      <c r="R1795" t="s">
        <v>8343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14">
        <f t="shared" si="113"/>
        <v>55.388888888888886</v>
      </c>
      <c r="Q1796" t="s">
        <v>8342</v>
      </c>
      <c r="R1796" t="s">
        <v>8343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14">
        <f t="shared" si="113"/>
        <v>133.90123456790124</v>
      </c>
      <c r="Q1797" t="s">
        <v>8342</v>
      </c>
      <c r="R1797" t="s">
        <v>8343</v>
      </c>
      <c r="S1797" s="11">
        <f t="shared" si="114"/>
        <v>42628.288668981477</v>
      </c>
      <c r="T1797" s="11">
        <f t="shared" si="115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14">
        <f t="shared" si="113"/>
        <v>48.720930232558139</v>
      </c>
      <c r="Q1798" t="s">
        <v>8342</v>
      </c>
      <c r="R1798" t="s">
        <v>8343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14">
        <f t="shared" si="113"/>
        <v>48.25</v>
      </c>
      <c r="Q1799" t="s">
        <v>8342</v>
      </c>
      <c r="R1799" t="s">
        <v>8343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14">
        <f t="shared" si="113"/>
        <v>58.972972972972975</v>
      </c>
      <c r="Q1800" t="s">
        <v>8342</v>
      </c>
      <c r="R1800" t="s">
        <v>8343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14">
        <f t="shared" si="113"/>
        <v>11.638333333333334</v>
      </c>
      <c r="Q1801" t="s">
        <v>8342</v>
      </c>
      <c r="R1801" t="s">
        <v>8343</v>
      </c>
      <c r="S1801" s="11">
        <f t="shared" si="114"/>
        <v>41934.842685185184</v>
      </c>
      <c r="T1801" s="11">
        <f t="shared" si="115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14">
        <f t="shared" si="113"/>
        <v>83.716814159292042</v>
      </c>
      <c r="Q1802" t="s">
        <v>8342</v>
      </c>
      <c r="R1802" t="s">
        <v>8343</v>
      </c>
      <c r="S1802" s="11">
        <f t="shared" si="114"/>
        <v>42623.606134259258</v>
      </c>
      <c r="T1802" s="11">
        <f t="shared" si="115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14">
        <f t="shared" si="113"/>
        <v>63.648648648648646</v>
      </c>
      <c r="Q1803" t="s">
        <v>8342</v>
      </c>
      <c r="R1803" t="s">
        <v>8343</v>
      </c>
      <c r="S1803" s="11">
        <f t="shared" si="114"/>
        <v>42321.660509259258</v>
      </c>
      <c r="T1803" s="11">
        <f t="shared" si="115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14">
        <f t="shared" si="113"/>
        <v>94.277777777777771</v>
      </c>
      <c r="Q1804" t="s">
        <v>8342</v>
      </c>
      <c r="R1804" t="s">
        <v>8343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14">
        <f t="shared" si="113"/>
        <v>71.86666666666666</v>
      </c>
      <c r="Q1805" t="s">
        <v>8342</v>
      </c>
      <c r="R1805" t="s">
        <v>8343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14">
        <f t="shared" si="113"/>
        <v>104.84615384615384</v>
      </c>
      <c r="Q1806" t="s">
        <v>8342</v>
      </c>
      <c r="R1806" t="s">
        <v>8343</v>
      </c>
      <c r="S1806" s="11">
        <f t="shared" si="114"/>
        <v>42282.678287037037</v>
      </c>
      <c r="T1806" s="11">
        <f t="shared" si="115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14">
        <f t="shared" si="113"/>
        <v>67.139344262295083</v>
      </c>
      <c r="Q1807" t="s">
        <v>8342</v>
      </c>
      <c r="R1807" t="s">
        <v>8343</v>
      </c>
      <c r="S1807" s="11">
        <f t="shared" si="114"/>
        <v>42247.803912037038</v>
      </c>
      <c r="T1807" s="11">
        <f t="shared" si="115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14">
        <f t="shared" si="113"/>
        <v>73.875</v>
      </c>
      <c r="Q1808" t="s">
        <v>8342</v>
      </c>
      <c r="R1808" t="s">
        <v>8343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14">
        <f t="shared" si="113"/>
        <v>69.125</v>
      </c>
      <c r="Q1809" t="s">
        <v>8342</v>
      </c>
      <c r="R1809" t="s">
        <v>8343</v>
      </c>
      <c r="S1809" s="11">
        <f t="shared" si="114"/>
        <v>41880.068437499998</v>
      </c>
      <c r="T1809" s="11">
        <f t="shared" si="115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14">
        <f t="shared" si="113"/>
        <v>120.77083333333333</v>
      </c>
      <c r="Q1810" t="s">
        <v>8342</v>
      </c>
      <c r="R1810" t="s">
        <v>8343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14">
        <f t="shared" si="113"/>
        <v>42.222222222222221</v>
      </c>
      <c r="Q1811" t="s">
        <v>8342</v>
      </c>
      <c r="R1811" t="s">
        <v>8343</v>
      </c>
      <c r="S1811" s="11">
        <f t="shared" si="114"/>
        <v>42029.907858796301</v>
      </c>
      <c r="T1811" s="11">
        <f t="shared" si="115"/>
        <v>42064.907858796301</v>
      </c>
    </row>
    <row r="1812" spans="1:20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14">
        <f t="shared" si="113"/>
        <v>7.5</v>
      </c>
      <c r="Q1812" t="s">
        <v>8342</v>
      </c>
      <c r="R1812" t="s">
        <v>8343</v>
      </c>
      <c r="S1812" s="11">
        <f t="shared" si="114"/>
        <v>41860.91002314815</v>
      </c>
      <c r="T1812" s="11">
        <f t="shared" si="115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14">
        <f t="shared" si="113"/>
        <v>1.5384615384615385</v>
      </c>
      <c r="Q1813" t="s">
        <v>8342</v>
      </c>
      <c r="R1813" t="s">
        <v>8343</v>
      </c>
      <c r="S1813" s="11">
        <f t="shared" si="114"/>
        <v>41876.433680555558</v>
      </c>
      <c r="T1813" s="11">
        <f t="shared" si="115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14">
        <f t="shared" si="113"/>
        <v>37.608695652173914</v>
      </c>
      <c r="Q1814" t="s">
        <v>8342</v>
      </c>
      <c r="R1814" t="s">
        <v>8343</v>
      </c>
      <c r="S1814" s="11">
        <f t="shared" si="114"/>
        <v>42524.318703703699</v>
      </c>
      <c r="T1814" s="11">
        <f t="shared" si="115"/>
        <v>42554.318703703699</v>
      </c>
    </row>
    <row r="1815" spans="1:20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14" t="e">
        <f t="shared" si="113"/>
        <v>#DIV/0!</v>
      </c>
      <c r="Q1815" t="s">
        <v>8342</v>
      </c>
      <c r="R1815" t="s">
        <v>8343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14">
        <f t="shared" si="113"/>
        <v>42.157142857142858</v>
      </c>
      <c r="Q1816" t="s">
        <v>8342</v>
      </c>
      <c r="R1816" t="s">
        <v>8343</v>
      </c>
      <c r="S1816" s="11">
        <f t="shared" si="114"/>
        <v>42033.314074074078</v>
      </c>
      <c r="T1816" s="11">
        <f t="shared" si="115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14" t="e">
        <f t="shared" si="113"/>
        <v>#DIV/0!</v>
      </c>
      <c r="Q1817" t="s">
        <v>8342</v>
      </c>
      <c r="R1817" t="s">
        <v>8343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14">
        <f t="shared" si="113"/>
        <v>84.833333333333329</v>
      </c>
      <c r="Q1818" t="s">
        <v>8342</v>
      </c>
      <c r="R1818" t="s">
        <v>8343</v>
      </c>
      <c r="S1818" s="11">
        <f t="shared" si="114"/>
        <v>42548.876192129625</v>
      </c>
      <c r="T1818" s="11">
        <f t="shared" si="115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14">
        <f t="shared" si="113"/>
        <v>94.19</v>
      </c>
      <c r="Q1819" t="s">
        <v>8342</v>
      </c>
      <c r="R1819" t="s">
        <v>8343</v>
      </c>
      <c r="S1819" s="11">
        <f t="shared" si="114"/>
        <v>42705.662118055552</v>
      </c>
      <c r="T1819" s="11">
        <f t="shared" si="115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14" t="e">
        <f t="shared" si="113"/>
        <v>#DIV/0!</v>
      </c>
      <c r="Q1820" t="s">
        <v>8342</v>
      </c>
      <c r="R1820" t="s">
        <v>8343</v>
      </c>
      <c r="S1820" s="11">
        <f t="shared" si="114"/>
        <v>42067.234375</v>
      </c>
      <c r="T1820" s="11">
        <f t="shared" si="115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14">
        <f t="shared" si="113"/>
        <v>6.25</v>
      </c>
      <c r="Q1821" t="s">
        <v>8342</v>
      </c>
      <c r="R1821" t="s">
        <v>8343</v>
      </c>
      <c r="S1821" s="11">
        <f t="shared" si="114"/>
        <v>41820.752268518518</v>
      </c>
      <c r="T1821" s="11">
        <f t="shared" si="115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14">
        <f t="shared" si="113"/>
        <v>213.375</v>
      </c>
      <c r="Q1822" t="s">
        <v>8342</v>
      </c>
      <c r="R1822" t="s">
        <v>8343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14">
        <f t="shared" si="113"/>
        <v>59.162280701754383</v>
      </c>
      <c r="Q1823" t="s">
        <v>8329</v>
      </c>
      <c r="R1823" t="s">
        <v>8330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14">
        <f t="shared" si="113"/>
        <v>27.272727272727273</v>
      </c>
      <c r="Q1824" t="s">
        <v>8329</v>
      </c>
      <c r="R1824" t="s">
        <v>8330</v>
      </c>
      <c r="S1824" s="11">
        <f t="shared" si="114"/>
        <v>41634.797013888885</v>
      </c>
      <c r="T1824" s="11">
        <f t="shared" si="115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14">
        <f t="shared" si="113"/>
        <v>24.575757575757574</v>
      </c>
      <c r="Q1825" t="s">
        <v>8329</v>
      </c>
      <c r="R1825" t="s">
        <v>8330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14">
        <f t="shared" si="113"/>
        <v>75.05</v>
      </c>
      <c r="Q1826" t="s">
        <v>8329</v>
      </c>
      <c r="R1826" t="s">
        <v>8330</v>
      </c>
      <c r="S1826" s="11">
        <f t="shared" si="114"/>
        <v>41626.916284722225</v>
      </c>
      <c r="T1826" s="11">
        <f t="shared" si="115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14">
        <f t="shared" si="113"/>
        <v>42.02</v>
      </c>
      <c r="Q1827" t="s">
        <v>8329</v>
      </c>
      <c r="R1827" t="s">
        <v>8330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14">
        <f t="shared" si="113"/>
        <v>53.157894736842103</v>
      </c>
      <c r="Q1828" t="s">
        <v>8329</v>
      </c>
      <c r="R1828" t="s">
        <v>8330</v>
      </c>
      <c r="S1828" s="11">
        <f t="shared" si="114"/>
        <v>41657.923807870371</v>
      </c>
      <c r="T1828" s="11">
        <f t="shared" si="115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14">
        <f t="shared" si="113"/>
        <v>83.885416666666671</v>
      </c>
      <c r="Q1829" t="s">
        <v>8329</v>
      </c>
      <c r="R1829" t="s">
        <v>8330</v>
      </c>
      <c r="S1829" s="11">
        <f t="shared" si="114"/>
        <v>40555.325937499998</v>
      </c>
      <c r="T1829" s="11">
        <f t="shared" si="115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14">
        <f t="shared" si="113"/>
        <v>417.33333333333331</v>
      </c>
      <c r="Q1830" t="s">
        <v>8329</v>
      </c>
      <c r="R1830" t="s">
        <v>8330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14">
        <f t="shared" si="113"/>
        <v>75.765151515151516</v>
      </c>
      <c r="Q1831" t="s">
        <v>8329</v>
      </c>
      <c r="R1831" t="s">
        <v>8330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14">
        <f t="shared" si="113"/>
        <v>67.389380530973455</v>
      </c>
      <c r="Q1832" t="s">
        <v>8329</v>
      </c>
      <c r="R1832" t="s">
        <v>8330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14">
        <f t="shared" si="113"/>
        <v>73.571428571428569</v>
      </c>
      <c r="Q1833" t="s">
        <v>8329</v>
      </c>
      <c r="R1833" t="s">
        <v>8330</v>
      </c>
      <c r="S1833" s="11">
        <f t="shared" si="114"/>
        <v>41026.996099537035</v>
      </c>
      <c r="T1833" s="11">
        <f t="shared" si="115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14">
        <f t="shared" si="113"/>
        <v>25</v>
      </c>
      <c r="Q1834" t="s">
        <v>8329</v>
      </c>
      <c r="R1834" t="s">
        <v>8330</v>
      </c>
      <c r="S1834" s="11">
        <f t="shared" si="114"/>
        <v>40576.539664351854</v>
      </c>
      <c r="T1834" s="11">
        <f t="shared" si="115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14">
        <f t="shared" si="113"/>
        <v>42</v>
      </c>
      <c r="Q1835" t="s">
        <v>8329</v>
      </c>
      <c r="R1835" t="s">
        <v>8330</v>
      </c>
      <c r="S1835" s="11">
        <f t="shared" si="114"/>
        <v>41303.044016203705</v>
      </c>
      <c r="T1835" s="11">
        <f t="shared" si="115"/>
        <v>41335.332638888889</v>
      </c>
    </row>
    <row r="1836" spans="1:20" ht="16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14">
        <f t="shared" si="113"/>
        <v>131.16666666666666</v>
      </c>
      <c r="Q1836" t="s">
        <v>8329</v>
      </c>
      <c r="R1836" t="s">
        <v>8330</v>
      </c>
      <c r="S1836" s="11">
        <f t="shared" si="114"/>
        <v>41988.964062500003</v>
      </c>
      <c r="T1836" s="11">
        <f t="shared" si="115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14">
        <f t="shared" si="113"/>
        <v>47.272727272727273</v>
      </c>
      <c r="Q1837" t="s">
        <v>8329</v>
      </c>
      <c r="R1837" t="s">
        <v>8330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14">
        <f t="shared" si="113"/>
        <v>182.12727272727273</v>
      </c>
      <c r="Q1838" t="s">
        <v>8329</v>
      </c>
      <c r="R1838" t="s">
        <v>8330</v>
      </c>
      <c r="S1838" s="11">
        <f t="shared" si="114"/>
        <v>41305.809363425928</v>
      </c>
      <c r="T1838" s="11">
        <f t="shared" si="115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14">
        <f t="shared" si="113"/>
        <v>61.366666666666667</v>
      </c>
      <c r="Q1839" t="s">
        <v>8329</v>
      </c>
      <c r="R1839" t="s">
        <v>8330</v>
      </c>
      <c r="S1839" s="11">
        <f t="shared" si="114"/>
        <v>40926.047858796301</v>
      </c>
      <c r="T1839" s="11">
        <f t="shared" si="115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14">
        <f t="shared" si="113"/>
        <v>35.767499999999998</v>
      </c>
      <c r="Q1840" t="s">
        <v>8329</v>
      </c>
      <c r="R1840" t="s">
        <v>8330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14">
        <f t="shared" si="113"/>
        <v>45.62222222222222</v>
      </c>
      <c r="Q1841" t="s">
        <v>8329</v>
      </c>
      <c r="R1841" t="s">
        <v>8330</v>
      </c>
      <c r="S1841" s="11">
        <f t="shared" si="114"/>
        <v>42614.722013888888</v>
      </c>
      <c r="T1841" s="11">
        <f t="shared" si="115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14">
        <f t="shared" si="113"/>
        <v>75.384615384615387</v>
      </c>
      <c r="Q1842" t="s">
        <v>8329</v>
      </c>
      <c r="R1842" t="s">
        <v>8330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14">
        <f t="shared" si="113"/>
        <v>50.875</v>
      </c>
      <c r="Q1843" t="s">
        <v>8329</v>
      </c>
      <c r="R1843" t="s">
        <v>8330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14">
        <f t="shared" si="113"/>
        <v>119.28571428571429</v>
      </c>
      <c r="Q1844" t="s">
        <v>8329</v>
      </c>
      <c r="R1844" t="s">
        <v>8330</v>
      </c>
      <c r="S1844" s="11">
        <f t="shared" si="114"/>
        <v>42031.631724537037</v>
      </c>
      <c r="T1844" s="11">
        <f t="shared" si="115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14">
        <f t="shared" si="113"/>
        <v>92.541865671641801</v>
      </c>
      <c r="Q1845" t="s">
        <v>8329</v>
      </c>
      <c r="R1845" t="s">
        <v>8330</v>
      </c>
      <c r="S1845" s="11">
        <f t="shared" si="114"/>
        <v>40564.994837962964</v>
      </c>
      <c r="T1845" s="11">
        <f t="shared" si="115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14">
        <f t="shared" si="113"/>
        <v>76.05</v>
      </c>
      <c r="Q1846" t="s">
        <v>8329</v>
      </c>
      <c r="R1846" t="s">
        <v>8330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14">
        <f t="shared" si="113"/>
        <v>52.631578947368418</v>
      </c>
      <c r="Q1847" t="s">
        <v>8329</v>
      </c>
      <c r="R1847" t="s">
        <v>8330</v>
      </c>
      <c r="S1847" s="11">
        <f t="shared" si="114"/>
        <v>42523.333310185189</v>
      </c>
      <c r="T1847" s="11">
        <f t="shared" si="115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14">
        <f t="shared" si="113"/>
        <v>98.990430622009569</v>
      </c>
      <c r="Q1848" t="s">
        <v>8329</v>
      </c>
      <c r="R1848" t="s">
        <v>8330</v>
      </c>
      <c r="S1848" s="11">
        <f t="shared" si="114"/>
        <v>41228.650196759263</v>
      </c>
      <c r="T1848" s="11">
        <f t="shared" si="115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14">
        <f t="shared" si="113"/>
        <v>79.526315789473685</v>
      </c>
      <c r="Q1849" t="s">
        <v>8329</v>
      </c>
      <c r="R1849" t="s">
        <v>8330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14">
        <f t="shared" si="113"/>
        <v>134.20833333333334</v>
      </c>
      <c r="Q1850" t="s">
        <v>8329</v>
      </c>
      <c r="R1850" t="s">
        <v>8330</v>
      </c>
      <c r="S1850" s="11">
        <f t="shared" si="114"/>
        <v>40691.788055555553</v>
      </c>
      <c r="T1850" s="11">
        <f t="shared" si="115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14">
        <f t="shared" si="113"/>
        <v>37.625</v>
      </c>
      <c r="Q1851" t="s">
        <v>8329</v>
      </c>
      <c r="R1851" t="s">
        <v>8330</v>
      </c>
      <c r="S1851" s="11">
        <f t="shared" si="114"/>
        <v>41169.845590277779</v>
      </c>
      <c r="T1851" s="11">
        <f t="shared" si="115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14">
        <f t="shared" si="113"/>
        <v>51.044692737430168</v>
      </c>
      <c r="Q1852" t="s">
        <v>8329</v>
      </c>
      <c r="R1852" t="s">
        <v>8330</v>
      </c>
      <c r="S1852" s="11">
        <f t="shared" si="114"/>
        <v>41800.959490740745</v>
      </c>
      <c r="T1852" s="11">
        <f t="shared" si="115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14">
        <f t="shared" si="113"/>
        <v>50.03846153846154</v>
      </c>
      <c r="Q1853" t="s">
        <v>8329</v>
      </c>
      <c r="R1853" t="s">
        <v>8330</v>
      </c>
      <c r="S1853" s="11">
        <f t="shared" si="114"/>
        <v>41827.906689814816</v>
      </c>
      <c r="T1853" s="11">
        <f t="shared" si="115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14">
        <f t="shared" si="113"/>
        <v>133.93129770992365</v>
      </c>
      <c r="Q1854" t="s">
        <v>8329</v>
      </c>
      <c r="R1854" t="s">
        <v>8330</v>
      </c>
      <c r="S1854" s="11">
        <f t="shared" si="114"/>
        <v>42081.77143518519</v>
      </c>
      <c r="T1854" s="11">
        <f t="shared" si="115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14">
        <f t="shared" si="113"/>
        <v>58.214285714285715</v>
      </c>
      <c r="Q1855" t="s">
        <v>8329</v>
      </c>
      <c r="R1855" t="s">
        <v>8330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14">
        <f t="shared" si="113"/>
        <v>88.037643678160919</v>
      </c>
      <c r="Q1856" t="s">
        <v>8329</v>
      </c>
      <c r="R1856" t="s">
        <v>8330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14">
        <f t="shared" si="113"/>
        <v>70.576753926701571</v>
      </c>
      <c r="Q1857" t="s">
        <v>8329</v>
      </c>
      <c r="R1857" t="s">
        <v>8330</v>
      </c>
      <c r="S1857" s="11">
        <f t="shared" si="114"/>
        <v>41600.538657407407</v>
      </c>
      <c r="T1857" s="11">
        <f t="shared" si="115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16">E1858/D1858</f>
        <v>1.0125</v>
      </c>
      <c r="P1858" s="14">
        <f t="shared" si="113"/>
        <v>53.289473684210527</v>
      </c>
      <c r="Q1858" t="s">
        <v>8329</v>
      </c>
      <c r="R1858" t="s">
        <v>8330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16"/>
        <v>1</v>
      </c>
      <c r="P1859" s="14">
        <f t="shared" ref="P1859:P1922" si="117">E1859/L1859</f>
        <v>136.36363636363637</v>
      </c>
      <c r="Q1859" t="s">
        <v>8329</v>
      </c>
      <c r="R1859" t="s">
        <v>8330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14">
        <f t="shared" si="117"/>
        <v>40.547315436241611</v>
      </c>
      <c r="Q1860" t="s">
        <v>8329</v>
      </c>
      <c r="R1860" t="s">
        <v>8330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14">
        <f t="shared" si="117"/>
        <v>70.625</v>
      </c>
      <c r="Q1861" t="s">
        <v>8329</v>
      </c>
      <c r="R1861" t="s">
        <v>8330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14">
        <f t="shared" si="117"/>
        <v>52.684210526315788</v>
      </c>
      <c r="Q1862" t="s">
        <v>8329</v>
      </c>
      <c r="R1862" t="s">
        <v>8330</v>
      </c>
      <c r="S1862" s="11">
        <f t="shared" si="118"/>
        <v>41655.709305555552</v>
      </c>
      <c r="T1862" s="11">
        <f t="shared" si="11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14" t="e">
        <f t="shared" si="117"/>
        <v>#DIV/0!</v>
      </c>
      <c r="Q1863" t="s">
        <v>8337</v>
      </c>
      <c r="R1863" t="s">
        <v>8339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14">
        <f t="shared" si="117"/>
        <v>90.9375</v>
      </c>
      <c r="Q1864" t="s">
        <v>8337</v>
      </c>
      <c r="R1864" t="s">
        <v>8339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14">
        <f t="shared" si="117"/>
        <v>5</v>
      </c>
      <c r="Q1865" t="s">
        <v>8337</v>
      </c>
      <c r="R1865" t="s">
        <v>8339</v>
      </c>
      <c r="S1865" s="11">
        <f t="shared" si="118"/>
        <v>41772.797280092593</v>
      </c>
      <c r="T1865" s="11">
        <f t="shared" si="11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14">
        <f t="shared" si="117"/>
        <v>58.083333333333336</v>
      </c>
      <c r="Q1866" t="s">
        <v>8337</v>
      </c>
      <c r="R1866" t="s">
        <v>8339</v>
      </c>
      <c r="S1866" s="11">
        <f t="shared" si="118"/>
        <v>41733.716435185182</v>
      </c>
      <c r="T1866" s="11">
        <f t="shared" si="11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14">
        <f t="shared" si="117"/>
        <v>2</v>
      </c>
      <c r="Q1867" t="s">
        <v>8337</v>
      </c>
      <c r="R1867" t="s">
        <v>8339</v>
      </c>
      <c r="S1867" s="11">
        <f t="shared" si="118"/>
        <v>42645.367442129631</v>
      </c>
      <c r="T1867" s="11">
        <f t="shared" si="11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14">
        <f t="shared" si="117"/>
        <v>62.5</v>
      </c>
      <c r="Q1868" t="s">
        <v>8337</v>
      </c>
      <c r="R1868" t="s">
        <v>8339</v>
      </c>
      <c r="S1868" s="11">
        <f t="shared" si="118"/>
        <v>42742.246493055558</v>
      </c>
      <c r="T1868" s="11">
        <f t="shared" si="11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14">
        <f t="shared" si="117"/>
        <v>10</v>
      </c>
      <c r="Q1869" t="s">
        <v>8337</v>
      </c>
      <c r="R1869" t="s">
        <v>8339</v>
      </c>
      <c r="S1869" s="11">
        <f t="shared" si="118"/>
        <v>42649.924907407403</v>
      </c>
      <c r="T1869" s="11">
        <f t="shared" si="11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14">
        <f t="shared" si="117"/>
        <v>71.588235294117652</v>
      </c>
      <c r="Q1870" t="s">
        <v>8337</v>
      </c>
      <c r="R1870" t="s">
        <v>8339</v>
      </c>
      <c r="S1870" s="11">
        <f t="shared" si="118"/>
        <v>42328.779224537036</v>
      </c>
      <c r="T1870" s="11">
        <f t="shared" si="11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14" t="e">
        <f t="shared" si="117"/>
        <v>#DIV/0!</v>
      </c>
      <c r="Q1871" t="s">
        <v>8337</v>
      </c>
      <c r="R1871" t="s">
        <v>8339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14">
        <f t="shared" si="117"/>
        <v>32.81818181818182</v>
      </c>
      <c r="Q1872" t="s">
        <v>8337</v>
      </c>
      <c r="R1872" t="s">
        <v>8339</v>
      </c>
      <c r="S1872" s="11">
        <f t="shared" si="118"/>
        <v>42371.355729166666</v>
      </c>
      <c r="T1872" s="11">
        <f t="shared" si="11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14">
        <f t="shared" si="117"/>
        <v>49.11578947368421</v>
      </c>
      <c r="Q1873" t="s">
        <v>8337</v>
      </c>
      <c r="R1873" t="s">
        <v>8339</v>
      </c>
      <c r="S1873" s="11">
        <f t="shared" si="118"/>
        <v>41923.783576388887</v>
      </c>
      <c r="T1873" s="11">
        <f t="shared" si="11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14">
        <f t="shared" si="117"/>
        <v>16.307692307692307</v>
      </c>
      <c r="Q1874" t="s">
        <v>8337</v>
      </c>
      <c r="R1874" t="s">
        <v>8339</v>
      </c>
      <c r="S1874" s="11">
        <f t="shared" si="118"/>
        <v>42155.129652777774</v>
      </c>
      <c r="T1874" s="11">
        <f t="shared" si="11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14">
        <f t="shared" si="117"/>
        <v>18</v>
      </c>
      <c r="Q1875" t="s">
        <v>8337</v>
      </c>
      <c r="R1875" t="s">
        <v>8339</v>
      </c>
      <c r="S1875" s="11">
        <f t="shared" si="118"/>
        <v>42164.615856481483</v>
      </c>
      <c r="T1875" s="11">
        <f t="shared" si="11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14">
        <f t="shared" si="117"/>
        <v>13</v>
      </c>
      <c r="Q1876" t="s">
        <v>8337</v>
      </c>
      <c r="R1876" t="s">
        <v>8339</v>
      </c>
      <c r="S1876" s="11">
        <f t="shared" si="118"/>
        <v>42529.969131944439</v>
      </c>
      <c r="T1876" s="11">
        <f t="shared" si="11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14">
        <f t="shared" si="117"/>
        <v>17</v>
      </c>
      <c r="Q1877" t="s">
        <v>8337</v>
      </c>
      <c r="R1877" t="s">
        <v>8339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14" t="e">
        <f t="shared" si="117"/>
        <v>#DIV/0!</v>
      </c>
      <c r="Q1878" t="s">
        <v>8337</v>
      </c>
      <c r="R1878" t="s">
        <v>8339</v>
      </c>
      <c r="S1878" s="11">
        <f t="shared" si="118"/>
        <v>41776.284780092588</v>
      </c>
      <c r="T1878" s="11">
        <f t="shared" si="11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14" t="e">
        <f t="shared" si="117"/>
        <v>#DIV/0!</v>
      </c>
      <c r="Q1879" t="s">
        <v>8337</v>
      </c>
      <c r="R1879" t="s">
        <v>8339</v>
      </c>
      <c r="S1879" s="11">
        <f t="shared" si="118"/>
        <v>42035.029224537036</v>
      </c>
      <c r="T1879" s="11">
        <f t="shared" si="11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14" t="e">
        <f t="shared" si="117"/>
        <v>#DIV/0!</v>
      </c>
      <c r="Q1880" t="s">
        <v>8337</v>
      </c>
      <c r="R1880" t="s">
        <v>8339</v>
      </c>
      <c r="S1880" s="11">
        <f t="shared" si="118"/>
        <v>41773.008738425924</v>
      </c>
      <c r="T1880" s="11">
        <f t="shared" si="11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14">
        <f t="shared" si="117"/>
        <v>3</v>
      </c>
      <c r="Q1881" t="s">
        <v>8337</v>
      </c>
      <c r="R1881" t="s">
        <v>8339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14">
        <f t="shared" si="117"/>
        <v>41.833333333333336</v>
      </c>
      <c r="Q1882" t="s">
        <v>8337</v>
      </c>
      <c r="R1882" t="s">
        <v>8339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14">
        <f t="shared" si="117"/>
        <v>49.338428571428572</v>
      </c>
      <c r="Q1883" t="s">
        <v>8329</v>
      </c>
      <c r="R1883" t="s">
        <v>8333</v>
      </c>
      <c r="S1883" s="11">
        <f t="shared" si="118"/>
        <v>42043.152650462958</v>
      </c>
      <c r="T1883" s="11">
        <f t="shared" si="11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14">
        <f t="shared" si="117"/>
        <v>41.728395061728392</v>
      </c>
      <c r="Q1884" t="s">
        <v>8329</v>
      </c>
      <c r="R1884" t="s">
        <v>8333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14">
        <f t="shared" si="117"/>
        <v>32.71875</v>
      </c>
      <c r="Q1885" t="s">
        <v>8329</v>
      </c>
      <c r="R1885" t="s">
        <v>8333</v>
      </c>
      <c r="S1885" s="11">
        <f t="shared" si="118"/>
        <v>40977.948009259257</v>
      </c>
      <c r="T1885" s="11">
        <f t="shared" si="11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14">
        <f t="shared" si="117"/>
        <v>51.96153846153846</v>
      </c>
      <c r="Q1886" t="s">
        <v>8329</v>
      </c>
      <c r="R1886" t="s">
        <v>8333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14">
        <f t="shared" si="117"/>
        <v>50.685714285714283</v>
      </c>
      <c r="Q1887" t="s">
        <v>8329</v>
      </c>
      <c r="R1887" t="s">
        <v>8333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14">
        <f t="shared" si="117"/>
        <v>42.241379310344826</v>
      </c>
      <c r="Q1888" t="s">
        <v>8329</v>
      </c>
      <c r="R1888" t="s">
        <v>8333</v>
      </c>
      <c r="S1888" s="11">
        <f t="shared" si="118"/>
        <v>41925.906689814816</v>
      </c>
      <c r="T1888" s="11">
        <f t="shared" si="11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14">
        <f t="shared" si="117"/>
        <v>416.875</v>
      </c>
      <c r="Q1889" t="s">
        <v>8329</v>
      </c>
      <c r="R1889" t="s">
        <v>8333</v>
      </c>
      <c r="S1889" s="11">
        <f t="shared" si="118"/>
        <v>42323.800138888888</v>
      </c>
      <c r="T1889" s="11">
        <f t="shared" si="11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14">
        <f t="shared" si="117"/>
        <v>46.651685393258425</v>
      </c>
      <c r="Q1890" t="s">
        <v>8329</v>
      </c>
      <c r="R1890" t="s">
        <v>8333</v>
      </c>
      <c r="S1890" s="11">
        <f t="shared" si="118"/>
        <v>40299.239953703705</v>
      </c>
      <c r="T1890" s="11">
        <f t="shared" si="11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14">
        <f t="shared" si="117"/>
        <v>48.454545454545453</v>
      </c>
      <c r="Q1891" t="s">
        <v>8329</v>
      </c>
      <c r="R1891" t="s">
        <v>8333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14">
        <f t="shared" si="117"/>
        <v>70.5289837398374</v>
      </c>
      <c r="Q1892" t="s">
        <v>8329</v>
      </c>
      <c r="R1892" t="s">
        <v>8333</v>
      </c>
      <c r="S1892" s="11">
        <f t="shared" si="118"/>
        <v>41228.786203703705</v>
      </c>
      <c r="T1892" s="11">
        <f t="shared" si="119"/>
        <v>41258.786203703705</v>
      </c>
    </row>
    <row r="1893" spans="1:20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14">
        <f t="shared" si="117"/>
        <v>87.958333333333329</v>
      </c>
      <c r="Q1893" t="s">
        <v>8329</v>
      </c>
      <c r="R1893" t="s">
        <v>8333</v>
      </c>
      <c r="S1893" s="11">
        <f t="shared" si="118"/>
        <v>40335.798078703701</v>
      </c>
      <c r="T1893" s="11">
        <f t="shared" si="11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14">
        <f t="shared" si="117"/>
        <v>26.26923076923077</v>
      </c>
      <c r="Q1894" t="s">
        <v>8329</v>
      </c>
      <c r="R1894" t="s">
        <v>8333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14">
        <f t="shared" si="117"/>
        <v>57.777777777777779</v>
      </c>
      <c r="Q1895" t="s">
        <v>8329</v>
      </c>
      <c r="R1895" t="s">
        <v>8333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14">
        <f t="shared" si="117"/>
        <v>57.25</v>
      </c>
      <c r="Q1896" t="s">
        <v>8329</v>
      </c>
      <c r="R1896" t="s">
        <v>8333</v>
      </c>
      <c r="S1896" s="11">
        <f t="shared" si="118"/>
        <v>40920.904895833337</v>
      </c>
      <c r="T1896" s="11">
        <f t="shared" si="119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14">
        <f t="shared" si="117"/>
        <v>196.34042553191489</v>
      </c>
      <c r="Q1897" t="s">
        <v>8329</v>
      </c>
      <c r="R1897" t="s">
        <v>8333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14">
        <f t="shared" si="117"/>
        <v>43</v>
      </c>
      <c r="Q1898" t="s">
        <v>8329</v>
      </c>
      <c r="R1898" t="s">
        <v>8333</v>
      </c>
      <c r="S1898" s="11">
        <f t="shared" si="118"/>
        <v>40981.710243055553</v>
      </c>
      <c r="T1898" s="11">
        <f t="shared" si="11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14">
        <f t="shared" si="117"/>
        <v>35.551912568306008</v>
      </c>
      <c r="Q1899" t="s">
        <v>8329</v>
      </c>
      <c r="R1899" t="s">
        <v>8333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14">
        <f t="shared" si="117"/>
        <v>68.80952380952381</v>
      </c>
      <c r="Q1900" t="s">
        <v>8329</v>
      </c>
      <c r="R1900" t="s">
        <v>8333</v>
      </c>
      <c r="S1900" s="11">
        <f t="shared" si="118"/>
        <v>42366.192974537036</v>
      </c>
      <c r="T1900" s="11">
        <f t="shared" si="11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14">
        <f t="shared" si="117"/>
        <v>28.571428571428573</v>
      </c>
      <c r="Q1901" t="s">
        <v>8329</v>
      </c>
      <c r="R1901" t="s">
        <v>8333</v>
      </c>
      <c r="S1901" s="11">
        <f t="shared" si="118"/>
        <v>42058.941736111112</v>
      </c>
      <c r="T1901" s="11">
        <f t="shared" si="11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14">
        <f t="shared" si="117"/>
        <v>50.631666666666668</v>
      </c>
      <c r="Q1902" t="s">
        <v>8329</v>
      </c>
      <c r="R1902" t="s">
        <v>8333</v>
      </c>
      <c r="S1902" s="11">
        <f t="shared" si="118"/>
        <v>41160.871886574074</v>
      </c>
      <c r="T1902" s="11">
        <f t="shared" si="11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14">
        <f t="shared" si="117"/>
        <v>106.8</v>
      </c>
      <c r="Q1903" t="s">
        <v>8323</v>
      </c>
      <c r="R1903" t="s">
        <v>8352</v>
      </c>
      <c r="S1903" s="11">
        <f t="shared" si="118"/>
        <v>42116.54315972222</v>
      </c>
      <c r="T1903" s="11">
        <f t="shared" si="11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14">
        <f t="shared" si="117"/>
        <v>4</v>
      </c>
      <c r="Q1904" t="s">
        <v>8323</v>
      </c>
      <c r="R1904" t="s">
        <v>8352</v>
      </c>
      <c r="S1904" s="11">
        <f t="shared" si="118"/>
        <v>42037.789895833332</v>
      </c>
      <c r="T1904" s="11">
        <f t="shared" si="11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14">
        <f t="shared" si="117"/>
        <v>34.097560975609753</v>
      </c>
      <c r="Q1905" t="s">
        <v>8323</v>
      </c>
      <c r="R1905" t="s">
        <v>8352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14">
        <f t="shared" si="117"/>
        <v>25</v>
      </c>
      <c r="Q1906" t="s">
        <v>8323</v>
      </c>
      <c r="R1906" t="s">
        <v>8352</v>
      </c>
      <c r="S1906" s="11">
        <f t="shared" si="118"/>
        <v>42326.685428240744</v>
      </c>
      <c r="T1906" s="11">
        <f t="shared" si="11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14">
        <f t="shared" si="117"/>
        <v>10.5</v>
      </c>
      <c r="Q1907" t="s">
        <v>8323</v>
      </c>
      <c r="R1907" t="s">
        <v>8352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14">
        <f t="shared" si="117"/>
        <v>215.95959595959596</v>
      </c>
      <c r="Q1908" t="s">
        <v>8323</v>
      </c>
      <c r="R1908" t="s">
        <v>8352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14">
        <f t="shared" si="117"/>
        <v>21.25</v>
      </c>
      <c r="Q1909" t="s">
        <v>8323</v>
      </c>
      <c r="R1909" t="s">
        <v>8352</v>
      </c>
      <c r="S1909" s="11">
        <f t="shared" si="118"/>
        <v>41767.587094907409</v>
      </c>
      <c r="T1909" s="11">
        <f t="shared" si="11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14">
        <f t="shared" si="117"/>
        <v>108.25</v>
      </c>
      <c r="Q1910" t="s">
        <v>8323</v>
      </c>
      <c r="R1910" t="s">
        <v>8352</v>
      </c>
      <c r="S1910" s="11">
        <f t="shared" si="118"/>
        <v>42703.917824074073</v>
      </c>
      <c r="T1910" s="11">
        <f t="shared" si="11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14">
        <f t="shared" si="117"/>
        <v>129.97368421052633</v>
      </c>
      <c r="Q1911" t="s">
        <v>8323</v>
      </c>
      <c r="R1911" t="s">
        <v>8352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14">
        <f t="shared" si="117"/>
        <v>117.49473684210527</v>
      </c>
      <c r="Q1912" t="s">
        <v>8323</v>
      </c>
      <c r="R1912" t="s">
        <v>8352</v>
      </c>
      <c r="S1912" s="11">
        <f t="shared" si="118"/>
        <v>42264.963159722218</v>
      </c>
      <c r="T1912" s="11">
        <f t="shared" si="11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14">
        <f t="shared" si="117"/>
        <v>10</v>
      </c>
      <c r="Q1913" t="s">
        <v>8323</v>
      </c>
      <c r="R1913" t="s">
        <v>8352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14">
        <f t="shared" si="117"/>
        <v>70.595238095238102</v>
      </c>
      <c r="Q1914" t="s">
        <v>8323</v>
      </c>
      <c r="R1914" t="s">
        <v>8352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14">
        <f t="shared" si="117"/>
        <v>24.5</v>
      </c>
      <c r="Q1915" t="s">
        <v>8323</v>
      </c>
      <c r="R1915" t="s">
        <v>8352</v>
      </c>
      <c r="S1915" s="11">
        <f t="shared" si="118"/>
        <v>41890.511319444442</v>
      </c>
      <c r="T1915" s="11">
        <f t="shared" si="11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14">
        <f t="shared" si="117"/>
        <v>30</v>
      </c>
      <c r="Q1916" t="s">
        <v>8323</v>
      </c>
      <c r="R1916" t="s">
        <v>8352</v>
      </c>
      <c r="S1916" s="11">
        <f t="shared" si="118"/>
        <v>41929.174456018518</v>
      </c>
      <c r="T1916" s="11">
        <f t="shared" si="11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14">
        <f t="shared" si="117"/>
        <v>2</v>
      </c>
      <c r="Q1917" t="s">
        <v>8323</v>
      </c>
      <c r="R1917" t="s">
        <v>8352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14">
        <f t="shared" si="117"/>
        <v>17</v>
      </c>
      <c r="Q1918" t="s">
        <v>8323</v>
      </c>
      <c r="R1918" t="s">
        <v>8352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14">
        <f t="shared" si="117"/>
        <v>2928.9285714285716</v>
      </c>
      <c r="Q1919" t="s">
        <v>8323</v>
      </c>
      <c r="R1919" t="s">
        <v>8352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14">
        <f t="shared" si="117"/>
        <v>28.888888888888889</v>
      </c>
      <c r="Q1920" t="s">
        <v>8323</v>
      </c>
      <c r="R1920" t="s">
        <v>8352</v>
      </c>
      <c r="S1920" s="11">
        <f t="shared" si="118"/>
        <v>41828.789942129632</v>
      </c>
      <c r="T1920" s="11">
        <f t="shared" si="11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14">
        <f t="shared" si="117"/>
        <v>29.625</v>
      </c>
      <c r="Q1921" t="s">
        <v>8323</v>
      </c>
      <c r="R1921" t="s">
        <v>8352</v>
      </c>
      <c r="S1921" s="11">
        <f t="shared" si="118"/>
        <v>42113.875567129624</v>
      </c>
      <c r="T1921" s="11">
        <f t="shared" si="119"/>
        <v>42143.875567129624</v>
      </c>
    </row>
    <row r="1922" spans="1:20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20">E1922/D1922</f>
        <v>0.43030000000000002</v>
      </c>
      <c r="P1922" s="14">
        <f t="shared" si="117"/>
        <v>40.980952380952381</v>
      </c>
      <c r="Q1922" t="s">
        <v>8323</v>
      </c>
      <c r="R1922" t="s">
        <v>8352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20"/>
        <v>1.3680000000000001</v>
      </c>
      <c r="P1923" s="14">
        <f t="shared" ref="P1923:P1986" si="121">E1923/L1923</f>
        <v>54</v>
      </c>
      <c r="Q1923" t="s">
        <v>8329</v>
      </c>
      <c r="R1923" t="s">
        <v>8333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14">
        <f t="shared" si="121"/>
        <v>36.109375</v>
      </c>
      <c r="Q1924" t="s">
        <v>8329</v>
      </c>
      <c r="R1924" t="s">
        <v>8333</v>
      </c>
      <c r="S1924" s="11">
        <f t="shared" si="122"/>
        <v>41590.255868055552</v>
      </c>
      <c r="T1924" s="11">
        <f t="shared" si="123"/>
        <v>41620.255868055552</v>
      </c>
    </row>
    <row r="1925" spans="1:20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14">
        <f t="shared" si="121"/>
        <v>23.153846153846153</v>
      </c>
      <c r="Q1925" t="s">
        <v>8329</v>
      </c>
      <c r="R1925" t="s">
        <v>8333</v>
      </c>
      <c r="S1925" s="11">
        <f t="shared" si="122"/>
        <v>40772.848749999997</v>
      </c>
      <c r="T1925" s="11">
        <f t="shared" si="123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14">
        <f t="shared" si="121"/>
        <v>104</v>
      </c>
      <c r="Q1926" t="s">
        <v>8329</v>
      </c>
      <c r="R1926" t="s">
        <v>8333</v>
      </c>
      <c r="S1926" s="11">
        <f t="shared" si="122"/>
        <v>41626.761053240742</v>
      </c>
      <c r="T1926" s="11">
        <f t="shared" si="123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14">
        <f t="shared" si="121"/>
        <v>31.826923076923077</v>
      </c>
      <c r="Q1927" t="s">
        <v>8329</v>
      </c>
      <c r="R1927" t="s">
        <v>8333</v>
      </c>
      <c r="S1927" s="11">
        <f t="shared" si="122"/>
        <v>41535.90148148148</v>
      </c>
      <c r="T1927" s="11">
        <f t="shared" si="123"/>
        <v>41558</v>
      </c>
    </row>
    <row r="1928" spans="1:20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14">
        <f t="shared" si="121"/>
        <v>27.3896261682243</v>
      </c>
      <c r="Q1928" t="s">
        <v>8329</v>
      </c>
      <c r="R1928" t="s">
        <v>8333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14">
        <f t="shared" si="121"/>
        <v>56.363636363636367</v>
      </c>
      <c r="Q1929" t="s">
        <v>8329</v>
      </c>
      <c r="R1929" t="s">
        <v>8333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14">
        <f t="shared" si="121"/>
        <v>77.352941176470594</v>
      </c>
      <c r="Q1930" t="s">
        <v>8329</v>
      </c>
      <c r="R1930" t="s">
        <v>8333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14">
        <f t="shared" si="121"/>
        <v>42.8</v>
      </c>
      <c r="Q1931" t="s">
        <v>8329</v>
      </c>
      <c r="R1931" t="s">
        <v>8333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14">
        <f t="shared" si="121"/>
        <v>48.846153846153847</v>
      </c>
      <c r="Q1932" t="s">
        <v>8329</v>
      </c>
      <c r="R1932" t="s">
        <v>8333</v>
      </c>
      <c r="S1932" s="11">
        <f t="shared" si="122"/>
        <v>41402.558819444443</v>
      </c>
      <c r="T1932" s="11">
        <f t="shared" si="123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14">
        <f t="shared" si="121"/>
        <v>48.240400000000001</v>
      </c>
      <c r="Q1933" t="s">
        <v>8329</v>
      </c>
      <c r="R1933" t="s">
        <v>8333</v>
      </c>
      <c r="S1933" s="11">
        <f t="shared" si="122"/>
        <v>41037.892465277779</v>
      </c>
      <c r="T1933" s="11">
        <f t="shared" si="123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14">
        <f t="shared" si="121"/>
        <v>70.212500000000006</v>
      </c>
      <c r="Q1934" t="s">
        <v>8329</v>
      </c>
      <c r="R1934" t="s">
        <v>8333</v>
      </c>
      <c r="S1934" s="11">
        <f t="shared" si="122"/>
        <v>40911.809872685182</v>
      </c>
      <c r="T1934" s="11">
        <f t="shared" si="123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14">
        <f t="shared" si="121"/>
        <v>94.054545454545448</v>
      </c>
      <c r="Q1935" t="s">
        <v>8329</v>
      </c>
      <c r="R1935" t="s">
        <v>8333</v>
      </c>
      <c r="S1935" s="11">
        <f t="shared" si="122"/>
        <v>41879.130868055552</v>
      </c>
      <c r="T1935" s="11">
        <f t="shared" si="123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14">
        <f t="shared" si="121"/>
        <v>80.272727272727266</v>
      </c>
      <c r="Q1936" t="s">
        <v>8329</v>
      </c>
      <c r="R1936" t="s">
        <v>8333</v>
      </c>
      <c r="S1936" s="11">
        <f t="shared" si="122"/>
        <v>40865.867141203707</v>
      </c>
      <c r="T1936" s="11">
        <f t="shared" si="123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14">
        <f t="shared" si="121"/>
        <v>54.2</v>
      </c>
      <c r="Q1937" t="s">
        <v>8329</v>
      </c>
      <c r="R1937" t="s">
        <v>8333</v>
      </c>
      <c r="S1937" s="11">
        <f t="shared" si="122"/>
        <v>41773.932534722226</v>
      </c>
      <c r="T1937" s="11">
        <f t="shared" si="123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14">
        <f t="shared" si="121"/>
        <v>60.26903448275862</v>
      </c>
      <c r="Q1938" t="s">
        <v>8329</v>
      </c>
      <c r="R1938" t="s">
        <v>8333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14">
        <f t="shared" si="121"/>
        <v>38.740344827586206</v>
      </c>
      <c r="Q1939" t="s">
        <v>8329</v>
      </c>
      <c r="R1939" t="s">
        <v>8333</v>
      </c>
      <c r="S1939" s="11">
        <f t="shared" si="122"/>
        <v>41059.118993055556</v>
      </c>
      <c r="T1939" s="11">
        <f t="shared" si="123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14">
        <f t="shared" si="121"/>
        <v>152.54385964912279</v>
      </c>
      <c r="Q1940" t="s">
        <v>8329</v>
      </c>
      <c r="R1940" t="s">
        <v>8333</v>
      </c>
      <c r="S1940" s="11">
        <f t="shared" si="122"/>
        <v>41426.259618055556</v>
      </c>
      <c r="T1940" s="11">
        <f t="shared" si="123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14">
        <f t="shared" si="121"/>
        <v>115.3125</v>
      </c>
      <c r="Q1941" t="s">
        <v>8329</v>
      </c>
      <c r="R1941" t="s">
        <v>8333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14">
        <f t="shared" si="121"/>
        <v>35.838709677419352</v>
      </c>
      <c r="Q1942" t="s">
        <v>8329</v>
      </c>
      <c r="R1942" t="s">
        <v>8333</v>
      </c>
      <c r="S1942" s="11">
        <f t="shared" si="122"/>
        <v>40670.507326388892</v>
      </c>
      <c r="T1942" s="11">
        <f t="shared" si="123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14">
        <f t="shared" si="121"/>
        <v>64.570118779438872</v>
      </c>
      <c r="Q1943" t="s">
        <v>8323</v>
      </c>
      <c r="R1943" t="s">
        <v>8353</v>
      </c>
      <c r="S1943" s="11">
        <f t="shared" si="122"/>
        <v>41744.290868055556</v>
      </c>
      <c r="T1943" s="11">
        <f t="shared" si="123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14">
        <f t="shared" si="121"/>
        <v>87.436000000000007</v>
      </c>
      <c r="Q1944" t="s">
        <v>8323</v>
      </c>
      <c r="R1944" t="s">
        <v>8353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14">
        <f t="shared" si="121"/>
        <v>68.815577078288939</v>
      </c>
      <c r="Q1945" t="s">
        <v>8323</v>
      </c>
      <c r="R1945" t="s">
        <v>8353</v>
      </c>
      <c r="S1945" s="11">
        <f t="shared" si="122"/>
        <v>42548.269861111112</v>
      </c>
      <c r="T1945" s="11">
        <f t="shared" si="123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14">
        <f t="shared" si="121"/>
        <v>176.200223588597</v>
      </c>
      <c r="Q1946" t="s">
        <v>8323</v>
      </c>
      <c r="R1946" t="s">
        <v>8353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14">
        <f t="shared" si="121"/>
        <v>511.79117647058825</v>
      </c>
      <c r="Q1947" t="s">
        <v>8323</v>
      </c>
      <c r="R1947" t="s">
        <v>8353</v>
      </c>
      <c r="S1947" s="11">
        <f t="shared" si="122"/>
        <v>42157.251828703709</v>
      </c>
      <c r="T1947" s="11">
        <f t="shared" si="123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14">
        <f t="shared" si="121"/>
        <v>160.44285714285715</v>
      </c>
      <c r="Q1948" t="s">
        <v>8323</v>
      </c>
      <c r="R1948" t="s">
        <v>8353</v>
      </c>
      <c r="S1948" s="11">
        <f t="shared" si="122"/>
        <v>41689.150011574071</v>
      </c>
      <c r="T1948" s="11">
        <f t="shared" si="123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14">
        <f t="shared" si="121"/>
        <v>35.003043478260871</v>
      </c>
      <c r="Q1949" t="s">
        <v>8323</v>
      </c>
      <c r="R1949" t="s">
        <v>8353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14">
        <f t="shared" si="121"/>
        <v>188.50671378091872</v>
      </c>
      <c r="Q1950" t="s">
        <v>8323</v>
      </c>
      <c r="R1950" t="s">
        <v>8353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14">
        <f t="shared" si="121"/>
        <v>56.204984093319197</v>
      </c>
      <c r="Q1951" t="s">
        <v>8323</v>
      </c>
      <c r="R1951" t="s">
        <v>8353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14">
        <f t="shared" si="121"/>
        <v>51.3054157782516</v>
      </c>
      <c r="Q1952" t="s">
        <v>8323</v>
      </c>
      <c r="R1952" t="s">
        <v>8353</v>
      </c>
      <c r="S1952" s="11">
        <f t="shared" si="122"/>
        <v>40624.181400462963</v>
      </c>
      <c r="T1952" s="11">
        <f t="shared" si="123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14">
        <f t="shared" si="121"/>
        <v>127.36450839328538</v>
      </c>
      <c r="Q1953" t="s">
        <v>8323</v>
      </c>
      <c r="R1953" t="s">
        <v>8353</v>
      </c>
      <c r="S1953" s="11">
        <f t="shared" si="122"/>
        <v>42651.420567129629</v>
      </c>
      <c r="T1953" s="11">
        <f t="shared" si="123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14">
        <f t="shared" si="121"/>
        <v>101.85532258064516</v>
      </c>
      <c r="Q1954" t="s">
        <v>8323</v>
      </c>
      <c r="R1954" t="s">
        <v>8353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14">
        <f t="shared" si="121"/>
        <v>230.55782312925169</v>
      </c>
      <c r="Q1955" t="s">
        <v>8323</v>
      </c>
      <c r="R1955" t="s">
        <v>8353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14">
        <f t="shared" si="121"/>
        <v>842.10602409638557</v>
      </c>
      <c r="Q1956" t="s">
        <v>8323</v>
      </c>
      <c r="R1956" t="s">
        <v>8353</v>
      </c>
      <c r="S1956" s="11">
        <f t="shared" si="122"/>
        <v>42394.580740740741</v>
      </c>
      <c r="T1956" s="11">
        <f t="shared" si="123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14">
        <f t="shared" si="121"/>
        <v>577.27593103448271</v>
      </c>
      <c r="Q1957" t="s">
        <v>8323</v>
      </c>
      <c r="R1957" t="s">
        <v>8353</v>
      </c>
      <c r="S1957" s="11">
        <f t="shared" si="122"/>
        <v>41020.271770833337</v>
      </c>
      <c r="T1957" s="11">
        <f t="shared" si="123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14">
        <f t="shared" si="121"/>
        <v>483.34246575342468</v>
      </c>
      <c r="Q1958" t="s">
        <v>8323</v>
      </c>
      <c r="R1958" t="s">
        <v>8353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14">
        <f t="shared" si="121"/>
        <v>76.138500000000008</v>
      </c>
      <c r="Q1959" t="s">
        <v>8323</v>
      </c>
      <c r="R1959" t="s">
        <v>8353</v>
      </c>
      <c r="S1959" s="11">
        <f t="shared" si="122"/>
        <v>41179.098530092589</v>
      </c>
      <c r="T1959" s="11">
        <f t="shared" si="123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14">
        <f t="shared" si="121"/>
        <v>74.107684365781708</v>
      </c>
      <c r="Q1960" t="s">
        <v>8323</v>
      </c>
      <c r="R1960" t="s">
        <v>8353</v>
      </c>
      <c r="S1960" s="11">
        <f t="shared" si="122"/>
        <v>41326.987974537034</v>
      </c>
      <c r="T1960" s="11">
        <f t="shared" si="123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14">
        <f t="shared" si="121"/>
        <v>36.965660377358489</v>
      </c>
      <c r="Q1961" t="s">
        <v>8323</v>
      </c>
      <c r="R1961" t="s">
        <v>8353</v>
      </c>
      <c r="S1961" s="11">
        <f t="shared" si="122"/>
        <v>41871.845601851855</v>
      </c>
      <c r="T1961" s="11">
        <f t="shared" si="123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14">
        <f t="shared" si="121"/>
        <v>2500.969696969697</v>
      </c>
      <c r="Q1962" t="s">
        <v>8323</v>
      </c>
      <c r="R1962" t="s">
        <v>8353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14">
        <f t="shared" si="121"/>
        <v>67.690214329454989</v>
      </c>
      <c r="Q1963" t="s">
        <v>8323</v>
      </c>
      <c r="R1963" t="s">
        <v>8353</v>
      </c>
      <c r="S1963" s="11">
        <f t="shared" si="122"/>
        <v>41148.194641203707</v>
      </c>
      <c r="T1963" s="11">
        <f t="shared" si="123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14">
        <f t="shared" si="121"/>
        <v>63.04738562091503</v>
      </c>
      <c r="Q1964" t="s">
        <v>8323</v>
      </c>
      <c r="R1964" t="s">
        <v>8353</v>
      </c>
      <c r="S1964" s="11">
        <f t="shared" si="122"/>
        <v>41742.780509259261</v>
      </c>
      <c r="T1964" s="11">
        <f t="shared" si="123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14">
        <f t="shared" si="121"/>
        <v>117.6</v>
      </c>
      <c r="Q1965" t="s">
        <v>8323</v>
      </c>
      <c r="R1965" t="s">
        <v>8353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14">
        <f t="shared" si="121"/>
        <v>180.75185011709601</v>
      </c>
      <c r="Q1966" t="s">
        <v>8323</v>
      </c>
      <c r="R1966" t="s">
        <v>8353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14">
        <f t="shared" si="121"/>
        <v>127.32038834951456</v>
      </c>
      <c r="Q1967" t="s">
        <v>8323</v>
      </c>
      <c r="R1967" t="s">
        <v>8353</v>
      </c>
      <c r="S1967" s="11">
        <f t="shared" si="122"/>
        <v>40898.089236111111</v>
      </c>
      <c r="T1967" s="11">
        <f t="shared" si="123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14">
        <f t="shared" si="121"/>
        <v>136.6444745538665</v>
      </c>
      <c r="Q1968" t="s">
        <v>8323</v>
      </c>
      <c r="R1968" t="s">
        <v>8353</v>
      </c>
      <c r="S1968" s="11">
        <f t="shared" si="122"/>
        <v>41835.540486111109</v>
      </c>
      <c r="T1968" s="11">
        <f t="shared" si="123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14">
        <f t="shared" si="121"/>
        <v>182.78024691358024</v>
      </c>
      <c r="Q1969" t="s">
        <v>8323</v>
      </c>
      <c r="R1969" t="s">
        <v>8353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14">
        <f t="shared" si="121"/>
        <v>279.37843137254902</v>
      </c>
      <c r="Q1970" t="s">
        <v>8323</v>
      </c>
      <c r="R1970" t="s">
        <v>8353</v>
      </c>
      <c r="S1970" s="11">
        <f t="shared" si="122"/>
        <v>42676.586979166663</v>
      </c>
      <c r="T1970" s="11">
        <f t="shared" si="123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14">
        <f t="shared" si="121"/>
        <v>61.375728669846318</v>
      </c>
      <c r="Q1971" t="s">
        <v>8323</v>
      </c>
      <c r="R1971" t="s">
        <v>8353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14">
        <f t="shared" si="121"/>
        <v>80.727532097004286</v>
      </c>
      <c r="Q1972" t="s">
        <v>8323</v>
      </c>
      <c r="R1972" t="s">
        <v>8353</v>
      </c>
      <c r="S1972" s="11">
        <f t="shared" si="122"/>
        <v>41324.193298611113</v>
      </c>
      <c r="T1972" s="11">
        <f t="shared" si="123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14">
        <f t="shared" si="121"/>
        <v>272.35590732591254</v>
      </c>
      <c r="Q1973" t="s">
        <v>8323</v>
      </c>
      <c r="R1973" t="s">
        <v>8353</v>
      </c>
      <c r="S1973" s="11">
        <f t="shared" si="122"/>
        <v>41561.500706018516</v>
      </c>
      <c r="T1973" s="11">
        <f t="shared" si="123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14">
        <f t="shared" si="121"/>
        <v>70.848739495798313</v>
      </c>
      <c r="Q1974" t="s">
        <v>8323</v>
      </c>
      <c r="R1974" t="s">
        <v>8353</v>
      </c>
      <c r="S1974" s="11">
        <f t="shared" si="122"/>
        <v>41201.012083333335</v>
      </c>
      <c r="T1974" s="11">
        <f t="shared" si="123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14">
        <f t="shared" si="121"/>
        <v>247.94003412969283</v>
      </c>
      <c r="Q1975" t="s">
        <v>8323</v>
      </c>
      <c r="R1975" t="s">
        <v>8353</v>
      </c>
      <c r="S1975" s="11">
        <f t="shared" si="122"/>
        <v>42549.722962962958</v>
      </c>
      <c r="T1975" s="11">
        <f t="shared" si="123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14">
        <f t="shared" si="121"/>
        <v>186.81393034825871</v>
      </c>
      <c r="Q1976" t="s">
        <v>8323</v>
      </c>
      <c r="R1976" t="s">
        <v>8353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14">
        <f t="shared" si="121"/>
        <v>131.98948616600788</v>
      </c>
      <c r="Q1977" t="s">
        <v>8323</v>
      </c>
      <c r="R1977" t="s">
        <v>8353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14">
        <f t="shared" si="121"/>
        <v>29.310782241014799</v>
      </c>
      <c r="Q1978" t="s">
        <v>8323</v>
      </c>
      <c r="R1978" t="s">
        <v>8353</v>
      </c>
      <c r="S1978" s="11">
        <f t="shared" si="122"/>
        <v>41438.899594907409</v>
      </c>
      <c r="T1978" s="11">
        <f t="shared" si="123"/>
        <v>41468.899594907409</v>
      </c>
    </row>
    <row r="1979" spans="1:20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14">
        <f t="shared" si="121"/>
        <v>245.02436053593178</v>
      </c>
      <c r="Q1979" t="s">
        <v>8323</v>
      </c>
      <c r="R1979" t="s">
        <v>8353</v>
      </c>
      <c r="S1979" s="11">
        <f t="shared" si="122"/>
        <v>42311.216898148152</v>
      </c>
      <c r="T1979" s="11">
        <f t="shared" si="123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14">
        <f t="shared" si="121"/>
        <v>1323.2540463917526</v>
      </c>
      <c r="Q1980" t="s">
        <v>8323</v>
      </c>
      <c r="R1980" t="s">
        <v>8353</v>
      </c>
      <c r="S1980" s="11">
        <f t="shared" si="122"/>
        <v>41039.225601851853</v>
      </c>
      <c r="T1980" s="11">
        <f t="shared" si="123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14">
        <f t="shared" si="121"/>
        <v>282.65966789667897</v>
      </c>
      <c r="Q1981" t="s">
        <v>8323</v>
      </c>
      <c r="R1981" t="s">
        <v>8353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14">
        <f t="shared" si="121"/>
        <v>91.214401028277635</v>
      </c>
      <c r="Q1982" t="s">
        <v>8323</v>
      </c>
      <c r="R1982" t="s">
        <v>8353</v>
      </c>
      <c r="S1982" s="11">
        <f t="shared" si="122"/>
        <v>42423.542384259257</v>
      </c>
      <c r="T1982" s="11">
        <f t="shared" si="123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14">
        <f t="shared" si="121"/>
        <v>31.75</v>
      </c>
      <c r="Q1983" t="s">
        <v>8342</v>
      </c>
      <c r="R1983" t="s">
        <v>8354</v>
      </c>
      <c r="S1983" s="11">
        <f t="shared" si="122"/>
        <v>41799.725289351853</v>
      </c>
      <c r="T1983" s="11">
        <f t="shared" si="123"/>
        <v>41829.725289351853</v>
      </c>
    </row>
    <row r="1984" spans="1:20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14" t="e">
        <f t="shared" si="121"/>
        <v>#DIV/0!</v>
      </c>
      <c r="Q1984" t="s">
        <v>8342</v>
      </c>
      <c r="R1984" t="s">
        <v>8354</v>
      </c>
      <c r="S1984" s="11">
        <f t="shared" si="122"/>
        <v>42678.586655092593</v>
      </c>
      <c r="T1984" s="11">
        <f t="shared" si="123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14">
        <f t="shared" si="121"/>
        <v>88.6875</v>
      </c>
      <c r="Q1985" t="s">
        <v>8342</v>
      </c>
      <c r="R1985" t="s">
        <v>8354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24">E1986/D1986</f>
        <v>0.21146666666666666</v>
      </c>
      <c r="P1986" s="14">
        <f t="shared" si="121"/>
        <v>453.14285714285717</v>
      </c>
      <c r="Q1986" t="s">
        <v>8342</v>
      </c>
      <c r="R1986" t="s">
        <v>8354</v>
      </c>
      <c r="S1986" s="11">
        <f t="shared" si="122"/>
        <v>41913.790289351848</v>
      </c>
      <c r="T1986" s="11">
        <f t="shared" si="123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24"/>
        <v>3.1875000000000001E-2</v>
      </c>
      <c r="P1987" s="14">
        <f t="shared" ref="P1987:P2050" si="125">E1987/L1987</f>
        <v>12.75</v>
      </c>
      <c r="Q1987" t="s">
        <v>8342</v>
      </c>
      <c r="R1987" t="s">
        <v>8354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14">
        <f t="shared" si="125"/>
        <v>1</v>
      </c>
      <c r="Q1988" t="s">
        <v>8342</v>
      </c>
      <c r="R1988" t="s">
        <v>8354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14">
        <f t="shared" si="125"/>
        <v>83.428571428571431</v>
      </c>
      <c r="Q1989" t="s">
        <v>8342</v>
      </c>
      <c r="R1989" t="s">
        <v>8354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14">
        <f t="shared" si="125"/>
        <v>25</v>
      </c>
      <c r="Q1990" t="s">
        <v>8342</v>
      </c>
      <c r="R1990" t="s">
        <v>8354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14">
        <f t="shared" si="125"/>
        <v>50</v>
      </c>
      <c r="Q1991" t="s">
        <v>8342</v>
      </c>
      <c r="R1991" t="s">
        <v>8354</v>
      </c>
      <c r="S1991" s="11">
        <f t="shared" si="126"/>
        <v>42685.680648148147</v>
      </c>
      <c r="T1991" s="11">
        <f t="shared" si="127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14">
        <f t="shared" si="125"/>
        <v>101.8</v>
      </c>
      <c r="Q1992" t="s">
        <v>8342</v>
      </c>
      <c r="R1992" t="s">
        <v>8354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14">
        <f t="shared" si="125"/>
        <v>46.666666666666664</v>
      </c>
      <c r="Q1993" t="s">
        <v>8342</v>
      </c>
      <c r="R1993" t="s">
        <v>8354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14">
        <f t="shared" si="125"/>
        <v>1</v>
      </c>
      <c r="Q1994" t="s">
        <v>8342</v>
      </c>
      <c r="R1994" t="s">
        <v>8354</v>
      </c>
      <c r="S1994" s="11">
        <f t="shared" si="126"/>
        <v>42023.143414351856</v>
      </c>
      <c r="T1994" s="11">
        <f t="shared" si="127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14" t="e">
        <f t="shared" si="125"/>
        <v>#DIV/0!</v>
      </c>
      <c r="Q1995" t="s">
        <v>8342</v>
      </c>
      <c r="R1995" t="s">
        <v>8354</v>
      </c>
      <c r="S1995" s="11">
        <f t="shared" si="126"/>
        <v>42329.58839120371</v>
      </c>
      <c r="T1995" s="11">
        <f t="shared" si="127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14" t="e">
        <f t="shared" si="125"/>
        <v>#DIV/0!</v>
      </c>
      <c r="Q1996" t="s">
        <v>8342</v>
      </c>
      <c r="R1996" t="s">
        <v>8354</v>
      </c>
      <c r="S1996" s="11">
        <f t="shared" si="126"/>
        <v>42651.006273148145</v>
      </c>
      <c r="T1996" s="11">
        <f t="shared" si="127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14">
        <f t="shared" si="125"/>
        <v>26</v>
      </c>
      <c r="Q1997" t="s">
        <v>8342</v>
      </c>
      <c r="R1997" t="s">
        <v>8354</v>
      </c>
      <c r="S1997" s="11">
        <f t="shared" si="126"/>
        <v>42181.902037037042</v>
      </c>
      <c r="T1997" s="11">
        <f t="shared" si="127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14" t="e">
        <f t="shared" si="125"/>
        <v>#DIV/0!</v>
      </c>
      <c r="Q1998" t="s">
        <v>8342</v>
      </c>
      <c r="R1998" t="s">
        <v>8354</v>
      </c>
      <c r="S1998" s="11">
        <f t="shared" si="126"/>
        <v>41800.819571759261</v>
      </c>
      <c r="T1998" s="11">
        <f t="shared" si="127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14" t="e">
        <f t="shared" si="125"/>
        <v>#DIV/0!</v>
      </c>
      <c r="Q1999" t="s">
        <v>8342</v>
      </c>
      <c r="R1999" t="s">
        <v>8354</v>
      </c>
      <c r="S1999" s="11">
        <f t="shared" si="126"/>
        <v>41847.930694444447</v>
      </c>
      <c r="T1999" s="11">
        <f t="shared" si="127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14">
        <f t="shared" si="125"/>
        <v>218.33333333333334</v>
      </c>
      <c r="Q2000" t="s">
        <v>8342</v>
      </c>
      <c r="R2000" t="s">
        <v>8354</v>
      </c>
      <c r="S2000" s="11">
        <f t="shared" si="126"/>
        <v>41807.118495370371</v>
      </c>
      <c r="T2000" s="11">
        <f t="shared" si="127"/>
        <v>41852.118495370371</v>
      </c>
    </row>
    <row r="2001" spans="1:20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14">
        <f t="shared" si="125"/>
        <v>33.714285714285715</v>
      </c>
      <c r="Q2001" t="s">
        <v>8342</v>
      </c>
      <c r="R2001" t="s">
        <v>8354</v>
      </c>
      <c r="S2001" s="11">
        <f t="shared" si="126"/>
        <v>41926.482731481483</v>
      </c>
      <c r="T2001" s="11">
        <f t="shared" si="127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14">
        <f t="shared" si="125"/>
        <v>25</v>
      </c>
      <c r="Q2002" t="s">
        <v>8342</v>
      </c>
      <c r="R2002" t="s">
        <v>8354</v>
      </c>
      <c r="S2002" s="11">
        <f t="shared" si="126"/>
        <v>42345.951539351852</v>
      </c>
      <c r="T2002" s="11">
        <f t="shared" si="127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14">
        <f t="shared" si="125"/>
        <v>128.38790470372632</v>
      </c>
      <c r="Q2003" t="s">
        <v>8323</v>
      </c>
      <c r="R2003" t="s">
        <v>8353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14">
        <f t="shared" si="125"/>
        <v>78.834261818181815</v>
      </c>
      <c r="Q2004" t="s">
        <v>8323</v>
      </c>
      <c r="R2004" t="s">
        <v>8353</v>
      </c>
      <c r="S2004" s="11">
        <f t="shared" si="126"/>
        <v>42728.71230324074</v>
      </c>
      <c r="T2004" s="11">
        <f t="shared" si="127"/>
        <v>42758.71230324074</v>
      </c>
    </row>
    <row r="2005" spans="1:20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14">
        <f t="shared" si="125"/>
        <v>91.764705882352942</v>
      </c>
      <c r="Q2005" t="s">
        <v>8323</v>
      </c>
      <c r="R2005" t="s">
        <v>8353</v>
      </c>
      <c r="S2005" s="11">
        <f t="shared" si="126"/>
        <v>40347.125601851854</v>
      </c>
      <c r="T2005" s="11">
        <f t="shared" si="127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14">
        <f t="shared" si="125"/>
        <v>331.10237288135596</v>
      </c>
      <c r="Q2006" t="s">
        <v>8323</v>
      </c>
      <c r="R2006" t="s">
        <v>8353</v>
      </c>
      <c r="S2006" s="11">
        <f t="shared" si="126"/>
        <v>41800.604895833334</v>
      </c>
      <c r="T2006" s="11">
        <f t="shared" si="127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14">
        <f t="shared" si="125"/>
        <v>194.26193717277485</v>
      </c>
      <c r="Q2007" t="s">
        <v>8323</v>
      </c>
      <c r="R2007" t="s">
        <v>8353</v>
      </c>
      <c r="S2007" s="11">
        <f t="shared" si="126"/>
        <v>41535.812708333331</v>
      </c>
      <c r="T2007" s="11">
        <f t="shared" si="127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14">
        <f t="shared" si="125"/>
        <v>408.97689768976898</v>
      </c>
      <c r="Q2008" t="s">
        <v>8323</v>
      </c>
      <c r="R2008" t="s">
        <v>8353</v>
      </c>
      <c r="S2008" s="11">
        <f t="shared" si="126"/>
        <v>41941.500520833331</v>
      </c>
      <c r="T2008" s="11">
        <f t="shared" si="127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14">
        <f t="shared" si="125"/>
        <v>84.459270072992695</v>
      </c>
      <c r="Q2009" t="s">
        <v>8323</v>
      </c>
      <c r="R2009" t="s">
        <v>8353</v>
      </c>
      <c r="S2009" s="11">
        <f t="shared" si="126"/>
        <v>40347.837800925925</v>
      </c>
      <c r="T2009" s="11">
        <f t="shared" si="127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14">
        <f t="shared" si="125"/>
        <v>44.853658536585364</v>
      </c>
      <c r="Q2010" t="s">
        <v>8323</v>
      </c>
      <c r="R2010" t="s">
        <v>8353</v>
      </c>
      <c r="S2010" s="11">
        <f t="shared" si="126"/>
        <v>40761.604421296295</v>
      </c>
      <c r="T2010" s="11">
        <f t="shared" si="127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14">
        <f t="shared" si="125"/>
        <v>383.3643216080402</v>
      </c>
      <c r="Q2011" t="s">
        <v>8323</v>
      </c>
      <c r="R2011" t="s">
        <v>8353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14">
        <f t="shared" si="125"/>
        <v>55.276856649395505</v>
      </c>
      <c r="Q2012" t="s">
        <v>8323</v>
      </c>
      <c r="R2012" t="s">
        <v>8353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14">
        <f t="shared" si="125"/>
        <v>422.02059732234807</v>
      </c>
      <c r="Q2013" t="s">
        <v>8323</v>
      </c>
      <c r="R2013" t="s">
        <v>8353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14">
        <f t="shared" si="125"/>
        <v>64.180327868852459</v>
      </c>
      <c r="Q2014" t="s">
        <v>8323</v>
      </c>
      <c r="R2014" t="s">
        <v>8353</v>
      </c>
      <c r="S2014" s="11">
        <f t="shared" si="126"/>
        <v>42010.822233796294</v>
      </c>
      <c r="T2014" s="11">
        <f t="shared" si="127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14">
        <f t="shared" si="125"/>
        <v>173.57781674704077</v>
      </c>
      <c r="Q2015" t="s">
        <v>8323</v>
      </c>
      <c r="R2015" t="s">
        <v>8353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14">
        <f t="shared" si="125"/>
        <v>88.601680840609291</v>
      </c>
      <c r="Q2016" t="s">
        <v>8323</v>
      </c>
      <c r="R2016" t="s">
        <v>8353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14">
        <f t="shared" si="125"/>
        <v>50.222283950617282</v>
      </c>
      <c r="Q2017" t="s">
        <v>8323</v>
      </c>
      <c r="R2017" t="s">
        <v>8353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14">
        <f t="shared" si="125"/>
        <v>192.38876826722338</v>
      </c>
      <c r="Q2018" t="s">
        <v>8323</v>
      </c>
      <c r="R2018" t="s">
        <v>8353</v>
      </c>
      <c r="S2018" s="11">
        <f t="shared" si="126"/>
        <v>41312.88077546296</v>
      </c>
      <c r="T2018" s="11">
        <f t="shared" si="127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14">
        <f t="shared" si="125"/>
        <v>73.416901408450698</v>
      </c>
      <c r="Q2019" t="s">
        <v>8323</v>
      </c>
      <c r="R2019" t="s">
        <v>8353</v>
      </c>
      <c r="S2019" s="11">
        <f t="shared" si="126"/>
        <v>40961.057349537034</v>
      </c>
      <c r="T2019" s="11">
        <f t="shared" si="127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14">
        <f t="shared" si="125"/>
        <v>147.68495555555555</v>
      </c>
      <c r="Q2020" t="s">
        <v>8323</v>
      </c>
      <c r="R2020" t="s">
        <v>8353</v>
      </c>
      <c r="S2020" s="11">
        <f t="shared" si="126"/>
        <v>42199.365844907406</v>
      </c>
      <c r="T2020" s="11">
        <f t="shared" si="127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14">
        <f t="shared" si="125"/>
        <v>108.96848314606741</v>
      </c>
      <c r="Q2021" t="s">
        <v>8323</v>
      </c>
      <c r="R2021" t="s">
        <v>8353</v>
      </c>
      <c r="S2021" s="11">
        <f t="shared" si="126"/>
        <v>42605.70857638889</v>
      </c>
      <c r="T2021" s="11">
        <f t="shared" si="127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14">
        <f t="shared" si="125"/>
        <v>23.647540983606557</v>
      </c>
      <c r="Q2022" t="s">
        <v>8323</v>
      </c>
      <c r="R2022" t="s">
        <v>8353</v>
      </c>
      <c r="S2022" s="11">
        <f t="shared" si="126"/>
        <v>41737.097499999996</v>
      </c>
      <c r="T2022" s="11">
        <f t="shared" si="127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14">
        <f t="shared" si="125"/>
        <v>147.94736842105263</v>
      </c>
      <c r="Q2023" t="s">
        <v>8323</v>
      </c>
      <c r="R2023" t="s">
        <v>8353</v>
      </c>
      <c r="S2023" s="11">
        <f t="shared" si="126"/>
        <v>41861.070567129631</v>
      </c>
      <c r="T2023" s="11">
        <f t="shared" si="127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14">
        <f t="shared" si="125"/>
        <v>385.03692307692307</v>
      </c>
      <c r="Q2024" t="s">
        <v>8323</v>
      </c>
      <c r="R2024" t="s">
        <v>8353</v>
      </c>
      <c r="S2024" s="11">
        <f t="shared" si="126"/>
        <v>42502.569120370375</v>
      </c>
      <c r="T2024" s="11">
        <f t="shared" si="127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14">
        <f t="shared" si="125"/>
        <v>457.39093484419266</v>
      </c>
      <c r="Q2025" t="s">
        <v>8323</v>
      </c>
      <c r="R2025" t="s">
        <v>8353</v>
      </c>
      <c r="S2025" s="11">
        <f t="shared" si="126"/>
        <v>42136.420752314814</v>
      </c>
      <c r="T2025" s="11">
        <f t="shared" si="127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14">
        <f t="shared" si="125"/>
        <v>222.99047619047619</v>
      </c>
      <c r="Q2026" t="s">
        <v>8323</v>
      </c>
      <c r="R2026" t="s">
        <v>8353</v>
      </c>
      <c r="S2026" s="11">
        <f t="shared" si="126"/>
        <v>41099.966944444444</v>
      </c>
      <c r="T2026" s="11">
        <f t="shared" si="127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14">
        <f t="shared" si="125"/>
        <v>220.74074074074073</v>
      </c>
      <c r="Q2027" t="s">
        <v>8323</v>
      </c>
      <c r="R2027" t="s">
        <v>8353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14">
        <f t="shared" si="125"/>
        <v>73.503898678414089</v>
      </c>
      <c r="Q2028" t="s">
        <v>8323</v>
      </c>
      <c r="R2028" t="s">
        <v>8353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14">
        <f t="shared" si="125"/>
        <v>223.09647495361781</v>
      </c>
      <c r="Q2029" t="s">
        <v>8323</v>
      </c>
      <c r="R2029" t="s">
        <v>8353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14">
        <f t="shared" si="125"/>
        <v>47.911392405063289</v>
      </c>
      <c r="Q2030" t="s">
        <v>8323</v>
      </c>
      <c r="R2030" t="s">
        <v>8353</v>
      </c>
      <c r="S2030" s="11">
        <f t="shared" si="126"/>
        <v>40215.919050925928</v>
      </c>
      <c r="T2030" s="11">
        <f t="shared" si="127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14">
        <f t="shared" si="125"/>
        <v>96.063829787234042</v>
      </c>
      <c r="Q2031" t="s">
        <v>8323</v>
      </c>
      <c r="R2031" t="s">
        <v>8353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14">
        <f t="shared" si="125"/>
        <v>118.6144</v>
      </c>
      <c r="Q2032" t="s">
        <v>8323</v>
      </c>
      <c r="R2032" t="s">
        <v>8353</v>
      </c>
      <c r="S2032" s="11">
        <f t="shared" si="126"/>
        <v>41212.996481481481</v>
      </c>
      <c r="T2032" s="11">
        <f t="shared" si="127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14">
        <f t="shared" si="125"/>
        <v>118.45472440944881</v>
      </c>
      <c r="Q2033" t="s">
        <v>8323</v>
      </c>
      <c r="R2033" t="s">
        <v>8353</v>
      </c>
      <c r="S2033" s="11">
        <f t="shared" si="126"/>
        <v>41975.329317129625</v>
      </c>
      <c r="T2033" s="11">
        <f t="shared" si="127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14">
        <f t="shared" si="125"/>
        <v>143.21468926553672</v>
      </c>
      <c r="Q2034" t="s">
        <v>8323</v>
      </c>
      <c r="R2034" t="s">
        <v>8353</v>
      </c>
      <c r="S2034" s="11">
        <f t="shared" si="126"/>
        <v>42689.565671296295</v>
      </c>
      <c r="T2034" s="11">
        <f t="shared" si="127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14">
        <f t="shared" si="125"/>
        <v>282.71518987341773</v>
      </c>
      <c r="Q2035" t="s">
        <v>8323</v>
      </c>
      <c r="R2035" t="s">
        <v>8353</v>
      </c>
      <c r="S2035" s="11">
        <f t="shared" si="126"/>
        <v>41725.082384259258</v>
      </c>
      <c r="T2035" s="11">
        <f t="shared" si="127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14">
        <f t="shared" si="125"/>
        <v>593.93620078740162</v>
      </c>
      <c r="Q2036" t="s">
        <v>8323</v>
      </c>
      <c r="R2036" t="s">
        <v>8353</v>
      </c>
      <c r="S2036" s="11">
        <f t="shared" si="126"/>
        <v>42076.130011574074</v>
      </c>
      <c r="T2036" s="11">
        <f t="shared" si="127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14">
        <f t="shared" si="125"/>
        <v>262.15704968944101</v>
      </c>
      <c r="Q2037" t="s">
        <v>8323</v>
      </c>
      <c r="R2037" t="s">
        <v>8353</v>
      </c>
      <c r="S2037" s="11">
        <f t="shared" si="126"/>
        <v>42311.625081018516</v>
      </c>
      <c r="T2037" s="11">
        <f t="shared" si="127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14">
        <f t="shared" si="125"/>
        <v>46.580778301886795</v>
      </c>
      <c r="Q2038" t="s">
        <v>8323</v>
      </c>
      <c r="R2038" t="s">
        <v>8353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14">
        <f t="shared" si="125"/>
        <v>70.041118881118877</v>
      </c>
      <c r="Q2039" t="s">
        <v>8323</v>
      </c>
      <c r="R2039" t="s">
        <v>8353</v>
      </c>
      <c r="S2039" s="11">
        <f t="shared" si="126"/>
        <v>41578.210104166668</v>
      </c>
      <c r="T2039" s="11">
        <f t="shared" si="127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14">
        <f t="shared" si="125"/>
        <v>164.90686274509804</v>
      </c>
      <c r="Q2040" t="s">
        <v>8323</v>
      </c>
      <c r="R2040" t="s">
        <v>8353</v>
      </c>
      <c r="S2040" s="11">
        <f t="shared" si="126"/>
        <v>41424.27107638889</v>
      </c>
      <c r="T2040" s="11">
        <f t="shared" si="127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14">
        <f t="shared" si="125"/>
        <v>449.26385224274406</v>
      </c>
      <c r="Q2041" t="s">
        <v>8323</v>
      </c>
      <c r="R2041" t="s">
        <v>8353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14">
        <f t="shared" si="125"/>
        <v>27.472841328413285</v>
      </c>
      <c r="Q2042" t="s">
        <v>8323</v>
      </c>
      <c r="R2042" t="s">
        <v>8353</v>
      </c>
      <c r="S2042" s="11">
        <f t="shared" si="126"/>
        <v>41578.927118055559</v>
      </c>
      <c r="T2042" s="11">
        <f t="shared" si="127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14">
        <f t="shared" si="125"/>
        <v>143.97499999999999</v>
      </c>
      <c r="Q2043" t="s">
        <v>8323</v>
      </c>
      <c r="R2043" t="s">
        <v>8353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14">
        <f t="shared" si="125"/>
        <v>88.23571428571428</v>
      </c>
      <c r="Q2044" t="s">
        <v>8323</v>
      </c>
      <c r="R2044" t="s">
        <v>8353</v>
      </c>
      <c r="S2044" s="11">
        <f t="shared" si="126"/>
        <v>42331.708032407405</v>
      </c>
      <c r="T2044" s="11">
        <f t="shared" si="127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14">
        <f t="shared" si="125"/>
        <v>36.326424870466319</v>
      </c>
      <c r="Q2045" t="s">
        <v>8323</v>
      </c>
      <c r="R2045" t="s">
        <v>8353</v>
      </c>
      <c r="S2045" s="11">
        <f t="shared" si="126"/>
        <v>42661.176817129628</v>
      </c>
      <c r="T2045" s="11">
        <f t="shared" si="127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14">
        <f t="shared" si="125"/>
        <v>90.177777777777777</v>
      </c>
      <c r="Q2046" t="s">
        <v>8323</v>
      </c>
      <c r="R2046" t="s">
        <v>8353</v>
      </c>
      <c r="S2046" s="11">
        <f t="shared" si="126"/>
        <v>42138.684189814812</v>
      </c>
      <c r="T2046" s="11">
        <f t="shared" si="127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14">
        <f t="shared" si="125"/>
        <v>152.62361216730039</v>
      </c>
      <c r="Q2047" t="s">
        <v>8323</v>
      </c>
      <c r="R2047" t="s">
        <v>8353</v>
      </c>
      <c r="S2047" s="11">
        <f t="shared" si="126"/>
        <v>41069.088506944441</v>
      </c>
      <c r="T2047" s="11">
        <f t="shared" si="127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14">
        <f t="shared" si="125"/>
        <v>55.806451612903224</v>
      </c>
      <c r="Q2048" t="s">
        <v>8323</v>
      </c>
      <c r="R2048" t="s">
        <v>8353</v>
      </c>
      <c r="S2048" s="11">
        <f t="shared" si="126"/>
        <v>41387.171805555554</v>
      </c>
      <c r="T2048" s="11">
        <f t="shared" si="127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14">
        <f t="shared" si="125"/>
        <v>227.85327313769753</v>
      </c>
      <c r="Q2049" t="s">
        <v>8323</v>
      </c>
      <c r="R2049" t="s">
        <v>8353</v>
      </c>
      <c r="S2049" s="11">
        <f t="shared" si="126"/>
        <v>42081.903587962966</v>
      </c>
      <c r="T2049" s="11">
        <f t="shared" si="127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28">E2050/D2050</f>
        <v>1.4833229411764706</v>
      </c>
      <c r="P2050" s="14">
        <f t="shared" si="125"/>
        <v>91.82989803350327</v>
      </c>
      <c r="Q2050" t="s">
        <v>8323</v>
      </c>
      <c r="R2050" t="s">
        <v>8353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28"/>
        <v>1.2019070000000001</v>
      </c>
      <c r="P2051" s="14">
        <f t="shared" ref="P2051:P2114" si="129">E2051/L2051</f>
        <v>80.991037735849048</v>
      </c>
      <c r="Q2051" t="s">
        <v>8323</v>
      </c>
      <c r="R2051" t="s">
        <v>8353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14">
        <f t="shared" si="129"/>
        <v>278.39411764705881</v>
      </c>
      <c r="Q2052" t="s">
        <v>8323</v>
      </c>
      <c r="R2052" t="s">
        <v>8353</v>
      </c>
      <c r="S2052" s="11">
        <f t="shared" si="130"/>
        <v>42115.071504629625</v>
      </c>
      <c r="T2052" s="11">
        <f t="shared" si="131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14">
        <f t="shared" si="129"/>
        <v>43.095041322314053</v>
      </c>
      <c r="Q2053" t="s">
        <v>8323</v>
      </c>
      <c r="R2053" t="s">
        <v>8353</v>
      </c>
      <c r="S2053" s="11">
        <f t="shared" si="130"/>
        <v>41604.022418981483</v>
      </c>
      <c r="T2053" s="11">
        <f t="shared" si="131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14">
        <f t="shared" si="129"/>
        <v>326.29205175600737</v>
      </c>
      <c r="Q2054" t="s">
        <v>8323</v>
      </c>
      <c r="R2054" t="s">
        <v>8353</v>
      </c>
      <c r="S2054" s="11">
        <f t="shared" si="130"/>
        <v>42375.08394675926</v>
      </c>
      <c r="T2054" s="11">
        <f t="shared" si="131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14">
        <f t="shared" si="129"/>
        <v>41.743801652892564</v>
      </c>
      <c r="Q2055" t="s">
        <v>8323</v>
      </c>
      <c r="R2055" t="s">
        <v>8353</v>
      </c>
      <c r="S2055" s="11">
        <f t="shared" si="130"/>
        <v>42303.617488425924</v>
      </c>
      <c r="T2055" s="11">
        <f t="shared" si="131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14">
        <f t="shared" si="129"/>
        <v>64.020933977455712</v>
      </c>
      <c r="Q2056" t="s">
        <v>8323</v>
      </c>
      <c r="R2056" t="s">
        <v>8353</v>
      </c>
      <c r="S2056" s="11">
        <f t="shared" si="130"/>
        <v>41731.520949074074</v>
      </c>
      <c r="T2056" s="11">
        <f t="shared" si="131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14">
        <f t="shared" si="129"/>
        <v>99.455445544554451</v>
      </c>
      <c r="Q2057" t="s">
        <v>8323</v>
      </c>
      <c r="R2057" t="s">
        <v>8353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14">
        <f t="shared" si="129"/>
        <v>138.49458483754512</v>
      </c>
      <c r="Q2058" t="s">
        <v>8323</v>
      </c>
      <c r="R2058" t="s">
        <v>8353</v>
      </c>
      <c r="S2058" s="11">
        <f t="shared" si="130"/>
        <v>41351.76090277778</v>
      </c>
      <c r="T2058" s="11">
        <f t="shared" si="131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14">
        <f t="shared" si="129"/>
        <v>45.547792792792798</v>
      </c>
      <c r="Q2059" t="s">
        <v>8323</v>
      </c>
      <c r="R2059" t="s">
        <v>8353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14">
        <f t="shared" si="129"/>
        <v>10.507317073170732</v>
      </c>
      <c r="Q2060" t="s">
        <v>8323</v>
      </c>
      <c r="R2060" t="s">
        <v>8353</v>
      </c>
      <c r="S2060" s="11">
        <f t="shared" si="130"/>
        <v>42026.370717592596</v>
      </c>
      <c r="T2060" s="11">
        <f t="shared" si="131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14">
        <f t="shared" si="129"/>
        <v>114.76533333333333</v>
      </c>
      <c r="Q2061" t="s">
        <v>8323</v>
      </c>
      <c r="R2061" t="s">
        <v>8353</v>
      </c>
      <c r="S2061" s="11">
        <f t="shared" si="130"/>
        <v>42361.602476851855</v>
      </c>
      <c r="T2061" s="11">
        <f t="shared" si="131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14">
        <f t="shared" si="129"/>
        <v>35.997067448680355</v>
      </c>
      <c r="Q2062" t="s">
        <v>8323</v>
      </c>
      <c r="R2062" t="s">
        <v>8353</v>
      </c>
      <c r="S2062" s="11">
        <f t="shared" si="130"/>
        <v>41783.642939814818</v>
      </c>
      <c r="T2062" s="11">
        <f t="shared" si="131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14">
        <f t="shared" si="129"/>
        <v>154.17142857142858</v>
      </c>
      <c r="Q2063" t="s">
        <v>8323</v>
      </c>
      <c r="R2063" t="s">
        <v>8353</v>
      </c>
      <c r="S2063" s="11">
        <f t="shared" si="130"/>
        <v>42705.764513888891</v>
      </c>
      <c r="T2063" s="11">
        <f t="shared" si="131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14">
        <f t="shared" si="129"/>
        <v>566.38916256157631</v>
      </c>
      <c r="Q2064" t="s">
        <v>8323</v>
      </c>
      <c r="R2064" t="s">
        <v>8353</v>
      </c>
      <c r="S2064" s="11">
        <f t="shared" si="130"/>
        <v>42423.3830787037</v>
      </c>
      <c r="T2064" s="11">
        <f t="shared" si="131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14">
        <f t="shared" si="129"/>
        <v>120.85714285714286</v>
      </c>
      <c r="Q2065" t="s">
        <v>8323</v>
      </c>
      <c r="R2065" t="s">
        <v>8353</v>
      </c>
      <c r="S2065" s="11">
        <f t="shared" si="130"/>
        <v>42472.73265046296</v>
      </c>
      <c r="T2065" s="11">
        <f t="shared" si="131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14">
        <f t="shared" si="129"/>
        <v>86.163845492085343</v>
      </c>
      <c r="Q2066" t="s">
        <v>8323</v>
      </c>
      <c r="R2066" t="s">
        <v>8353</v>
      </c>
      <c r="S2066" s="11">
        <f t="shared" si="130"/>
        <v>41389.364849537036</v>
      </c>
      <c r="T2066" s="11">
        <f t="shared" si="131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14">
        <f t="shared" si="129"/>
        <v>51.212114395886893</v>
      </c>
      <c r="Q2067" t="s">
        <v>8323</v>
      </c>
      <c r="R2067" t="s">
        <v>8353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14">
        <f t="shared" si="129"/>
        <v>67.261538461538464</v>
      </c>
      <c r="Q2068" t="s">
        <v>8323</v>
      </c>
      <c r="R2068" t="s">
        <v>8353</v>
      </c>
      <c r="S2068" s="11">
        <f t="shared" si="130"/>
        <v>41844.771793981483</v>
      </c>
      <c r="T2068" s="11">
        <f t="shared" si="131"/>
        <v>41874.771793981483</v>
      </c>
    </row>
    <row r="2069" spans="1:20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14">
        <f t="shared" si="129"/>
        <v>62.8</v>
      </c>
      <c r="Q2069" t="s">
        <v>8323</v>
      </c>
      <c r="R2069" t="s">
        <v>8353</v>
      </c>
      <c r="S2069" s="11">
        <f t="shared" si="130"/>
        <v>42115.853888888887</v>
      </c>
      <c r="T2069" s="11">
        <f t="shared" si="131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14">
        <f t="shared" si="129"/>
        <v>346.13118421052633</v>
      </c>
      <c r="Q2070" t="s">
        <v>8323</v>
      </c>
      <c r="R2070" t="s">
        <v>8353</v>
      </c>
      <c r="S2070" s="11">
        <f t="shared" si="130"/>
        <v>42633.841608796298</v>
      </c>
      <c r="T2070" s="11">
        <f t="shared" si="131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14">
        <f t="shared" si="129"/>
        <v>244.11912547528519</v>
      </c>
      <c r="Q2071" t="s">
        <v>8323</v>
      </c>
      <c r="R2071" t="s">
        <v>8353</v>
      </c>
      <c r="S2071" s="11">
        <f t="shared" si="130"/>
        <v>42340.972118055557</v>
      </c>
      <c r="T2071" s="11">
        <f t="shared" si="131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14">
        <f t="shared" si="129"/>
        <v>259.25424836601309</v>
      </c>
      <c r="Q2072" t="s">
        <v>8323</v>
      </c>
      <c r="R2072" t="s">
        <v>8353</v>
      </c>
      <c r="S2072" s="11">
        <f t="shared" si="130"/>
        <v>42519.6565162037</v>
      </c>
      <c r="T2072" s="11">
        <f t="shared" si="131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14">
        <f t="shared" si="129"/>
        <v>201.96402877697841</v>
      </c>
      <c r="Q2073" t="s">
        <v>8323</v>
      </c>
      <c r="R2073" t="s">
        <v>8353</v>
      </c>
      <c r="S2073" s="11">
        <f t="shared" si="130"/>
        <v>42600.278749999998</v>
      </c>
      <c r="T2073" s="11">
        <f t="shared" si="131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14">
        <f t="shared" si="129"/>
        <v>226.20857142857142</v>
      </c>
      <c r="Q2074" t="s">
        <v>8323</v>
      </c>
      <c r="R2074" t="s">
        <v>8353</v>
      </c>
      <c r="S2074" s="11">
        <f t="shared" si="130"/>
        <v>42467.581388888888</v>
      </c>
      <c r="T2074" s="11">
        <f t="shared" si="131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14">
        <f t="shared" si="129"/>
        <v>324.69</v>
      </c>
      <c r="Q2075" t="s">
        <v>8323</v>
      </c>
      <c r="R2075" t="s">
        <v>8353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14">
        <f t="shared" si="129"/>
        <v>205</v>
      </c>
      <c r="Q2076" t="s">
        <v>8323</v>
      </c>
      <c r="R2076" t="s">
        <v>8353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14">
        <f t="shared" si="129"/>
        <v>20.465926829268295</v>
      </c>
      <c r="Q2077" t="s">
        <v>8323</v>
      </c>
      <c r="R2077" t="s">
        <v>8353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14">
        <f t="shared" si="129"/>
        <v>116.35303146309367</v>
      </c>
      <c r="Q2078" t="s">
        <v>8323</v>
      </c>
      <c r="R2078" t="s">
        <v>8353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14">
        <f t="shared" si="129"/>
        <v>307.20212765957444</v>
      </c>
      <c r="Q2079" t="s">
        <v>8323</v>
      </c>
      <c r="R2079" t="s">
        <v>8353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14">
        <f t="shared" si="129"/>
        <v>546.6875</v>
      </c>
      <c r="Q2080" t="s">
        <v>8323</v>
      </c>
      <c r="R2080" t="s">
        <v>8353</v>
      </c>
      <c r="S2080" s="11">
        <f t="shared" si="130"/>
        <v>42692.771493055552</v>
      </c>
      <c r="T2080" s="11">
        <f t="shared" si="131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14">
        <f t="shared" si="129"/>
        <v>47.474464579901152</v>
      </c>
      <c r="Q2081" t="s">
        <v>8323</v>
      </c>
      <c r="R2081" t="s">
        <v>8353</v>
      </c>
      <c r="S2081" s="11">
        <f t="shared" si="130"/>
        <v>42150.71056712963</v>
      </c>
      <c r="T2081" s="11">
        <f t="shared" si="131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14">
        <f t="shared" si="129"/>
        <v>101.56</v>
      </c>
      <c r="Q2082" t="s">
        <v>8323</v>
      </c>
      <c r="R2082" t="s">
        <v>8353</v>
      </c>
      <c r="S2082" s="11">
        <f t="shared" si="130"/>
        <v>42289.957175925927</v>
      </c>
      <c r="T2082" s="11">
        <f t="shared" si="131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14">
        <f t="shared" si="129"/>
        <v>72.909090909090907</v>
      </c>
      <c r="Q2083" t="s">
        <v>8329</v>
      </c>
      <c r="R2083" t="s">
        <v>8333</v>
      </c>
      <c r="S2083" s="11">
        <f t="shared" si="130"/>
        <v>41004.156886574077</v>
      </c>
      <c r="T2083" s="11">
        <f t="shared" si="131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14">
        <f t="shared" si="129"/>
        <v>43.710526315789473</v>
      </c>
      <c r="Q2084" t="s">
        <v>8329</v>
      </c>
      <c r="R2084" t="s">
        <v>8333</v>
      </c>
      <c r="S2084" s="11">
        <f t="shared" si="130"/>
        <v>40811.120324074072</v>
      </c>
      <c r="T2084" s="11">
        <f t="shared" si="131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14">
        <f t="shared" si="129"/>
        <v>34</v>
      </c>
      <c r="Q2085" t="s">
        <v>8329</v>
      </c>
      <c r="R2085" t="s">
        <v>8333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14">
        <f t="shared" si="129"/>
        <v>70.652173913043484</v>
      </c>
      <c r="Q2086" t="s">
        <v>8329</v>
      </c>
      <c r="R2086" t="s">
        <v>8333</v>
      </c>
      <c r="S2086" s="11">
        <f t="shared" si="130"/>
        <v>41731.833124999997</v>
      </c>
      <c r="T2086" s="11">
        <f t="shared" si="131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14">
        <f t="shared" si="129"/>
        <v>89.301204819277103</v>
      </c>
      <c r="Q2087" t="s">
        <v>8329</v>
      </c>
      <c r="R2087" t="s">
        <v>8333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14">
        <f t="shared" si="129"/>
        <v>115.08571428571429</v>
      </c>
      <c r="Q2088" t="s">
        <v>8329</v>
      </c>
      <c r="R2088" t="s">
        <v>8333</v>
      </c>
      <c r="S2088" s="11">
        <f t="shared" si="130"/>
        <v>40860.67050925926</v>
      </c>
      <c r="T2088" s="11">
        <f t="shared" si="131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14">
        <f t="shared" si="129"/>
        <v>62.12</v>
      </c>
      <c r="Q2089" t="s">
        <v>8329</v>
      </c>
      <c r="R2089" t="s">
        <v>8333</v>
      </c>
      <c r="S2089" s="11">
        <f t="shared" si="130"/>
        <v>40764.204375000001</v>
      </c>
      <c r="T2089" s="11">
        <f t="shared" si="131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14">
        <f t="shared" si="129"/>
        <v>46.204266666666669</v>
      </c>
      <c r="Q2090" t="s">
        <v>8329</v>
      </c>
      <c r="R2090" t="s">
        <v>8333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14">
        <f t="shared" si="129"/>
        <v>48.54854838709678</v>
      </c>
      <c r="Q2091" t="s">
        <v>8329</v>
      </c>
      <c r="R2091" t="s">
        <v>8333</v>
      </c>
      <c r="S2091" s="11">
        <f t="shared" si="130"/>
        <v>41453.076319444444</v>
      </c>
      <c r="T2091" s="11">
        <f t="shared" si="131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14">
        <f t="shared" si="129"/>
        <v>57.520187499999999</v>
      </c>
      <c r="Q2092" t="s">
        <v>8329</v>
      </c>
      <c r="R2092" t="s">
        <v>8333</v>
      </c>
      <c r="S2092" s="11">
        <f t="shared" si="130"/>
        <v>41299.381423611114</v>
      </c>
      <c r="T2092" s="11">
        <f t="shared" si="131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14">
        <f t="shared" si="129"/>
        <v>88.147154471544724</v>
      </c>
      <c r="Q2093" t="s">
        <v>8329</v>
      </c>
      <c r="R2093" t="s">
        <v>8333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14">
        <f t="shared" si="129"/>
        <v>110.49090909090908</v>
      </c>
      <c r="Q2094" t="s">
        <v>8329</v>
      </c>
      <c r="R2094" t="s">
        <v>8333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14">
        <f t="shared" si="129"/>
        <v>66.826086956521735</v>
      </c>
      <c r="Q2095" t="s">
        <v>8329</v>
      </c>
      <c r="R2095" t="s">
        <v>8333</v>
      </c>
      <c r="S2095" s="11">
        <f t="shared" si="130"/>
        <v>41205.854537037041</v>
      </c>
      <c r="T2095" s="11">
        <f t="shared" si="131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14">
        <f t="shared" si="129"/>
        <v>58.597222222222221</v>
      </c>
      <c r="Q2096" t="s">
        <v>8329</v>
      </c>
      <c r="R2096" t="s">
        <v>8333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14">
        <f t="shared" si="129"/>
        <v>113.63636363636364</v>
      </c>
      <c r="Q2097" t="s">
        <v>8329</v>
      </c>
      <c r="R2097" t="s">
        <v>8333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14">
        <f t="shared" si="129"/>
        <v>43.571428571428569</v>
      </c>
      <c r="Q2098" t="s">
        <v>8329</v>
      </c>
      <c r="R2098" t="s">
        <v>8333</v>
      </c>
      <c r="S2098" s="11">
        <f t="shared" si="130"/>
        <v>41192.758506944447</v>
      </c>
      <c r="T2098" s="11">
        <f t="shared" si="131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14">
        <f t="shared" si="129"/>
        <v>78.94736842105263</v>
      </c>
      <c r="Q2099" t="s">
        <v>8329</v>
      </c>
      <c r="R2099" t="s">
        <v>8333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14">
        <f t="shared" si="129"/>
        <v>188.125</v>
      </c>
      <c r="Q2100" t="s">
        <v>8329</v>
      </c>
      <c r="R2100" t="s">
        <v>8333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14">
        <f t="shared" si="129"/>
        <v>63.031746031746032</v>
      </c>
      <c r="Q2101" t="s">
        <v>8329</v>
      </c>
      <c r="R2101" t="s">
        <v>8333</v>
      </c>
      <c r="S2101" s="11">
        <f t="shared" si="130"/>
        <v>42173.746342592596</v>
      </c>
      <c r="T2101" s="11">
        <f t="shared" si="131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14">
        <f t="shared" si="129"/>
        <v>30.37037037037037</v>
      </c>
      <c r="Q2102" t="s">
        <v>8329</v>
      </c>
      <c r="R2102" t="s">
        <v>8333</v>
      </c>
      <c r="S2102" s="11">
        <f t="shared" si="130"/>
        <v>41074.834965277776</v>
      </c>
      <c r="T2102" s="11">
        <f t="shared" si="131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14">
        <f t="shared" si="129"/>
        <v>51.477272727272727</v>
      </c>
      <c r="Q2103" t="s">
        <v>8329</v>
      </c>
      <c r="R2103" t="s">
        <v>8333</v>
      </c>
      <c r="S2103" s="11">
        <f t="shared" si="130"/>
        <v>40892.149467592593</v>
      </c>
      <c r="T2103" s="11">
        <f t="shared" si="131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14">
        <f t="shared" si="129"/>
        <v>35.789473684210527</v>
      </c>
      <c r="Q2104" t="s">
        <v>8329</v>
      </c>
      <c r="R2104" t="s">
        <v>8333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14">
        <f t="shared" si="129"/>
        <v>98.817391304347822</v>
      </c>
      <c r="Q2105" t="s">
        <v>8329</v>
      </c>
      <c r="R2105" t="s">
        <v>8333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14">
        <f t="shared" si="129"/>
        <v>28</v>
      </c>
      <c r="Q2106" t="s">
        <v>8329</v>
      </c>
      <c r="R2106" t="s">
        <v>8333</v>
      </c>
      <c r="S2106" s="11">
        <f t="shared" si="130"/>
        <v>41394.074467592596</v>
      </c>
      <c r="T2106" s="11">
        <f t="shared" si="131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14">
        <f t="shared" si="129"/>
        <v>51.313131313131315</v>
      </c>
      <c r="Q2107" t="s">
        <v>8329</v>
      </c>
      <c r="R2107" t="s">
        <v>8333</v>
      </c>
      <c r="S2107" s="11">
        <f t="shared" si="130"/>
        <v>41951.788807870369</v>
      </c>
      <c r="T2107" s="11">
        <f t="shared" si="131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14">
        <f t="shared" si="129"/>
        <v>53.522727272727273</v>
      </c>
      <c r="Q2108" t="s">
        <v>8329</v>
      </c>
      <c r="R2108" t="s">
        <v>8333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14">
        <f t="shared" si="129"/>
        <v>37.149310344827583</v>
      </c>
      <c r="Q2109" t="s">
        <v>8329</v>
      </c>
      <c r="R2109" t="s">
        <v>8333</v>
      </c>
      <c r="S2109" s="11">
        <f t="shared" si="130"/>
        <v>41934.71056712963</v>
      </c>
      <c r="T2109" s="11">
        <f t="shared" si="131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14">
        <f t="shared" si="129"/>
        <v>89.895287958115176</v>
      </c>
      <c r="Q2110" t="s">
        <v>8329</v>
      </c>
      <c r="R2110" t="s">
        <v>8333</v>
      </c>
      <c r="S2110" s="11">
        <f t="shared" si="130"/>
        <v>41135.175694444442</v>
      </c>
      <c r="T2110" s="11">
        <f t="shared" si="131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14">
        <f t="shared" si="129"/>
        <v>106.52500000000001</v>
      </c>
      <c r="Q2111" t="s">
        <v>8329</v>
      </c>
      <c r="R2111" t="s">
        <v>8333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14">
        <f t="shared" si="129"/>
        <v>52.815789473684212</v>
      </c>
      <c r="Q2112" t="s">
        <v>8329</v>
      </c>
      <c r="R2112" t="s">
        <v>8333</v>
      </c>
      <c r="S2112" s="11">
        <f t="shared" si="130"/>
        <v>41759.670937499999</v>
      </c>
      <c r="T2112" s="11">
        <f t="shared" si="131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14">
        <f t="shared" si="129"/>
        <v>54.615384615384613</v>
      </c>
      <c r="Q2113" t="s">
        <v>8329</v>
      </c>
      <c r="R2113" t="s">
        <v>8333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32">E2114/D2114</f>
        <v>1</v>
      </c>
      <c r="P2114" s="14">
        <f t="shared" si="129"/>
        <v>27.272727272727273</v>
      </c>
      <c r="Q2114" t="s">
        <v>8329</v>
      </c>
      <c r="R2114" t="s">
        <v>8333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32"/>
        <v>1.0485714285714285</v>
      </c>
      <c r="P2115" s="14">
        <f t="shared" ref="P2115:P2178" si="133">E2115/L2115</f>
        <v>68.598130841121488</v>
      </c>
      <c r="Q2115" t="s">
        <v>8329</v>
      </c>
      <c r="R2115" t="s">
        <v>8333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14">
        <f t="shared" si="133"/>
        <v>35.612244897959187</v>
      </c>
      <c r="Q2116" t="s">
        <v>8329</v>
      </c>
      <c r="R2116" t="s">
        <v>8333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14">
        <f t="shared" si="133"/>
        <v>94.027777777777771</v>
      </c>
      <c r="Q2117" t="s">
        <v>8329</v>
      </c>
      <c r="R2117" t="s">
        <v>8333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14">
        <f t="shared" si="133"/>
        <v>526.45652173913038</v>
      </c>
      <c r="Q2118" t="s">
        <v>8329</v>
      </c>
      <c r="R2118" t="s">
        <v>8333</v>
      </c>
      <c r="S2118" s="11">
        <f t="shared" si="134"/>
        <v>41136.777812500004</v>
      </c>
      <c r="T2118" s="11">
        <f t="shared" si="135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14">
        <f t="shared" si="133"/>
        <v>50.657142857142858</v>
      </c>
      <c r="Q2119" t="s">
        <v>8329</v>
      </c>
      <c r="R2119" t="s">
        <v>8333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14">
        <f t="shared" si="133"/>
        <v>79.182941176470578</v>
      </c>
      <c r="Q2120" t="s">
        <v>8329</v>
      </c>
      <c r="R2120" t="s">
        <v>8333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14">
        <f t="shared" si="133"/>
        <v>91.590909090909093</v>
      </c>
      <c r="Q2121" t="s">
        <v>8329</v>
      </c>
      <c r="R2121" t="s">
        <v>8333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14">
        <f t="shared" si="133"/>
        <v>116.96275362318841</v>
      </c>
      <c r="Q2122" t="s">
        <v>8329</v>
      </c>
      <c r="R2122" t="s">
        <v>8333</v>
      </c>
      <c r="S2122" s="11">
        <f t="shared" si="134"/>
        <v>41591.964537037034</v>
      </c>
      <c r="T2122" s="11">
        <f t="shared" si="135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14">
        <f t="shared" si="133"/>
        <v>28.4</v>
      </c>
      <c r="Q2123" t="s">
        <v>8337</v>
      </c>
      <c r="R2123" t="s">
        <v>8338</v>
      </c>
      <c r="S2123" s="11">
        <f t="shared" si="134"/>
        <v>42716.7424537037</v>
      </c>
      <c r="T2123" s="11">
        <f t="shared" si="135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14">
        <f t="shared" si="133"/>
        <v>103.33333333333333</v>
      </c>
      <c r="Q2124" t="s">
        <v>8337</v>
      </c>
      <c r="R2124" t="s">
        <v>8338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14">
        <f t="shared" si="133"/>
        <v>10</v>
      </c>
      <c r="Q2125" t="s">
        <v>8337</v>
      </c>
      <c r="R2125" t="s">
        <v>8338</v>
      </c>
      <c r="S2125" s="11">
        <f t="shared" si="134"/>
        <v>40198.424849537041</v>
      </c>
      <c r="T2125" s="11">
        <f t="shared" si="135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14">
        <f t="shared" si="133"/>
        <v>23</v>
      </c>
      <c r="Q2126" t="s">
        <v>8337</v>
      </c>
      <c r="R2126" t="s">
        <v>8338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14">
        <f t="shared" si="133"/>
        <v>31.555555555555557</v>
      </c>
      <c r="Q2127" t="s">
        <v>8337</v>
      </c>
      <c r="R2127" t="s">
        <v>8338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14">
        <f t="shared" si="133"/>
        <v>5</v>
      </c>
      <c r="Q2128" t="s">
        <v>8337</v>
      </c>
      <c r="R2128" t="s">
        <v>8338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14">
        <f t="shared" si="133"/>
        <v>34.220338983050844</v>
      </c>
      <c r="Q2129" t="s">
        <v>8337</v>
      </c>
      <c r="R2129" t="s">
        <v>8338</v>
      </c>
      <c r="S2129" s="11">
        <f t="shared" si="134"/>
        <v>42045.50535879629</v>
      </c>
      <c r="T2129" s="11">
        <f t="shared" si="135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14">
        <f t="shared" si="133"/>
        <v>25</v>
      </c>
      <c r="Q2130" t="s">
        <v>8337</v>
      </c>
      <c r="R2130" t="s">
        <v>8338</v>
      </c>
      <c r="S2130" s="11">
        <f t="shared" si="134"/>
        <v>41843.772789351853</v>
      </c>
      <c r="T2130" s="11">
        <f t="shared" si="135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14">
        <f t="shared" si="133"/>
        <v>19.666666666666668</v>
      </c>
      <c r="Q2131" t="s">
        <v>8337</v>
      </c>
      <c r="R2131" t="s">
        <v>8338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14">
        <f t="shared" si="133"/>
        <v>21.25</v>
      </c>
      <c r="Q2132" t="s">
        <v>8337</v>
      </c>
      <c r="R2132" t="s">
        <v>8338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14">
        <f t="shared" si="133"/>
        <v>8.3333333333333339</v>
      </c>
      <c r="Q2133" t="s">
        <v>8337</v>
      </c>
      <c r="R2133" t="s">
        <v>8338</v>
      </c>
      <c r="S2133" s="11">
        <f t="shared" si="134"/>
        <v>42167.207071759258</v>
      </c>
      <c r="T2133" s="11">
        <f t="shared" si="135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14">
        <f t="shared" si="133"/>
        <v>21.34333333333333</v>
      </c>
      <c r="Q2134" t="s">
        <v>8337</v>
      </c>
      <c r="R2134" t="s">
        <v>8338</v>
      </c>
      <c r="S2134" s="11">
        <f t="shared" si="134"/>
        <v>41643.487175925926</v>
      </c>
      <c r="T2134" s="11">
        <f t="shared" si="135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14">
        <f t="shared" si="133"/>
        <v>5.333333333333333</v>
      </c>
      <c r="Q2135" t="s">
        <v>8337</v>
      </c>
      <c r="R2135" t="s">
        <v>8338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14">
        <f t="shared" si="133"/>
        <v>34.666666666666664</v>
      </c>
      <c r="Q2136" t="s">
        <v>8337</v>
      </c>
      <c r="R2136" t="s">
        <v>8338</v>
      </c>
      <c r="S2136" s="11">
        <f t="shared" si="134"/>
        <v>41361.886469907404</v>
      </c>
      <c r="T2136" s="11">
        <f t="shared" si="135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14">
        <f t="shared" si="133"/>
        <v>21.727272727272727</v>
      </c>
      <c r="Q2137" t="s">
        <v>8337</v>
      </c>
      <c r="R2137" t="s">
        <v>8338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14">
        <f t="shared" si="133"/>
        <v>11.922499999999999</v>
      </c>
      <c r="Q2138" t="s">
        <v>8337</v>
      </c>
      <c r="R2138" t="s">
        <v>8338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14">
        <f t="shared" si="133"/>
        <v>26.59737827715356</v>
      </c>
      <c r="Q2139" t="s">
        <v>8337</v>
      </c>
      <c r="R2139" t="s">
        <v>8338</v>
      </c>
      <c r="S2139" s="11">
        <f t="shared" si="134"/>
        <v>41948.771168981482</v>
      </c>
      <c r="T2139" s="11">
        <f t="shared" si="135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14">
        <f t="shared" si="133"/>
        <v>10.666666666666666</v>
      </c>
      <c r="Q2140" t="s">
        <v>8337</v>
      </c>
      <c r="R2140" t="s">
        <v>8338</v>
      </c>
      <c r="S2140" s="11">
        <f t="shared" si="134"/>
        <v>41557.013182870374</v>
      </c>
      <c r="T2140" s="11">
        <f t="shared" si="135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14">
        <f t="shared" si="133"/>
        <v>29.035714285714285</v>
      </c>
      <c r="Q2141" t="s">
        <v>8337</v>
      </c>
      <c r="R2141" t="s">
        <v>8338</v>
      </c>
      <c r="S2141" s="11">
        <f t="shared" si="134"/>
        <v>42647.750092592592</v>
      </c>
      <c r="T2141" s="11">
        <f t="shared" si="135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14">
        <f t="shared" si="133"/>
        <v>50.909090909090907</v>
      </c>
      <c r="Q2142" t="s">
        <v>8337</v>
      </c>
      <c r="R2142" t="s">
        <v>8338</v>
      </c>
      <c r="S2142" s="11">
        <f t="shared" si="134"/>
        <v>41255.833611111113</v>
      </c>
      <c r="T2142" s="11">
        <f t="shared" si="135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14" t="e">
        <f t="shared" si="133"/>
        <v>#DIV/0!</v>
      </c>
      <c r="Q2143" t="s">
        <v>8337</v>
      </c>
      <c r="R2143" t="s">
        <v>8338</v>
      </c>
      <c r="S2143" s="11">
        <f t="shared" si="134"/>
        <v>41927.235636574071</v>
      </c>
      <c r="T2143" s="11">
        <f t="shared" si="135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14">
        <f t="shared" si="133"/>
        <v>50.083333333333336</v>
      </c>
      <c r="Q2144" t="s">
        <v>8337</v>
      </c>
      <c r="R2144" t="s">
        <v>8338</v>
      </c>
      <c r="S2144" s="11">
        <f t="shared" si="134"/>
        <v>42340.701504629629</v>
      </c>
      <c r="T2144" s="11">
        <f t="shared" si="135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14">
        <f t="shared" si="133"/>
        <v>45</v>
      </c>
      <c r="Q2145" t="s">
        <v>8337</v>
      </c>
      <c r="R2145" t="s">
        <v>8338</v>
      </c>
      <c r="S2145" s="11">
        <f t="shared" si="134"/>
        <v>40332.886712962965</v>
      </c>
      <c r="T2145" s="11">
        <f t="shared" si="135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14">
        <f t="shared" si="133"/>
        <v>25.291666666666668</v>
      </c>
      <c r="Q2146" t="s">
        <v>8337</v>
      </c>
      <c r="R2146" t="s">
        <v>8338</v>
      </c>
      <c r="S2146" s="11">
        <f t="shared" si="134"/>
        <v>41499.546759259261</v>
      </c>
      <c r="T2146" s="11">
        <f t="shared" si="135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14">
        <f t="shared" si="133"/>
        <v>51.292134831460672</v>
      </c>
      <c r="Q2147" t="s">
        <v>8337</v>
      </c>
      <c r="R2147" t="s">
        <v>8338</v>
      </c>
      <c r="S2147" s="11">
        <f t="shared" si="134"/>
        <v>41575.237430555557</v>
      </c>
      <c r="T2147" s="11">
        <f t="shared" si="135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14">
        <f t="shared" si="133"/>
        <v>1</v>
      </c>
      <c r="Q2148" t="s">
        <v>8337</v>
      </c>
      <c r="R2148" t="s">
        <v>8338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14">
        <f t="shared" si="133"/>
        <v>49.381818181818183</v>
      </c>
      <c r="Q2149" t="s">
        <v>8337</v>
      </c>
      <c r="R2149" t="s">
        <v>8338</v>
      </c>
      <c r="S2149" s="11">
        <f t="shared" si="134"/>
        <v>41927.295694444445</v>
      </c>
      <c r="T2149" s="11">
        <f t="shared" si="135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14">
        <f t="shared" si="133"/>
        <v>1</v>
      </c>
      <c r="Q2150" t="s">
        <v>8337</v>
      </c>
      <c r="R2150" t="s">
        <v>8338</v>
      </c>
      <c r="S2150" s="11">
        <f t="shared" si="134"/>
        <v>42066.733587962968</v>
      </c>
      <c r="T2150" s="11">
        <f t="shared" si="135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14" t="e">
        <f t="shared" si="133"/>
        <v>#DIV/0!</v>
      </c>
      <c r="Q2151" t="s">
        <v>8337</v>
      </c>
      <c r="R2151" t="s">
        <v>8338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14">
        <f t="shared" si="133"/>
        <v>101.25</v>
      </c>
      <c r="Q2152" t="s">
        <v>8337</v>
      </c>
      <c r="R2152" t="s">
        <v>8338</v>
      </c>
      <c r="S2152" s="11">
        <f t="shared" si="134"/>
        <v>42534.284710648149</v>
      </c>
      <c r="T2152" s="11">
        <f t="shared" si="135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14">
        <f t="shared" si="133"/>
        <v>19.666666666666668</v>
      </c>
      <c r="Q2153" t="s">
        <v>8337</v>
      </c>
      <c r="R2153" t="s">
        <v>8338</v>
      </c>
      <c r="S2153" s="11">
        <f t="shared" si="134"/>
        <v>42520.847384259265</v>
      </c>
      <c r="T2153" s="11">
        <f t="shared" si="135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14">
        <f t="shared" si="133"/>
        <v>12.5</v>
      </c>
      <c r="Q2154" t="s">
        <v>8337</v>
      </c>
      <c r="R2154" t="s">
        <v>8338</v>
      </c>
      <c r="S2154" s="11">
        <f t="shared" si="134"/>
        <v>41683.832280092596</v>
      </c>
      <c r="T2154" s="11">
        <f t="shared" si="135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14">
        <f t="shared" si="133"/>
        <v>8.5</v>
      </c>
      <c r="Q2155" t="s">
        <v>8337</v>
      </c>
      <c r="R2155" t="s">
        <v>8338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14">
        <f t="shared" si="133"/>
        <v>1</v>
      </c>
      <c r="Q2156" t="s">
        <v>8337</v>
      </c>
      <c r="R2156" t="s">
        <v>8338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14">
        <f t="shared" si="133"/>
        <v>23</v>
      </c>
      <c r="Q2157" t="s">
        <v>8337</v>
      </c>
      <c r="R2157" t="s">
        <v>8338</v>
      </c>
      <c r="S2157" s="11">
        <f t="shared" si="134"/>
        <v>42430.747511574074</v>
      </c>
      <c r="T2157" s="11">
        <f t="shared" si="135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14">
        <f t="shared" si="133"/>
        <v>17.987951807228917</v>
      </c>
      <c r="Q2158" t="s">
        <v>8337</v>
      </c>
      <c r="R2158" t="s">
        <v>8338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14">
        <f t="shared" si="133"/>
        <v>370.94736842105266</v>
      </c>
      <c r="Q2159" t="s">
        <v>8337</v>
      </c>
      <c r="R2159" t="s">
        <v>8338</v>
      </c>
      <c r="S2159" s="11">
        <f t="shared" si="134"/>
        <v>42694.98128472222</v>
      </c>
      <c r="T2159" s="11">
        <f t="shared" si="135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14">
        <f t="shared" si="133"/>
        <v>63.569485530546629</v>
      </c>
      <c r="Q2160" t="s">
        <v>8337</v>
      </c>
      <c r="R2160" t="s">
        <v>8338</v>
      </c>
      <c r="S2160" s="11">
        <f t="shared" si="134"/>
        <v>41264.853865740741</v>
      </c>
      <c r="T2160" s="11">
        <f t="shared" si="135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14">
        <f t="shared" si="133"/>
        <v>13</v>
      </c>
      <c r="Q2161" t="s">
        <v>8337</v>
      </c>
      <c r="R2161" t="s">
        <v>8338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14">
        <f t="shared" si="133"/>
        <v>5.3125</v>
      </c>
      <c r="Q2162" t="s">
        <v>8337</v>
      </c>
      <c r="R2162" t="s">
        <v>8338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14">
        <f t="shared" si="133"/>
        <v>35.615384615384613</v>
      </c>
      <c r="Q2163" t="s">
        <v>8329</v>
      </c>
      <c r="R2163" t="s">
        <v>8330</v>
      </c>
      <c r="S2163" s="11">
        <f t="shared" si="134"/>
        <v>42240.852534722217</v>
      </c>
      <c r="T2163" s="11">
        <f t="shared" si="135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14">
        <f t="shared" si="133"/>
        <v>87.103448275862064</v>
      </c>
      <c r="Q2164" t="s">
        <v>8329</v>
      </c>
      <c r="R2164" t="s">
        <v>8330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14">
        <f t="shared" si="133"/>
        <v>75.11363636363636</v>
      </c>
      <c r="Q2165" t="s">
        <v>8329</v>
      </c>
      <c r="R2165" t="s">
        <v>8330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14">
        <f t="shared" si="133"/>
        <v>68.01204819277109</v>
      </c>
      <c r="Q2166" t="s">
        <v>8329</v>
      </c>
      <c r="R2166" t="s">
        <v>8330</v>
      </c>
      <c r="S2166" s="11">
        <f t="shared" si="134"/>
        <v>42515.71775462963</v>
      </c>
      <c r="T2166" s="11">
        <f t="shared" si="135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14">
        <f t="shared" si="133"/>
        <v>29.623931623931625</v>
      </c>
      <c r="Q2167" t="s">
        <v>8329</v>
      </c>
      <c r="R2167" t="s">
        <v>8330</v>
      </c>
      <c r="S2167" s="11">
        <f t="shared" si="134"/>
        <v>42438.667071759264</v>
      </c>
      <c r="T2167" s="11">
        <f t="shared" si="135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14">
        <f t="shared" si="133"/>
        <v>91.625</v>
      </c>
      <c r="Q2168" t="s">
        <v>8329</v>
      </c>
      <c r="R2168" t="s">
        <v>8330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14">
        <f t="shared" si="133"/>
        <v>22.5</v>
      </c>
      <c r="Q2169" t="s">
        <v>8329</v>
      </c>
      <c r="R2169" t="s">
        <v>8330</v>
      </c>
      <c r="S2169" s="11">
        <f t="shared" si="134"/>
        <v>41153.066400462965</v>
      </c>
      <c r="T2169" s="11">
        <f t="shared" si="135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14">
        <f t="shared" si="133"/>
        <v>64.366735294117646</v>
      </c>
      <c r="Q2170" t="s">
        <v>8329</v>
      </c>
      <c r="R2170" t="s">
        <v>8330</v>
      </c>
      <c r="S2170" s="11">
        <f t="shared" si="134"/>
        <v>42745.600243055553</v>
      </c>
      <c r="T2170" s="11">
        <f t="shared" si="135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14">
        <f t="shared" si="133"/>
        <v>21.857142857142858</v>
      </c>
      <c r="Q2171" t="s">
        <v>8329</v>
      </c>
      <c r="R2171" t="s">
        <v>8330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14">
        <f t="shared" si="133"/>
        <v>33.315789473684212</v>
      </c>
      <c r="Q2172" t="s">
        <v>8329</v>
      </c>
      <c r="R2172" t="s">
        <v>8330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14">
        <f t="shared" si="133"/>
        <v>90.276595744680847</v>
      </c>
      <c r="Q2173" t="s">
        <v>8329</v>
      </c>
      <c r="R2173" t="s">
        <v>8330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14">
        <f t="shared" si="133"/>
        <v>76.92307692307692</v>
      </c>
      <c r="Q2174" t="s">
        <v>8329</v>
      </c>
      <c r="R2174" t="s">
        <v>8330</v>
      </c>
      <c r="S2174" s="11">
        <f t="shared" si="134"/>
        <v>42082.580092592587</v>
      </c>
      <c r="T2174" s="11">
        <f t="shared" si="135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14">
        <f t="shared" si="133"/>
        <v>59.233333333333334</v>
      </c>
      <c r="Q2175" t="s">
        <v>8329</v>
      </c>
      <c r="R2175" t="s">
        <v>8330</v>
      </c>
      <c r="S2175" s="11">
        <f t="shared" si="134"/>
        <v>41495.692627314813</v>
      </c>
      <c r="T2175" s="11">
        <f t="shared" si="135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14">
        <f t="shared" si="133"/>
        <v>65.38095238095238</v>
      </c>
      <c r="Q2176" t="s">
        <v>8329</v>
      </c>
      <c r="R2176" t="s">
        <v>8330</v>
      </c>
      <c r="S2176" s="11">
        <f t="shared" si="134"/>
        <v>42465.542905092589</v>
      </c>
      <c r="T2176" s="11">
        <f t="shared" si="135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14">
        <f t="shared" si="133"/>
        <v>67.307692307692307</v>
      </c>
      <c r="Q2177" t="s">
        <v>8329</v>
      </c>
      <c r="R2177" t="s">
        <v>8330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136">E2178/D2178</f>
        <v>1.2602</v>
      </c>
      <c r="P2178" s="14">
        <f t="shared" si="133"/>
        <v>88.74647887323944</v>
      </c>
      <c r="Q2178" t="s">
        <v>8329</v>
      </c>
      <c r="R2178" t="s">
        <v>8330</v>
      </c>
      <c r="S2178" s="11">
        <f t="shared" si="134"/>
        <v>42096.633206018523</v>
      </c>
      <c r="T2178" s="11">
        <f t="shared" si="135"/>
        <v>42126.633206018523</v>
      </c>
    </row>
    <row r="2179" spans="1:20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136"/>
        <v>1.0012000000000001</v>
      </c>
      <c r="P2179" s="14">
        <f t="shared" ref="P2179:P2242" si="137">E2179/L2179</f>
        <v>65.868421052631575</v>
      </c>
      <c r="Q2179" t="s">
        <v>8329</v>
      </c>
      <c r="R2179" t="s">
        <v>8330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14">
        <f t="shared" si="137"/>
        <v>40.349243306169967</v>
      </c>
      <c r="Q2180" t="s">
        <v>8329</v>
      </c>
      <c r="R2180" t="s">
        <v>8330</v>
      </c>
      <c r="S2180" s="11">
        <f t="shared" si="138"/>
        <v>42723.63653935185</v>
      </c>
      <c r="T2180" s="11">
        <f t="shared" si="13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14">
        <f t="shared" si="137"/>
        <v>76.857142857142861</v>
      </c>
      <c r="Q2181" t="s">
        <v>8329</v>
      </c>
      <c r="R2181" t="s">
        <v>8330</v>
      </c>
      <c r="S2181" s="11">
        <f t="shared" si="138"/>
        <v>42075.171203703707</v>
      </c>
      <c r="T2181" s="11">
        <f t="shared" si="13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14">
        <f t="shared" si="137"/>
        <v>68.707820512820518</v>
      </c>
      <c r="Q2182" t="s">
        <v>8329</v>
      </c>
      <c r="R2182" t="s">
        <v>8330</v>
      </c>
      <c r="S2182" s="11">
        <f t="shared" si="138"/>
        <v>42279.669768518521</v>
      </c>
      <c r="T2182" s="11">
        <f t="shared" si="13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14">
        <f t="shared" si="137"/>
        <v>57.773584905660378</v>
      </c>
      <c r="Q2183" t="s">
        <v>8337</v>
      </c>
      <c r="R2183" t="s">
        <v>8355</v>
      </c>
      <c r="S2183" s="11">
        <f t="shared" si="138"/>
        <v>42773.005243055552</v>
      </c>
      <c r="T2183" s="11">
        <f t="shared" si="13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14">
        <f t="shared" si="137"/>
        <v>44.171348314606739</v>
      </c>
      <c r="Q2184" t="s">
        <v>8337</v>
      </c>
      <c r="R2184" t="s">
        <v>8355</v>
      </c>
      <c r="S2184" s="11">
        <f t="shared" si="138"/>
        <v>41879.900752314818</v>
      </c>
      <c r="T2184" s="11">
        <f t="shared" si="13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14">
        <f t="shared" si="137"/>
        <v>31.566308243727597</v>
      </c>
      <c r="Q2185" t="s">
        <v>8337</v>
      </c>
      <c r="R2185" t="s">
        <v>8355</v>
      </c>
      <c r="S2185" s="11">
        <f t="shared" si="138"/>
        <v>42745.365474537044</v>
      </c>
      <c r="T2185" s="11">
        <f t="shared" si="13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14">
        <f t="shared" si="137"/>
        <v>107.04511278195488</v>
      </c>
      <c r="Q2186" t="s">
        <v>8337</v>
      </c>
      <c r="R2186" t="s">
        <v>8355</v>
      </c>
      <c r="S2186" s="11">
        <f t="shared" si="138"/>
        <v>42380.690289351856</v>
      </c>
      <c r="T2186" s="11">
        <f t="shared" si="13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14">
        <f t="shared" si="137"/>
        <v>149.03451043338683</v>
      </c>
      <c r="Q2187" t="s">
        <v>8337</v>
      </c>
      <c r="R2187" t="s">
        <v>8355</v>
      </c>
      <c r="S2187" s="11">
        <f t="shared" si="138"/>
        <v>41319.349988425929</v>
      </c>
      <c r="T2187" s="11">
        <f t="shared" si="13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14">
        <f t="shared" si="137"/>
        <v>55.956632653061227</v>
      </c>
      <c r="Q2188" t="s">
        <v>8337</v>
      </c>
      <c r="R2188" t="s">
        <v>8355</v>
      </c>
      <c r="S2188" s="11">
        <f t="shared" si="138"/>
        <v>42583.615081018521</v>
      </c>
      <c r="T2188" s="11">
        <f t="shared" si="13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14">
        <f t="shared" si="137"/>
        <v>56.970381807973048</v>
      </c>
      <c r="Q2189" t="s">
        <v>8337</v>
      </c>
      <c r="R2189" t="s">
        <v>8355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14">
        <f t="shared" si="137"/>
        <v>44.056420233463037</v>
      </c>
      <c r="Q2190" t="s">
        <v>8337</v>
      </c>
      <c r="R2190" t="s">
        <v>8355</v>
      </c>
      <c r="S2190" s="11">
        <f t="shared" si="138"/>
        <v>42633.586122685185</v>
      </c>
      <c r="T2190" s="11">
        <f t="shared" si="13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14">
        <f t="shared" si="137"/>
        <v>68.625</v>
      </c>
      <c r="Q2191" t="s">
        <v>8337</v>
      </c>
      <c r="R2191" t="s">
        <v>8355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14">
        <f t="shared" si="137"/>
        <v>65.318435754189949</v>
      </c>
      <c r="Q2192" t="s">
        <v>8337</v>
      </c>
      <c r="R2192" t="s">
        <v>8355</v>
      </c>
      <c r="S2192" s="11">
        <f t="shared" si="138"/>
        <v>42417.625046296293</v>
      </c>
      <c r="T2192" s="11">
        <f t="shared" si="13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14">
        <f t="shared" si="137"/>
        <v>35.92</v>
      </c>
      <c r="Q2193" t="s">
        <v>8337</v>
      </c>
      <c r="R2193" t="s">
        <v>8355</v>
      </c>
      <c r="S2193" s="11">
        <f t="shared" si="138"/>
        <v>42768.833645833336</v>
      </c>
      <c r="T2193" s="11">
        <f t="shared" si="13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14">
        <f t="shared" si="137"/>
        <v>40.070667078443485</v>
      </c>
      <c r="Q2194" t="s">
        <v>8337</v>
      </c>
      <c r="R2194" t="s">
        <v>8355</v>
      </c>
      <c r="S2194" s="11">
        <f t="shared" si="138"/>
        <v>42691.8512037037</v>
      </c>
      <c r="T2194" s="11">
        <f t="shared" si="13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14">
        <f t="shared" si="137"/>
        <v>75.647714604236342</v>
      </c>
      <c r="Q2195" t="s">
        <v>8337</v>
      </c>
      <c r="R2195" t="s">
        <v>8355</v>
      </c>
      <c r="S2195" s="11">
        <f t="shared" si="138"/>
        <v>42664.405925925923</v>
      </c>
      <c r="T2195" s="11">
        <f t="shared" si="13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14">
        <f t="shared" si="137"/>
        <v>61.203872437357631</v>
      </c>
      <c r="Q2196" t="s">
        <v>8337</v>
      </c>
      <c r="R2196" t="s">
        <v>8355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14">
        <f t="shared" si="137"/>
        <v>48.130434782608695</v>
      </c>
      <c r="Q2197" t="s">
        <v>8337</v>
      </c>
      <c r="R2197" t="s">
        <v>8355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14">
        <f t="shared" si="137"/>
        <v>68.106837606837601</v>
      </c>
      <c r="Q2198" t="s">
        <v>8337</v>
      </c>
      <c r="R2198" t="s">
        <v>8355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14">
        <f t="shared" si="137"/>
        <v>65.891300230946882</v>
      </c>
      <c r="Q2199" t="s">
        <v>8337</v>
      </c>
      <c r="R2199" t="s">
        <v>8355</v>
      </c>
      <c r="S2199" s="11">
        <f t="shared" si="138"/>
        <v>42033.584016203706</v>
      </c>
      <c r="T2199" s="11">
        <f t="shared" si="13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14">
        <f t="shared" si="137"/>
        <v>81.654377880184327</v>
      </c>
      <c r="Q2200" t="s">
        <v>8337</v>
      </c>
      <c r="R2200" t="s">
        <v>8355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14">
        <f t="shared" si="137"/>
        <v>52.701195219123505</v>
      </c>
      <c r="Q2201" t="s">
        <v>8337</v>
      </c>
      <c r="R2201" t="s">
        <v>8355</v>
      </c>
      <c r="S2201" s="11">
        <f t="shared" si="138"/>
        <v>42262.416643518518</v>
      </c>
      <c r="T2201" s="11">
        <f t="shared" si="13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14">
        <f t="shared" si="137"/>
        <v>41.228136882129277</v>
      </c>
      <c r="Q2202" t="s">
        <v>8337</v>
      </c>
      <c r="R2202" t="s">
        <v>8355</v>
      </c>
      <c r="S2202" s="11">
        <f t="shared" si="138"/>
        <v>42163.625787037032</v>
      </c>
      <c r="T2202" s="11">
        <f t="shared" si="13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14">
        <f t="shared" si="137"/>
        <v>15.035357142857142</v>
      </c>
      <c r="Q2203" t="s">
        <v>8329</v>
      </c>
      <c r="R2203" t="s">
        <v>8334</v>
      </c>
      <c r="S2203" s="11">
        <f t="shared" si="138"/>
        <v>41276.846817129634</v>
      </c>
      <c r="T2203" s="11">
        <f t="shared" si="13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14">
        <f t="shared" si="137"/>
        <v>39.066920943134534</v>
      </c>
      <c r="Q2204" t="s">
        <v>8329</v>
      </c>
      <c r="R2204" t="s">
        <v>8334</v>
      </c>
      <c r="S2204" s="11">
        <f t="shared" si="138"/>
        <v>41184.849166666667</v>
      </c>
      <c r="T2204" s="11">
        <f t="shared" si="13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14">
        <f t="shared" si="137"/>
        <v>43.82</v>
      </c>
      <c r="Q2205" t="s">
        <v>8329</v>
      </c>
      <c r="R2205" t="s">
        <v>8334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14">
        <f t="shared" si="137"/>
        <v>27.301369863013697</v>
      </c>
      <c r="Q2206" t="s">
        <v>8329</v>
      </c>
      <c r="R2206" t="s">
        <v>8334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14">
        <f t="shared" si="137"/>
        <v>42.222222222222221</v>
      </c>
      <c r="Q2207" t="s">
        <v>8329</v>
      </c>
      <c r="R2207" t="s">
        <v>8334</v>
      </c>
      <c r="S2207" s="11">
        <f t="shared" si="138"/>
        <v>41031.82163194444</v>
      </c>
      <c r="T2207" s="11">
        <f t="shared" si="13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14">
        <f t="shared" si="137"/>
        <v>33.235294117647058</v>
      </c>
      <c r="Q2208" t="s">
        <v>8329</v>
      </c>
      <c r="R2208" t="s">
        <v>8334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14">
        <f t="shared" si="137"/>
        <v>285.71428571428572</v>
      </c>
      <c r="Q2209" t="s">
        <v>8329</v>
      </c>
      <c r="R2209" t="s">
        <v>8334</v>
      </c>
      <c r="S2209" s="11">
        <f t="shared" si="138"/>
        <v>41564.194131944445</v>
      </c>
      <c r="T2209" s="11">
        <f t="shared" si="13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14">
        <f t="shared" si="137"/>
        <v>42.333333333333336</v>
      </c>
      <c r="Q2210" t="s">
        <v>8329</v>
      </c>
      <c r="R2210" t="s">
        <v>8334</v>
      </c>
      <c r="S2210" s="11">
        <f t="shared" si="138"/>
        <v>40946.882245370369</v>
      </c>
      <c r="T2210" s="11">
        <f t="shared" si="13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14">
        <f t="shared" si="137"/>
        <v>50.266666666666666</v>
      </c>
      <c r="Q2211" t="s">
        <v>8329</v>
      </c>
      <c r="R2211" t="s">
        <v>8334</v>
      </c>
      <c r="S2211" s="11">
        <f t="shared" si="138"/>
        <v>41732.479675925926</v>
      </c>
      <c r="T2211" s="11">
        <f t="shared" si="13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14">
        <f t="shared" si="137"/>
        <v>61.902777777777779</v>
      </c>
      <c r="Q2212" t="s">
        <v>8329</v>
      </c>
      <c r="R2212" t="s">
        <v>8334</v>
      </c>
      <c r="S2212" s="11">
        <f t="shared" si="138"/>
        <v>40956.066087962965</v>
      </c>
      <c r="T2212" s="11">
        <f t="shared" si="13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14">
        <f t="shared" si="137"/>
        <v>40.75</v>
      </c>
      <c r="Q2213" t="s">
        <v>8329</v>
      </c>
      <c r="R2213" t="s">
        <v>8334</v>
      </c>
      <c r="S2213" s="11">
        <f t="shared" si="138"/>
        <v>41716.785011574073</v>
      </c>
      <c r="T2213" s="11">
        <f t="shared" si="13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14">
        <f t="shared" si="137"/>
        <v>55.796747967479675</v>
      </c>
      <c r="Q2214" t="s">
        <v>8329</v>
      </c>
      <c r="R2214" t="s">
        <v>8334</v>
      </c>
      <c r="S2214" s="11">
        <f t="shared" si="138"/>
        <v>41548.747418981482</v>
      </c>
      <c r="T2214" s="11">
        <f t="shared" si="13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14">
        <f t="shared" si="137"/>
        <v>10</v>
      </c>
      <c r="Q2215" t="s">
        <v>8329</v>
      </c>
      <c r="R2215" t="s">
        <v>8334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14">
        <f t="shared" si="137"/>
        <v>73.125416666666666</v>
      </c>
      <c r="Q2216" t="s">
        <v>8329</v>
      </c>
      <c r="R2216" t="s">
        <v>8334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14">
        <f t="shared" si="137"/>
        <v>26.060606060606062</v>
      </c>
      <c r="Q2217" t="s">
        <v>8329</v>
      </c>
      <c r="R2217" t="s">
        <v>8334</v>
      </c>
      <c r="S2217" s="11">
        <f t="shared" si="138"/>
        <v>40958.717268518521</v>
      </c>
      <c r="T2217" s="11">
        <f t="shared" si="13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14">
        <f t="shared" si="137"/>
        <v>22.642857142857142</v>
      </c>
      <c r="Q2218" t="s">
        <v>8329</v>
      </c>
      <c r="R2218" t="s">
        <v>8334</v>
      </c>
      <c r="S2218" s="11">
        <f t="shared" si="138"/>
        <v>42194.751678240747</v>
      </c>
      <c r="T2218" s="11">
        <f t="shared" si="13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14">
        <f t="shared" si="137"/>
        <v>47.222222222222221</v>
      </c>
      <c r="Q2219" t="s">
        <v>8329</v>
      </c>
      <c r="R2219" t="s">
        <v>8334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14">
        <f t="shared" si="137"/>
        <v>32.324473684210524</v>
      </c>
      <c r="Q2220" t="s">
        <v>8329</v>
      </c>
      <c r="R2220" t="s">
        <v>8334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14">
        <f t="shared" si="137"/>
        <v>53.421052631578945</v>
      </c>
      <c r="Q2221" t="s">
        <v>8329</v>
      </c>
      <c r="R2221" t="s">
        <v>8334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14">
        <f t="shared" si="137"/>
        <v>51.304347826086953</v>
      </c>
      <c r="Q2222" t="s">
        <v>8329</v>
      </c>
      <c r="R2222" t="s">
        <v>8334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14">
        <f t="shared" si="137"/>
        <v>37.197247706422019</v>
      </c>
      <c r="Q2223" t="s">
        <v>8337</v>
      </c>
      <c r="R2223" t="s">
        <v>8355</v>
      </c>
      <c r="S2223" s="11">
        <f t="shared" si="138"/>
        <v>42452.666770833333</v>
      </c>
      <c r="T2223" s="11">
        <f t="shared" si="13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14">
        <f t="shared" si="137"/>
        <v>27.1</v>
      </c>
      <c r="Q2224" t="s">
        <v>8337</v>
      </c>
      <c r="R2224" t="s">
        <v>8355</v>
      </c>
      <c r="S2224" s="11">
        <f t="shared" si="138"/>
        <v>40906.787581018521</v>
      </c>
      <c r="T2224" s="11">
        <f t="shared" si="13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14">
        <f t="shared" si="137"/>
        <v>206.31</v>
      </c>
      <c r="Q2225" t="s">
        <v>8337</v>
      </c>
      <c r="R2225" t="s">
        <v>8355</v>
      </c>
      <c r="S2225" s="11">
        <f t="shared" si="138"/>
        <v>42152.640833333338</v>
      </c>
      <c r="T2225" s="11">
        <f t="shared" si="13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14">
        <f t="shared" si="137"/>
        <v>82.145270270270274</v>
      </c>
      <c r="Q2226" t="s">
        <v>8337</v>
      </c>
      <c r="R2226" t="s">
        <v>8355</v>
      </c>
      <c r="S2226" s="11">
        <f t="shared" si="138"/>
        <v>42644.667534722219</v>
      </c>
      <c r="T2226" s="11">
        <f t="shared" si="13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14">
        <f t="shared" si="137"/>
        <v>164.79651993355483</v>
      </c>
      <c r="Q2227" t="s">
        <v>8337</v>
      </c>
      <c r="R2227" t="s">
        <v>8355</v>
      </c>
      <c r="S2227" s="11">
        <f t="shared" si="138"/>
        <v>41873.79184027778</v>
      </c>
      <c r="T2227" s="11">
        <f t="shared" si="13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14">
        <f t="shared" si="137"/>
        <v>60.820280373831778</v>
      </c>
      <c r="Q2228" t="s">
        <v>8337</v>
      </c>
      <c r="R2228" t="s">
        <v>8355</v>
      </c>
      <c r="S2228" s="11">
        <f t="shared" si="138"/>
        <v>42381.79886574074</v>
      </c>
      <c r="T2228" s="11">
        <f t="shared" si="13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14">
        <f t="shared" si="137"/>
        <v>67.970099667774093</v>
      </c>
      <c r="Q2229" t="s">
        <v>8337</v>
      </c>
      <c r="R2229" t="s">
        <v>8355</v>
      </c>
      <c r="S2229" s="11">
        <f t="shared" si="138"/>
        <v>41561.807349537034</v>
      </c>
      <c r="T2229" s="11">
        <f t="shared" si="13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14">
        <f t="shared" si="137"/>
        <v>81.561805555555551</v>
      </c>
      <c r="Q2230" t="s">
        <v>8337</v>
      </c>
      <c r="R2230" t="s">
        <v>8355</v>
      </c>
      <c r="S2230" s="11">
        <f t="shared" si="138"/>
        <v>42202.278194444443</v>
      </c>
      <c r="T2230" s="11">
        <f t="shared" si="13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14">
        <f t="shared" si="137"/>
        <v>25.42547309833024</v>
      </c>
      <c r="Q2231" t="s">
        <v>8337</v>
      </c>
      <c r="R2231" t="s">
        <v>8355</v>
      </c>
      <c r="S2231" s="11">
        <f t="shared" si="138"/>
        <v>41484.664247685185</v>
      </c>
      <c r="T2231" s="11">
        <f t="shared" si="13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14">
        <f t="shared" si="137"/>
        <v>21.497991967871485</v>
      </c>
      <c r="Q2232" t="s">
        <v>8337</v>
      </c>
      <c r="R2232" t="s">
        <v>8355</v>
      </c>
      <c r="S2232" s="11">
        <f t="shared" si="138"/>
        <v>41724.881099537037</v>
      </c>
      <c r="T2232" s="11">
        <f t="shared" si="13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14">
        <f t="shared" si="137"/>
        <v>27.226630727762803</v>
      </c>
      <c r="Q2233" t="s">
        <v>8337</v>
      </c>
      <c r="R2233" t="s">
        <v>8355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14">
        <f t="shared" si="137"/>
        <v>25.091093117408906</v>
      </c>
      <c r="Q2234" t="s">
        <v>8337</v>
      </c>
      <c r="R2234" t="s">
        <v>8355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14">
        <f t="shared" si="137"/>
        <v>21.230179028132991</v>
      </c>
      <c r="Q2235" t="s">
        <v>8337</v>
      </c>
      <c r="R2235" t="s">
        <v>8355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14">
        <f t="shared" si="137"/>
        <v>41.607142857142854</v>
      </c>
      <c r="Q2236" t="s">
        <v>8337</v>
      </c>
      <c r="R2236" t="s">
        <v>8355</v>
      </c>
      <c r="S2236" s="11">
        <f t="shared" si="138"/>
        <v>42710.824618055558</v>
      </c>
      <c r="T2236" s="11">
        <f t="shared" si="13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14">
        <f t="shared" si="137"/>
        <v>135.58503401360545</v>
      </c>
      <c r="Q2237" t="s">
        <v>8337</v>
      </c>
      <c r="R2237" t="s">
        <v>8355</v>
      </c>
      <c r="S2237" s="11">
        <f t="shared" si="138"/>
        <v>42062.022118055553</v>
      </c>
      <c r="T2237" s="11">
        <f t="shared" si="13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14">
        <f t="shared" si="137"/>
        <v>22.116176470588236</v>
      </c>
      <c r="Q2238" t="s">
        <v>8337</v>
      </c>
      <c r="R2238" t="s">
        <v>8355</v>
      </c>
      <c r="S2238" s="11">
        <f t="shared" si="138"/>
        <v>42371.617164351846</v>
      </c>
      <c r="T2238" s="11">
        <f t="shared" si="13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14">
        <f t="shared" si="137"/>
        <v>64.625635808748726</v>
      </c>
      <c r="Q2239" t="s">
        <v>8337</v>
      </c>
      <c r="R2239" t="s">
        <v>8355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14">
        <f t="shared" si="137"/>
        <v>69.569620253164558</v>
      </c>
      <c r="Q2240" t="s">
        <v>8337</v>
      </c>
      <c r="R2240" t="s">
        <v>8355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14">
        <f t="shared" si="137"/>
        <v>75.133028169014082</v>
      </c>
      <c r="Q2241" t="s">
        <v>8337</v>
      </c>
      <c r="R2241" t="s">
        <v>8355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140">E2242/D2242</f>
        <v>2.7067999999999999</v>
      </c>
      <c r="P2242" s="14">
        <f t="shared" si="137"/>
        <v>140.97916666666666</v>
      </c>
      <c r="Q2242" t="s">
        <v>8337</v>
      </c>
      <c r="R2242" t="s">
        <v>8355</v>
      </c>
      <c r="S2242" s="11">
        <f t="shared" si="138"/>
        <v>42452.825740740736</v>
      </c>
      <c r="T2242" s="11">
        <f t="shared" si="13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140"/>
        <v>8.0640000000000001</v>
      </c>
      <c r="P2243" s="14">
        <f t="shared" ref="P2243:P2306" si="141">E2243/L2243</f>
        <v>49.472392638036808</v>
      </c>
      <c r="Q2243" t="s">
        <v>8337</v>
      </c>
      <c r="R2243" t="s">
        <v>8355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14">
        <f t="shared" si="141"/>
        <v>53.865251485148519</v>
      </c>
      <c r="Q2244" t="s">
        <v>8337</v>
      </c>
      <c r="R2244" t="s">
        <v>8355</v>
      </c>
      <c r="S2244" s="11">
        <f t="shared" si="142"/>
        <v>41569.575613425928</v>
      </c>
      <c r="T2244" s="11">
        <f t="shared" si="143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14">
        <f t="shared" si="141"/>
        <v>4.5712530712530715</v>
      </c>
      <c r="Q2245" t="s">
        <v>8337</v>
      </c>
      <c r="R2245" t="s">
        <v>8355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14">
        <f t="shared" si="141"/>
        <v>65.00344827586207</v>
      </c>
      <c r="Q2246" t="s">
        <v>8337</v>
      </c>
      <c r="R2246" t="s">
        <v>8355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14">
        <f t="shared" si="141"/>
        <v>53.475252525252522</v>
      </c>
      <c r="Q2247" t="s">
        <v>8337</v>
      </c>
      <c r="R2247" t="s">
        <v>8355</v>
      </c>
      <c r="S2247" s="11">
        <f t="shared" si="142"/>
        <v>41660.708530092597</v>
      </c>
      <c r="T2247" s="11">
        <f t="shared" si="143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14">
        <f t="shared" si="141"/>
        <v>43.912280701754383</v>
      </c>
      <c r="Q2248" t="s">
        <v>8337</v>
      </c>
      <c r="R2248" t="s">
        <v>8355</v>
      </c>
      <c r="S2248" s="11">
        <f t="shared" si="142"/>
        <v>42221.79178240741</v>
      </c>
      <c r="T2248" s="11">
        <f t="shared" si="143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14">
        <f t="shared" si="141"/>
        <v>50.852631578947367</v>
      </c>
      <c r="Q2249" t="s">
        <v>8337</v>
      </c>
      <c r="R2249" t="s">
        <v>8355</v>
      </c>
      <c r="S2249" s="11">
        <f t="shared" si="142"/>
        <v>42200.666261574079</v>
      </c>
      <c r="T2249" s="11">
        <f t="shared" si="143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14">
        <f t="shared" si="141"/>
        <v>58.6328125</v>
      </c>
      <c r="Q2250" t="s">
        <v>8337</v>
      </c>
      <c r="R2250" t="s">
        <v>8355</v>
      </c>
      <c r="S2250" s="11">
        <f t="shared" si="142"/>
        <v>42688.875902777778</v>
      </c>
      <c r="T2250" s="11">
        <f t="shared" si="143"/>
        <v>42718.875902777778</v>
      </c>
    </row>
    <row r="2251" spans="1:20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14">
        <f t="shared" si="141"/>
        <v>32.81666666666667</v>
      </c>
      <c r="Q2251" t="s">
        <v>8337</v>
      </c>
      <c r="R2251" t="s">
        <v>8355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14">
        <f t="shared" si="141"/>
        <v>426.93169877408059</v>
      </c>
      <c r="Q2252" t="s">
        <v>8337</v>
      </c>
      <c r="R2252" t="s">
        <v>8355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14">
        <f t="shared" si="141"/>
        <v>23.808729166666669</v>
      </c>
      <c r="Q2253" t="s">
        <v>8337</v>
      </c>
      <c r="R2253" t="s">
        <v>8355</v>
      </c>
      <c r="S2253" s="11">
        <f t="shared" si="142"/>
        <v>41846.34579861111</v>
      </c>
      <c r="T2253" s="11">
        <f t="shared" si="143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14">
        <f t="shared" si="141"/>
        <v>98.413654618473899</v>
      </c>
      <c r="Q2254" t="s">
        <v>8337</v>
      </c>
      <c r="R2254" t="s">
        <v>8355</v>
      </c>
      <c r="S2254" s="11">
        <f t="shared" si="142"/>
        <v>42573.327986111108</v>
      </c>
      <c r="T2254" s="11">
        <f t="shared" si="143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14">
        <f t="shared" si="141"/>
        <v>107.32142857142857</v>
      </c>
      <c r="Q2255" t="s">
        <v>8337</v>
      </c>
      <c r="R2255" t="s">
        <v>8355</v>
      </c>
      <c r="S2255" s="11">
        <f t="shared" si="142"/>
        <v>42296.631331018521</v>
      </c>
      <c r="T2255" s="11">
        <f t="shared" si="143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14">
        <f t="shared" si="141"/>
        <v>11.67005076142132</v>
      </c>
      <c r="Q2256" t="s">
        <v>8337</v>
      </c>
      <c r="R2256" t="s">
        <v>8355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14">
        <f t="shared" si="141"/>
        <v>41.782287822878232</v>
      </c>
      <c r="Q2257" t="s">
        <v>8337</v>
      </c>
      <c r="R2257" t="s">
        <v>8355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14">
        <f t="shared" si="141"/>
        <v>21.38</v>
      </c>
      <c r="Q2258" t="s">
        <v>8337</v>
      </c>
      <c r="R2258" t="s">
        <v>8355</v>
      </c>
      <c r="S2258" s="11">
        <f t="shared" si="142"/>
        <v>42682.451921296291</v>
      </c>
      <c r="T2258" s="11">
        <f t="shared" si="143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14">
        <f t="shared" si="141"/>
        <v>94.103550295857985</v>
      </c>
      <c r="Q2259" t="s">
        <v>8337</v>
      </c>
      <c r="R2259" t="s">
        <v>8355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14">
        <f t="shared" si="141"/>
        <v>15.721951219512196</v>
      </c>
      <c r="Q2260" t="s">
        <v>8337</v>
      </c>
      <c r="R2260" t="s">
        <v>8355</v>
      </c>
      <c r="S2260" s="11">
        <f t="shared" si="142"/>
        <v>42136.75100694444</v>
      </c>
      <c r="T2260" s="11">
        <f t="shared" si="143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14">
        <f t="shared" si="141"/>
        <v>90.635922330097088</v>
      </c>
      <c r="Q2261" t="s">
        <v>8337</v>
      </c>
      <c r="R2261" t="s">
        <v>8355</v>
      </c>
      <c r="S2261" s="11">
        <f t="shared" si="142"/>
        <v>42702.804814814815</v>
      </c>
      <c r="T2261" s="11">
        <f t="shared" si="143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14">
        <f t="shared" si="141"/>
        <v>97.297619047619051</v>
      </c>
      <c r="Q2262" t="s">
        <v>8337</v>
      </c>
      <c r="R2262" t="s">
        <v>8355</v>
      </c>
      <c r="S2262" s="11">
        <f t="shared" si="142"/>
        <v>41695.016782407409</v>
      </c>
      <c r="T2262" s="11">
        <f t="shared" si="143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14">
        <f t="shared" si="141"/>
        <v>37.11904761904762</v>
      </c>
      <c r="Q2263" t="s">
        <v>8337</v>
      </c>
      <c r="R2263" t="s">
        <v>8355</v>
      </c>
      <c r="S2263" s="11">
        <f t="shared" si="142"/>
        <v>42759.724768518514</v>
      </c>
      <c r="T2263" s="11">
        <f t="shared" si="143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14">
        <f t="shared" si="141"/>
        <v>28.104972375690608</v>
      </c>
      <c r="Q2264" t="s">
        <v>8337</v>
      </c>
      <c r="R2264" t="s">
        <v>8355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14">
        <f t="shared" si="141"/>
        <v>144.43333333333334</v>
      </c>
      <c r="Q2265" t="s">
        <v>8337</v>
      </c>
      <c r="R2265" t="s">
        <v>8355</v>
      </c>
      <c r="S2265" s="11">
        <f t="shared" si="142"/>
        <v>42014.832326388889</v>
      </c>
      <c r="T2265" s="11">
        <f t="shared" si="143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14">
        <f t="shared" si="141"/>
        <v>24.274157303370785</v>
      </c>
      <c r="Q2266" t="s">
        <v>8337</v>
      </c>
      <c r="R2266" t="s">
        <v>8355</v>
      </c>
      <c r="S2266" s="11">
        <f t="shared" si="142"/>
        <v>42496.582337962958</v>
      </c>
      <c r="T2266" s="11">
        <f t="shared" si="143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14">
        <f t="shared" si="141"/>
        <v>35.117647058823529</v>
      </c>
      <c r="Q2267" t="s">
        <v>8337</v>
      </c>
      <c r="R2267" t="s">
        <v>8355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14">
        <f t="shared" si="141"/>
        <v>24.762886597938145</v>
      </c>
      <c r="Q2268" t="s">
        <v>8337</v>
      </c>
      <c r="R2268" t="s">
        <v>8355</v>
      </c>
      <c r="S2268" s="11">
        <f t="shared" si="142"/>
        <v>42469.874907407408</v>
      </c>
      <c r="T2268" s="11">
        <f t="shared" si="143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14">
        <f t="shared" si="141"/>
        <v>188.37871287128712</v>
      </c>
      <c r="Q2269" t="s">
        <v>8337</v>
      </c>
      <c r="R2269" t="s">
        <v>8355</v>
      </c>
      <c r="S2269" s="11">
        <f t="shared" si="142"/>
        <v>41968.829826388886</v>
      </c>
      <c r="T2269" s="11">
        <f t="shared" si="143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14">
        <f t="shared" si="141"/>
        <v>148.08247422680412</v>
      </c>
      <c r="Q2270" t="s">
        <v>8337</v>
      </c>
      <c r="R2270" t="s">
        <v>8355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14">
        <f t="shared" si="141"/>
        <v>49.934589800443462</v>
      </c>
      <c r="Q2271" t="s">
        <v>8337</v>
      </c>
      <c r="R2271" t="s">
        <v>8355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14">
        <f t="shared" si="141"/>
        <v>107.82155688622754</v>
      </c>
      <c r="Q2272" t="s">
        <v>8337</v>
      </c>
      <c r="R2272" t="s">
        <v>8355</v>
      </c>
      <c r="S2272" s="11">
        <f t="shared" si="142"/>
        <v>42725.869363425925</v>
      </c>
      <c r="T2272" s="11">
        <f t="shared" si="143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14">
        <f t="shared" si="141"/>
        <v>42.63403614457831</v>
      </c>
      <c r="Q2273" t="s">
        <v>8337</v>
      </c>
      <c r="R2273" t="s">
        <v>8355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14">
        <f t="shared" si="141"/>
        <v>14.370762711864407</v>
      </c>
      <c r="Q2274" t="s">
        <v>8337</v>
      </c>
      <c r="R2274" t="s">
        <v>8355</v>
      </c>
      <c r="S2274" s="11">
        <f t="shared" si="142"/>
        <v>42315.699490740735</v>
      </c>
      <c r="T2274" s="11">
        <f t="shared" si="143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14">
        <f t="shared" si="141"/>
        <v>37.476190476190474</v>
      </c>
      <c r="Q2275" t="s">
        <v>8337</v>
      </c>
      <c r="R2275" t="s">
        <v>8355</v>
      </c>
      <c r="S2275" s="11">
        <f t="shared" si="142"/>
        <v>42781.549097222218</v>
      </c>
      <c r="T2275" s="11">
        <f t="shared" si="143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14">
        <f t="shared" si="141"/>
        <v>30.202020202020201</v>
      </c>
      <c r="Q2276" t="s">
        <v>8337</v>
      </c>
      <c r="R2276" t="s">
        <v>8355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14">
        <f t="shared" si="141"/>
        <v>33.550632911392405</v>
      </c>
      <c r="Q2277" t="s">
        <v>8337</v>
      </c>
      <c r="R2277" t="s">
        <v>8355</v>
      </c>
      <c r="S2277" s="11">
        <f t="shared" si="142"/>
        <v>41965.616655092599</v>
      </c>
      <c r="T2277" s="11">
        <f t="shared" si="143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14">
        <f t="shared" si="141"/>
        <v>64.74666666666667</v>
      </c>
      <c r="Q2278" t="s">
        <v>8337</v>
      </c>
      <c r="R2278" t="s">
        <v>8355</v>
      </c>
      <c r="S2278" s="11">
        <f t="shared" si="142"/>
        <v>41614.651493055557</v>
      </c>
      <c r="T2278" s="11">
        <f t="shared" si="143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14">
        <f t="shared" si="141"/>
        <v>57.932367149758456</v>
      </c>
      <c r="Q2279" t="s">
        <v>8337</v>
      </c>
      <c r="R2279" t="s">
        <v>8355</v>
      </c>
      <c r="S2279" s="11">
        <f t="shared" si="142"/>
        <v>40936.678506944445</v>
      </c>
      <c r="T2279" s="11">
        <f t="shared" si="143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14">
        <f t="shared" si="141"/>
        <v>53.078431372549019</v>
      </c>
      <c r="Q2280" t="s">
        <v>8337</v>
      </c>
      <c r="R2280" t="s">
        <v>8355</v>
      </c>
      <c r="S2280" s="11">
        <f t="shared" si="142"/>
        <v>42338.709108796291</v>
      </c>
      <c r="T2280" s="11">
        <f t="shared" si="143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14">
        <f t="shared" si="141"/>
        <v>48.0625</v>
      </c>
      <c r="Q2281" t="s">
        <v>8337</v>
      </c>
      <c r="R2281" t="s">
        <v>8355</v>
      </c>
      <c r="S2281" s="11">
        <f t="shared" si="142"/>
        <v>42020.806701388887</v>
      </c>
      <c r="T2281" s="11">
        <f t="shared" si="143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14">
        <f t="shared" si="141"/>
        <v>82.396874999999994</v>
      </c>
      <c r="Q2282" t="s">
        <v>8337</v>
      </c>
      <c r="R2282" t="s">
        <v>8355</v>
      </c>
      <c r="S2282" s="11">
        <f t="shared" si="142"/>
        <v>42234.624895833331</v>
      </c>
      <c r="T2282" s="11">
        <f t="shared" si="143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14">
        <f t="shared" si="141"/>
        <v>50.454545454545453</v>
      </c>
      <c r="Q2283" t="s">
        <v>8329</v>
      </c>
      <c r="R2283" t="s">
        <v>8330</v>
      </c>
      <c r="S2283" s="11">
        <f t="shared" si="142"/>
        <v>40687.285844907405</v>
      </c>
      <c r="T2283" s="11">
        <f t="shared" si="143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14">
        <f t="shared" si="141"/>
        <v>115.83333333333333</v>
      </c>
      <c r="Q2284" t="s">
        <v>8329</v>
      </c>
      <c r="R2284" t="s">
        <v>8330</v>
      </c>
      <c r="S2284" s="11">
        <f t="shared" si="142"/>
        <v>42323.17460648148</v>
      </c>
      <c r="T2284" s="11">
        <f t="shared" si="143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14">
        <f t="shared" si="141"/>
        <v>63.03458333333333</v>
      </c>
      <c r="Q2285" t="s">
        <v>8329</v>
      </c>
      <c r="R2285" t="s">
        <v>8330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14">
        <f t="shared" si="141"/>
        <v>108.02152542372882</v>
      </c>
      <c r="Q2286" t="s">
        <v>8329</v>
      </c>
      <c r="R2286" t="s">
        <v>8330</v>
      </c>
      <c r="S2286" s="11">
        <f t="shared" si="142"/>
        <v>40585.796817129631</v>
      </c>
      <c r="T2286" s="11">
        <f t="shared" si="143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14">
        <f t="shared" si="141"/>
        <v>46.088607594936711</v>
      </c>
      <c r="Q2287" t="s">
        <v>8329</v>
      </c>
      <c r="R2287" t="s">
        <v>8330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14">
        <f t="shared" si="141"/>
        <v>107.21428571428571</v>
      </c>
      <c r="Q2288" t="s">
        <v>8329</v>
      </c>
      <c r="R2288" t="s">
        <v>8330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14">
        <f t="shared" si="141"/>
        <v>50.9338679245283</v>
      </c>
      <c r="Q2289" t="s">
        <v>8329</v>
      </c>
      <c r="R2289" t="s">
        <v>8330</v>
      </c>
      <c r="S2289" s="11">
        <f t="shared" si="142"/>
        <v>41792.667361111111</v>
      </c>
      <c r="T2289" s="11">
        <f t="shared" si="143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14">
        <f t="shared" si="141"/>
        <v>40.04</v>
      </c>
      <c r="Q2290" t="s">
        <v>8329</v>
      </c>
      <c r="R2290" t="s">
        <v>8330</v>
      </c>
      <c r="S2290" s="11">
        <f t="shared" si="142"/>
        <v>41067.827418981484</v>
      </c>
      <c r="T2290" s="11">
        <f t="shared" si="143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14">
        <f t="shared" si="141"/>
        <v>64.44</v>
      </c>
      <c r="Q2291" t="s">
        <v>8329</v>
      </c>
      <c r="R2291" t="s">
        <v>8330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14">
        <f t="shared" si="141"/>
        <v>53.827586206896555</v>
      </c>
      <c r="Q2292" t="s">
        <v>8329</v>
      </c>
      <c r="R2292" t="s">
        <v>8330</v>
      </c>
      <c r="S2292" s="11">
        <f t="shared" si="142"/>
        <v>40070.253819444442</v>
      </c>
      <c r="T2292" s="11">
        <f t="shared" si="143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14">
        <f t="shared" si="141"/>
        <v>100.46511627906976</v>
      </c>
      <c r="Q2293" t="s">
        <v>8329</v>
      </c>
      <c r="R2293" t="s">
        <v>8330</v>
      </c>
      <c r="S2293" s="11">
        <f t="shared" si="142"/>
        <v>40987.977060185185</v>
      </c>
      <c r="T2293" s="11">
        <f t="shared" si="143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14">
        <f t="shared" si="141"/>
        <v>46.630652173913049</v>
      </c>
      <c r="Q2294" t="s">
        <v>8329</v>
      </c>
      <c r="R2294" t="s">
        <v>8330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14">
        <f t="shared" si="141"/>
        <v>34.074074074074076</v>
      </c>
      <c r="Q2295" t="s">
        <v>8329</v>
      </c>
      <c r="R2295" t="s">
        <v>8330</v>
      </c>
      <c r="S2295" s="11">
        <f t="shared" si="142"/>
        <v>41151.708321759259</v>
      </c>
      <c r="T2295" s="11">
        <f t="shared" si="143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14">
        <f t="shared" si="141"/>
        <v>65.214642857142863</v>
      </c>
      <c r="Q2296" t="s">
        <v>8329</v>
      </c>
      <c r="R2296" t="s">
        <v>8330</v>
      </c>
      <c r="S2296" s="11">
        <f t="shared" si="142"/>
        <v>41264.72314814815</v>
      </c>
      <c r="T2296" s="11">
        <f t="shared" si="143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14">
        <f t="shared" si="141"/>
        <v>44.205882352941174</v>
      </c>
      <c r="Q2297" t="s">
        <v>8329</v>
      </c>
      <c r="R2297" t="s">
        <v>8330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14">
        <f t="shared" si="141"/>
        <v>71.965517241379317</v>
      </c>
      <c r="Q2298" t="s">
        <v>8329</v>
      </c>
      <c r="R2298" t="s">
        <v>8330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14">
        <f t="shared" si="141"/>
        <v>52.94736842105263</v>
      </c>
      <c r="Q2299" t="s">
        <v>8329</v>
      </c>
      <c r="R2299" t="s">
        <v>8330</v>
      </c>
      <c r="S2299" s="11">
        <f t="shared" si="142"/>
        <v>40948.042233796295</v>
      </c>
      <c r="T2299" s="11">
        <f t="shared" si="143"/>
        <v>40982.165972222225</v>
      </c>
    </row>
    <row r="2300" spans="1:20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14">
        <f t="shared" si="141"/>
        <v>109.45138888888889</v>
      </c>
      <c r="Q2300" t="s">
        <v>8329</v>
      </c>
      <c r="R2300" t="s">
        <v>8330</v>
      </c>
      <c r="S2300" s="11">
        <f t="shared" si="142"/>
        <v>41694.84065972222</v>
      </c>
      <c r="T2300" s="11">
        <f t="shared" si="143"/>
        <v>41724.798993055556</v>
      </c>
    </row>
    <row r="2301" spans="1:20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14">
        <f t="shared" si="141"/>
        <v>75.035714285714292</v>
      </c>
      <c r="Q2301" t="s">
        <v>8329</v>
      </c>
      <c r="R2301" t="s">
        <v>8330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14">
        <f t="shared" si="141"/>
        <v>115.71428571428571</v>
      </c>
      <c r="Q2302" t="s">
        <v>8329</v>
      </c>
      <c r="R2302" t="s">
        <v>8330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14">
        <f t="shared" si="141"/>
        <v>31.659810426540286</v>
      </c>
      <c r="Q2303" t="s">
        <v>8329</v>
      </c>
      <c r="R2303" t="s">
        <v>8333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14">
        <f t="shared" si="141"/>
        <v>46.176470588235297</v>
      </c>
      <c r="Q2304" t="s">
        <v>8329</v>
      </c>
      <c r="R2304" t="s">
        <v>8333</v>
      </c>
      <c r="S2304" s="11">
        <f t="shared" si="142"/>
        <v>41605.868449074071</v>
      </c>
      <c r="T2304" s="11">
        <f t="shared" si="143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14">
        <f t="shared" si="141"/>
        <v>68.481650485436887</v>
      </c>
      <c r="Q2305" t="s">
        <v>8329</v>
      </c>
      <c r="R2305" t="s">
        <v>8333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144">E2306/D2306</f>
        <v>1.0070033333333335</v>
      </c>
      <c r="P2306" s="14">
        <f t="shared" si="141"/>
        <v>53.469203539823013</v>
      </c>
      <c r="Q2306" t="s">
        <v>8329</v>
      </c>
      <c r="R2306" t="s">
        <v>8333</v>
      </c>
      <c r="S2306" s="11">
        <f t="shared" si="142"/>
        <v>40502.815868055557</v>
      </c>
      <c r="T2306" s="11">
        <f t="shared" si="143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144"/>
        <v>1.0122777777777778</v>
      </c>
      <c r="P2307" s="14">
        <f t="shared" ref="P2307:P2370" si="145">E2307/L2307</f>
        <v>109.10778443113773</v>
      </c>
      <c r="Q2307" t="s">
        <v>8329</v>
      </c>
      <c r="R2307" t="s">
        <v>8333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14">
        <f t="shared" si="145"/>
        <v>51.185616438356163</v>
      </c>
      <c r="Q2308" t="s">
        <v>8329</v>
      </c>
      <c r="R2308" t="s">
        <v>8333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14">
        <f t="shared" si="145"/>
        <v>27.936800000000002</v>
      </c>
      <c r="Q2309" t="s">
        <v>8329</v>
      </c>
      <c r="R2309" t="s">
        <v>8333</v>
      </c>
      <c r="S2309" s="11">
        <f t="shared" si="146"/>
        <v>41004.802465277775</v>
      </c>
      <c r="T2309" s="11">
        <f t="shared" si="147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14">
        <f t="shared" si="145"/>
        <v>82.496921824104234</v>
      </c>
      <c r="Q2310" t="s">
        <v>8329</v>
      </c>
      <c r="R2310" t="s">
        <v>8333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14">
        <f t="shared" si="145"/>
        <v>59.817476635514019</v>
      </c>
      <c r="Q2311" t="s">
        <v>8329</v>
      </c>
      <c r="R2311" t="s">
        <v>8333</v>
      </c>
      <c r="S2311" s="11">
        <f t="shared" si="146"/>
        <v>41307.987696759257</v>
      </c>
      <c r="T2311" s="11">
        <f t="shared" si="147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14">
        <f t="shared" si="145"/>
        <v>64.816470588235291</v>
      </c>
      <c r="Q2312" t="s">
        <v>8329</v>
      </c>
      <c r="R2312" t="s">
        <v>8333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14">
        <f t="shared" si="145"/>
        <v>90.09615384615384</v>
      </c>
      <c r="Q2313" t="s">
        <v>8329</v>
      </c>
      <c r="R2313" t="s">
        <v>8333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14">
        <f t="shared" si="145"/>
        <v>40.962025316455694</v>
      </c>
      <c r="Q2314" t="s">
        <v>8329</v>
      </c>
      <c r="R2314" t="s">
        <v>8333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14">
        <f t="shared" si="145"/>
        <v>56.000127388535034</v>
      </c>
      <c r="Q2315" t="s">
        <v>8329</v>
      </c>
      <c r="R2315" t="s">
        <v>8333</v>
      </c>
      <c r="S2315" s="11">
        <f t="shared" si="146"/>
        <v>41002.958634259259</v>
      </c>
      <c r="T2315" s="11">
        <f t="shared" si="147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14">
        <f t="shared" si="145"/>
        <v>37.672800000000002</v>
      </c>
      <c r="Q2316" t="s">
        <v>8329</v>
      </c>
      <c r="R2316" t="s">
        <v>8333</v>
      </c>
      <c r="S2316" s="11">
        <f t="shared" si="146"/>
        <v>41037.551585648151</v>
      </c>
      <c r="T2316" s="11">
        <f t="shared" si="147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14">
        <f t="shared" si="145"/>
        <v>40.078125</v>
      </c>
      <c r="Q2317" t="s">
        <v>8329</v>
      </c>
      <c r="R2317" t="s">
        <v>8333</v>
      </c>
      <c r="S2317" s="11">
        <f t="shared" si="146"/>
        <v>41004.72619212963</v>
      </c>
      <c r="T2317" s="11">
        <f t="shared" si="147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14">
        <f t="shared" si="145"/>
        <v>78.031999999999996</v>
      </c>
      <c r="Q2318" t="s">
        <v>8329</v>
      </c>
      <c r="R2318" t="s">
        <v>8333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14">
        <f t="shared" si="145"/>
        <v>18.90909090909091</v>
      </c>
      <c r="Q2319" t="s">
        <v>8329</v>
      </c>
      <c r="R2319" t="s">
        <v>8333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14">
        <f t="shared" si="145"/>
        <v>37.134969325153371</v>
      </c>
      <c r="Q2320" t="s">
        <v>8329</v>
      </c>
      <c r="R2320" t="s">
        <v>8333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14">
        <f t="shared" si="145"/>
        <v>41.961038961038959</v>
      </c>
      <c r="Q2321" t="s">
        <v>8329</v>
      </c>
      <c r="R2321" t="s">
        <v>8333</v>
      </c>
      <c r="S2321" s="11">
        <f t="shared" si="146"/>
        <v>41593.082002314812</v>
      </c>
      <c r="T2321" s="11">
        <f t="shared" si="147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14">
        <f t="shared" si="145"/>
        <v>61.044943820224717</v>
      </c>
      <c r="Q2322" t="s">
        <v>8329</v>
      </c>
      <c r="R2322" t="s">
        <v>8333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14">
        <f t="shared" si="145"/>
        <v>64.53125</v>
      </c>
      <c r="Q2323" t="s">
        <v>8340</v>
      </c>
      <c r="R2323" t="s">
        <v>8356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14">
        <f t="shared" si="145"/>
        <v>21.25</v>
      </c>
      <c r="Q2324" t="s">
        <v>8340</v>
      </c>
      <c r="R2324" t="s">
        <v>8356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14">
        <f t="shared" si="145"/>
        <v>30</v>
      </c>
      <c r="Q2325" t="s">
        <v>8340</v>
      </c>
      <c r="R2325" t="s">
        <v>8356</v>
      </c>
      <c r="S2325" s="11">
        <f t="shared" si="146"/>
        <v>42807.755173611105</v>
      </c>
      <c r="T2325" s="11">
        <f t="shared" si="147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14">
        <f t="shared" si="145"/>
        <v>25.491803278688526</v>
      </c>
      <c r="Q2326" t="s">
        <v>8340</v>
      </c>
      <c r="R2326" t="s">
        <v>8356</v>
      </c>
      <c r="S2326" s="11">
        <f t="shared" si="146"/>
        <v>42790.885243055556</v>
      </c>
      <c r="T2326" s="11">
        <f t="shared" si="147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14">
        <f t="shared" si="145"/>
        <v>11.428571428571429</v>
      </c>
      <c r="Q2327" t="s">
        <v>8340</v>
      </c>
      <c r="R2327" t="s">
        <v>8356</v>
      </c>
      <c r="S2327" s="11">
        <f t="shared" si="146"/>
        <v>42794.022349537037</v>
      </c>
      <c r="T2327" s="11">
        <f t="shared" si="147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14">
        <f t="shared" si="145"/>
        <v>108</v>
      </c>
      <c r="Q2328" t="s">
        <v>8340</v>
      </c>
      <c r="R2328" t="s">
        <v>8356</v>
      </c>
      <c r="S2328" s="11">
        <f t="shared" si="146"/>
        <v>42804.034120370372</v>
      </c>
      <c r="T2328" s="11">
        <f t="shared" si="147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14">
        <f t="shared" si="145"/>
        <v>54.883162444113267</v>
      </c>
      <c r="Q2329" t="s">
        <v>8340</v>
      </c>
      <c r="R2329" t="s">
        <v>8356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14">
        <f t="shared" si="145"/>
        <v>47.383612662942269</v>
      </c>
      <c r="Q2330" t="s">
        <v>8340</v>
      </c>
      <c r="R2330" t="s">
        <v>8356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14">
        <f t="shared" si="145"/>
        <v>211.84</v>
      </c>
      <c r="Q2331" t="s">
        <v>8340</v>
      </c>
      <c r="R2331" t="s">
        <v>8356</v>
      </c>
      <c r="S2331" s="11">
        <f t="shared" si="146"/>
        <v>41807.624374999999</v>
      </c>
      <c r="T2331" s="11">
        <f t="shared" si="147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14">
        <f t="shared" si="145"/>
        <v>219.92638036809817</v>
      </c>
      <c r="Q2332" t="s">
        <v>8340</v>
      </c>
      <c r="R2332" t="s">
        <v>8356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14">
        <f t="shared" si="145"/>
        <v>40.795406360424032</v>
      </c>
      <c r="Q2333" t="s">
        <v>8340</v>
      </c>
      <c r="R2333" t="s">
        <v>8356</v>
      </c>
      <c r="S2333" s="11">
        <f t="shared" si="146"/>
        <v>41839.005671296298</v>
      </c>
      <c r="T2333" s="11">
        <f t="shared" si="147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14">
        <f t="shared" si="145"/>
        <v>75.502840909090907</v>
      </c>
      <c r="Q2334" t="s">
        <v>8340</v>
      </c>
      <c r="R2334" t="s">
        <v>8356</v>
      </c>
      <c r="S2334" s="11">
        <f t="shared" si="146"/>
        <v>42011.628136574072</v>
      </c>
      <c r="T2334" s="11">
        <f t="shared" si="147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14">
        <f t="shared" si="145"/>
        <v>13.542553191489361</v>
      </c>
      <c r="Q2335" t="s">
        <v>8340</v>
      </c>
      <c r="R2335" t="s">
        <v>8356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14">
        <f t="shared" si="145"/>
        <v>60.865671641791046</v>
      </c>
      <c r="Q2336" t="s">
        <v>8340</v>
      </c>
      <c r="R2336" t="s">
        <v>8356</v>
      </c>
      <c r="S2336" s="11">
        <f t="shared" si="146"/>
        <v>41918.670115740737</v>
      </c>
      <c r="T2336" s="11">
        <f t="shared" si="147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14">
        <f t="shared" si="145"/>
        <v>115.69230769230769</v>
      </c>
      <c r="Q2337" t="s">
        <v>8340</v>
      </c>
      <c r="R2337" t="s">
        <v>8356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14">
        <f t="shared" si="145"/>
        <v>48.104623556581984</v>
      </c>
      <c r="Q2338" t="s">
        <v>8340</v>
      </c>
      <c r="R2338" t="s">
        <v>8356</v>
      </c>
      <c r="S2338" s="11">
        <f t="shared" si="146"/>
        <v>41666.924710648149</v>
      </c>
      <c r="T2338" s="11">
        <f t="shared" si="147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14">
        <f t="shared" si="145"/>
        <v>74.184357541899445</v>
      </c>
      <c r="Q2339" t="s">
        <v>8340</v>
      </c>
      <c r="R2339" t="s">
        <v>8356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14">
        <f t="shared" si="145"/>
        <v>123.34552845528455</v>
      </c>
      <c r="Q2340" t="s">
        <v>8340</v>
      </c>
      <c r="R2340" t="s">
        <v>8356</v>
      </c>
      <c r="S2340" s="11">
        <f t="shared" si="146"/>
        <v>41789.896805555552</v>
      </c>
      <c r="T2340" s="11">
        <f t="shared" si="147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14">
        <f t="shared" si="145"/>
        <v>66.623188405797094</v>
      </c>
      <c r="Q2341" t="s">
        <v>8340</v>
      </c>
      <c r="R2341" t="s">
        <v>8356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14">
        <f t="shared" si="145"/>
        <v>104.99007444168734</v>
      </c>
      <c r="Q2342" t="s">
        <v>8340</v>
      </c>
      <c r="R2342" t="s">
        <v>8356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14" t="e">
        <f t="shared" si="145"/>
        <v>#DIV/0!</v>
      </c>
      <c r="Q2343" t="s">
        <v>8323</v>
      </c>
      <c r="R2343" t="s">
        <v>8324</v>
      </c>
      <c r="S2343" s="11">
        <f t="shared" si="146"/>
        <v>42167.813703703709</v>
      </c>
      <c r="T2343" s="11">
        <f t="shared" si="147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14" t="e">
        <f t="shared" si="145"/>
        <v>#DIV/0!</v>
      </c>
      <c r="Q2344" t="s">
        <v>8323</v>
      </c>
      <c r="R2344" t="s">
        <v>8324</v>
      </c>
      <c r="S2344" s="11">
        <f t="shared" si="146"/>
        <v>41897.702199074076</v>
      </c>
      <c r="T2344" s="11">
        <f t="shared" si="147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14">
        <f t="shared" si="145"/>
        <v>300</v>
      </c>
      <c r="Q2345" t="s">
        <v>8323</v>
      </c>
      <c r="R2345" t="s">
        <v>8324</v>
      </c>
      <c r="S2345" s="11">
        <f t="shared" si="146"/>
        <v>42327.825289351851</v>
      </c>
      <c r="T2345" s="11">
        <f t="shared" si="147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14">
        <f t="shared" si="145"/>
        <v>1</v>
      </c>
      <c r="Q2346" t="s">
        <v>8323</v>
      </c>
      <c r="R2346" t="s">
        <v>8324</v>
      </c>
      <c r="S2346" s="11">
        <f t="shared" si="146"/>
        <v>42515.727650462963</v>
      </c>
      <c r="T2346" s="11">
        <f t="shared" si="147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14" t="e">
        <f t="shared" si="145"/>
        <v>#DIV/0!</v>
      </c>
      <c r="Q2347" t="s">
        <v>8323</v>
      </c>
      <c r="R2347" t="s">
        <v>8324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14">
        <f t="shared" si="145"/>
        <v>13</v>
      </c>
      <c r="Q2348" t="s">
        <v>8323</v>
      </c>
      <c r="R2348" t="s">
        <v>8324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14">
        <f t="shared" si="145"/>
        <v>15</v>
      </c>
      <c r="Q2349" t="s">
        <v>8323</v>
      </c>
      <c r="R2349" t="s">
        <v>8324</v>
      </c>
      <c r="S2349" s="11">
        <f t="shared" si="146"/>
        <v>42577.607361111113</v>
      </c>
      <c r="T2349" s="11">
        <f t="shared" si="147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14">
        <f t="shared" si="145"/>
        <v>54</v>
      </c>
      <c r="Q2350" t="s">
        <v>8323</v>
      </c>
      <c r="R2350" t="s">
        <v>8324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14" t="e">
        <f t="shared" si="145"/>
        <v>#DIV/0!</v>
      </c>
      <c r="Q2351" t="s">
        <v>8323</v>
      </c>
      <c r="R2351" t="s">
        <v>8324</v>
      </c>
      <c r="S2351" s="11">
        <f t="shared" si="146"/>
        <v>42198.775787037041</v>
      </c>
      <c r="T2351" s="11">
        <f t="shared" si="147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14" t="e">
        <f t="shared" si="145"/>
        <v>#DIV/0!</v>
      </c>
      <c r="Q2352" t="s">
        <v>8323</v>
      </c>
      <c r="R2352" t="s">
        <v>8324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14">
        <f t="shared" si="145"/>
        <v>15.428571428571429</v>
      </c>
      <c r="Q2353" t="s">
        <v>8323</v>
      </c>
      <c r="R2353" t="s">
        <v>8324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14" t="e">
        <f t="shared" si="145"/>
        <v>#DIV/0!</v>
      </c>
      <c r="Q2354" t="s">
        <v>8323</v>
      </c>
      <c r="R2354" t="s">
        <v>8324</v>
      </c>
      <c r="S2354" s="11">
        <f t="shared" si="146"/>
        <v>42101.633703703701</v>
      </c>
      <c r="T2354" s="11">
        <f t="shared" si="147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14" t="e">
        <f t="shared" si="145"/>
        <v>#DIV/0!</v>
      </c>
      <c r="Q2355" t="s">
        <v>8323</v>
      </c>
      <c r="R2355" t="s">
        <v>8324</v>
      </c>
      <c r="S2355" s="11">
        <f t="shared" si="146"/>
        <v>42103.676180555558</v>
      </c>
      <c r="T2355" s="11">
        <f t="shared" si="147"/>
        <v>42115.676180555558</v>
      </c>
    </row>
    <row r="2356" spans="1:20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14">
        <f t="shared" si="145"/>
        <v>25</v>
      </c>
      <c r="Q2356" t="s">
        <v>8323</v>
      </c>
      <c r="R2356" t="s">
        <v>8324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14">
        <f t="shared" si="145"/>
        <v>27.5</v>
      </c>
      <c r="Q2357" t="s">
        <v>8323</v>
      </c>
      <c r="R2357" t="s">
        <v>8324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14" t="e">
        <f t="shared" si="145"/>
        <v>#DIV/0!</v>
      </c>
      <c r="Q2358" t="s">
        <v>8323</v>
      </c>
      <c r="R2358" t="s">
        <v>8324</v>
      </c>
      <c r="S2358" s="11">
        <f t="shared" si="146"/>
        <v>42130.78361111111</v>
      </c>
      <c r="T2358" s="11">
        <f t="shared" si="147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14" t="e">
        <f t="shared" si="145"/>
        <v>#DIV/0!</v>
      </c>
      <c r="Q2359" t="s">
        <v>8323</v>
      </c>
      <c r="R2359" t="s">
        <v>8324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14" t="e">
        <f t="shared" si="145"/>
        <v>#DIV/0!</v>
      </c>
      <c r="Q2360" t="s">
        <v>8323</v>
      </c>
      <c r="R2360" t="s">
        <v>8324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14">
        <f t="shared" si="145"/>
        <v>367</v>
      </c>
      <c r="Q2361" t="s">
        <v>8323</v>
      </c>
      <c r="R2361" t="s">
        <v>8324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14">
        <f t="shared" si="145"/>
        <v>2</v>
      </c>
      <c r="Q2362" t="s">
        <v>8323</v>
      </c>
      <c r="R2362" t="s">
        <v>8324</v>
      </c>
      <c r="S2362" s="11">
        <f t="shared" si="146"/>
        <v>42377.70694444445</v>
      </c>
      <c r="T2362" s="11">
        <f t="shared" si="147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14" t="e">
        <f t="shared" si="145"/>
        <v>#DIV/0!</v>
      </c>
      <c r="Q2363" t="s">
        <v>8323</v>
      </c>
      <c r="R2363" t="s">
        <v>8324</v>
      </c>
      <c r="S2363" s="11">
        <f t="shared" si="146"/>
        <v>42466.858888888892</v>
      </c>
      <c r="T2363" s="11">
        <f t="shared" si="147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14">
        <f t="shared" si="145"/>
        <v>60</v>
      </c>
      <c r="Q2364" t="s">
        <v>8323</v>
      </c>
      <c r="R2364" t="s">
        <v>8324</v>
      </c>
      <c r="S2364" s="11">
        <f t="shared" si="146"/>
        <v>41954.688310185185</v>
      </c>
      <c r="T2364" s="11">
        <f t="shared" si="147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14" t="e">
        <f t="shared" si="145"/>
        <v>#DIV/0!</v>
      </c>
      <c r="Q2365" t="s">
        <v>8323</v>
      </c>
      <c r="R2365" t="s">
        <v>8324</v>
      </c>
      <c r="S2365" s="11">
        <f t="shared" si="146"/>
        <v>42322.011574074073</v>
      </c>
      <c r="T2365" s="11">
        <f t="shared" si="147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14" t="e">
        <f t="shared" si="145"/>
        <v>#DIV/0!</v>
      </c>
      <c r="Q2366" t="s">
        <v>8323</v>
      </c>
      <c r="R2366" t="s">
        <v>8324</v>
      </c>
      <c r="S2366" s="11">
        <f t="shared" si="146"/>
        <v>42248.934675925921</v>
      </c>
      <c r="T2366" s="11">
        <f t="shared" si="147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14" t="e">
        <f t="shared" si="145"/>
        <v>#DIV/0!</v>
      </c>
      <c r="Q2367" t="s">
        <v>8323</v>
      </c>
      <c r="R2367" t="s">
        <v>8324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14">
        <f t="shared" si="145"/>
        <v>97.407407407407405</v>
      </c>
      <c r="Q2368" t="s">
        <v>8323</v>
      </c>
      <c r="R2368" t="s">
        <v>8324</v>
      </c>
      <c r="S2368" s="11">
        <f t="shared" si="146"/>
        <v>42268.531631944439</v>
      </c>
      <c r="T2368" s="11">
        <f t="shared" si="147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14">
        <f t="shared" si="145"/>
        <v>47.857142857142854</v>
      </c>
      <c r="Q2369" t="s">
        <v>8323</v>
      </c>
      <c r="R2369" t="s">
        <v>8324</v>
      </c>
      <c r="S2369" s="11">
        <f t="shared" si="146"/>
        <v>42425.970092592594</v>
      </c>
      <c r="T2369" s="11">
        <f t="shared" si="147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148">E2370/D2370</f>
        <v>2.5000000000000001E-3</v>
      </c>
      <c r="P2370" s="14">
        <f t="shared" si="145"/>
        <v>50</v>
      </c>
      <c r="Q2370" t="s">
        <v>8323</v>
      </c>
      <c r="R2370" t="s">
        <v>8324</v>
      </c>
      <c r="S2370" s="11">
        <f t="shared" si="146"/>
        <v>42063.721817129626</v>
      </c>
      <c r="T2370" s="11">
        <f t="shared" si="147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148"/>
        <v>0</v>
      </c>
      <c r="P2371" s="14" t="e">
        <f t="shared" ref="P2371:P2434" si="149">E2371/L2371</f>
        <v>#DIV/0!</v>
      </c>
      <c r="Q2371" t="s">
        <v>8323</v>
      </c>
      <c r="R2371" t="s">
        <v>8324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14">
        <f t="shared" si="149"/>
        <v>20.5</v>
      </c>
      <c r="Q2372" t="s">
        <v>8323</v>
      </c>
      <c r="R2372" t="s">
        <v>8324</v>
      </c>
      <c r="S2372" s="11">
        <f t="shared" si="150"/>
        <v>41961.18913194444</v>
      </c>
      <c r="T2372" s="11">
        <f t="shared" si="151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14" t="e">
        <f t="shared" si="149"/>
        <v>#DIV/0!</v>
      </c>
      <c r="Q2373" t="s">
        <v>8323</v>
      </c>
      <c r="R2373" t="s">
        <v>8324</v>
      </c>
      <c r="S2373" s="11">
        <f t="shared" si="150"/>
        <v>42150.777731481481</v>
      </c>
      <c r="T2373" s="11">
        <f t="shared" si="151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14">
        <f t="shared" si="149"/>
        <v>30</v>
      </c>
      <c r="Q2374" t="s">
        <v>8323</v>
      </c>
      <c r="R2374" t="s">
        <v>8324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14">
        <f t="shared" si="149"/>
        <v>50</v>
      </c>
      <c r="Q2375" t="s">
        <v>8323</v>
      </c>
      <c r="R2375" t="s">
        <v>8324</v>
      </c>
      <c r="S2375" s="11">
        <f t="shared" si="150"/>
        <v>42215.662314814821</v>
      </c>
      <c r="T2375" s="11">
        <f t="shared" si="151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14">
        <f t="shared" si="149"/>
        <v>10</v>
      </c>
      <c r="Q2376" t="s">
        <v>8323</v>
      </c>
      <c r="R2376" t="s">
        <v>8324</v>
      </c>
      <c r="S2376" s="11">
        <f t="shared" si="150"/>
        <v>42017.843287037031</v>
      </c>
      <c r="T2376" s="11">
        <f t="shared" si="151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14" t="e">
        <f t="shared" si="149"/>
        <v>#DIV/0!</v>
      </c>
      <c r="Q2377" t="s">
        <v>8323</v>
      </c>
      <c r="R2377" t="s">
        <v>8324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14">
        <f t="shared" si="149"/>
        <v>81.582499999999996</v>
      </c>
      <c r="Q2378" t="s">
        <v>8323</v>
      </c>
      <c r="R2378" t="s">
        <v>8324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14" t="e">
        <f t="shared" si="149"/>
        <v>#DIV/0!</v>
      </c>
      <c r="Q2379" t="s">
        <v>8323</v>
      </c>
      <c r="R2379" t="s">
        <v>8324</v>
      </c>
      <c r="S2379" s="11">
        <f t="shared" si="150"/>
        <v>42669.870173611111</v>
      </c>
      <c r="T2379" s="11">
        <f t="shared" si="151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14" t="e">
        <f t="shared" si="149"/>
        <v>#DIV/0!</v>
      </c>
      <c r="Q2380" t="s">
        <v>8323</v>
      </c>
      <c r="R2380" t="s">
        <v>8324</v>
      </c>
      <c r="S2380" s="11">
        <f t="shared" si="150"/>
        <v>42213.013078703705</v>
      </c>
      <c r="T2380" s="11">
        <f t="shared" si="151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14" t="e">
        <f t="shared" si="149"/>
        <v>#DIV/0!</v>
      </c>
      <c r="Q2381" t="s">
        <v>8323</v>
      </c>
      <c r="R2381" t="s">
        <v>8324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14">
        <f t="shared" si="149"/>
        <v>18.333333333333332</v>
      </c>
      <c r="Q2382" t="s">
        <v>8323</v>
      </c>
      <c r="R2382" t="s">
        <v>8324</v>
      </c>
      <c r="S2382" s="11">
        <f t="shared" si="150"/>
        <v>42248.793310185181</v>
      </c>
      <c r="T2382" s="11">
        <f t="shared" si="151"/>
        <v>42278.793310185181</v>
      </c>
    </row>
    <row r="2383" spans="1:20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14">
        <f t="shared" si="149"/>
        <v>224.42857142857142</v>
      </c>
      <c r="Q2383" t="s">
        <v>8323</v>
      </c>
      <c r="R2383" t="s">
        <v>8324</v>
      </c>
      <c r="S2383" s="11">
        <f t="shared" si="150"/>
        <v>42074.935740740737</v>
      </c>
      <c r="T2383" s="11">
        <f t="shared" si="151"/>
        <v>42104.935740740737</v>
      </c>
    </row>
    <row r="2384" spans="1:20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14">
        <f t="shared" si="149"/>
        <v>37.5</v>
      </c>
      <c r="Q2384" t="s">
        <v>8323</v>
      </c>
      <c r="R2384" t="s">
        <v>8324</v>
      </c>
      <c r="S2384" s="11">
        <f t="shared" si="150"/>
        <v>42195.187534722223</v>
      </c>
      <c r="T2384" s="11">
        <f t="shared" si="151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14">
        <f t="shared" si="149"/>
        <v>145</v>
      </c>
      <c r="Q2385" t="s">
        <v>8323</v>
      </c>
      <c r="R2385" t="s">
        <v>8324</v>
      </c>
      <c r="S2385" s="11">
        <f t="shared" si="150"/>
        <v>42027.056793981479</v>
      </c>
      <c r="T2385" s="11">
        <f t="shared" si="151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14">
        <f t="shared" si="149"/>
        <v>1</v>
      </c>
      <c r="Q2386" t="s">
        <v>8323</v>
      </c>
      <c r="R2386" t="s">
        <v>8324</v>
      </c>
      <c r="S2386" s="11">
        <f t="shared" si="150"/>
        <v>41927.067627314813</v>
      </c>
      <c r="T2386" s="11">
        <f t="shared" si="151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14">
        <f t="shared" si="149"/>
        <v>112.57142857142857</v>
      </c>
      <c r="Q2387" t="s">
        <v>8323</v>
      </c>
      <c r="R2387" t="s">
        <v>8324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14" t="e">
        <f t="shared" si="149"/>
        <v>#DIV/0!</v>
      </c>
      <c r="Q2388" t="s">
        <v>8323</v>
      </c>
      <c r="R2388" t="s">
        <v>8324</v>
      </c>
      <c r="S2388" s="11">
        <f t="shared" si="150"/>
        <v>41954.838240740741</v>
      </c>
      <c r="T2388" s="11">
        <f t="shared" si="151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14">
        <f t="shared" si="149"/>
        <v>342</v>
      </c>
      <c r="Q2389" t="s">
        <v>8323</v>
      </c>
      <c r="R2389" t="s">
        <v>8324</v>
      </c>
      <c r="S2389" s="11">
        <f t="shared" si="150"/>
        <v>42528.626620370371</v>
      </c>
      <c r="T2389" s="11">
        <f t="shared" si="151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14">
        <f t="shared" si="149"/>
        <v>57.875</v>
      </c>
      <c r="Q2390" t="s">
        <v>8323</v>
      </c>
      <c r="R2390" t="s">
        <v>8324</v>
      </c>
      <c r="S2390" s="11">
        <f t="shared" si="150"/>
        <v>41989.853692129633</v>
      </c>
      <c r="T2390" s="11">
        <f t="shared" si="151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14">
        <f t="shared" si="149"/>
        <v>30</v>
      </c>
      <c r="Q2391" t="s">
        <v>8323</v>
      </c>
      <c r="R2391" t="s">
        <v>8324</v>
      </c>
      <c r="S2391" s="11">
        <f t="shared" si="150"/>
        <v>42179.653379629628</v>
      </c>
      <c r="T2391" s="11">
        <f t="shared" si="151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14" t="e">
        <f t="shared" si="149"/>
        <v>#DIV/0!</v>
      </c>
      <c r="Q2392" t="s">
        <v>8323</v>
      </c>
      <c r="R2392" t="s">
        <v>8324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14">
        <f t="shared" si="149"/>
        <v>25</v>
      </c>
      <c r="Q2393" t="s">
        <v>8323</v>
      </c>
      <c r="R2393" t="s">
        <v>8324</v>
      </c>
      <c r="S2393" s="11">
        <f t="shared" si="150"/>
        <v>42064.794490740736</v>
      </c>
      <c r="T2393" s="11">
        <f t="shared" si="151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14" t="e">
        <f t="shared" si="149"/>
        <v>#DIV/0!</v>
      </c>
      <c r="Q2394" t="s">
        <v>8323</v>
      </c>
      <c r="R2394" t="s">
        <v>8324</v>
      </c>
      <c r="S2394" s="11">
        <f t="shared" si="150"/>
        <v>42276.120636574073</v>
      </c>
      <c r="T2394" s="11">
        <f t="shared" si="151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14">
        <f t="shared" si="149"/>
        <v>50</v>
      </c>
      <c r="Q2395" t="s">
        <v>8323</v>
      </c>
      <c r="R2395" t="s">
        <v>8324</v>
      </c>
      <c r="S2395" s="11">
        <f t="shared" si="150"/>
        <v>42194.648344907408</v>
      </c>
      <c r="T2395" s="11">
        <f t="shared" si="151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14">
        <f t="shared" si="149"/>
        <v>1.5</v>
      </c>
      <c r="Q2396" t="s">
        <v>8323</v>
      </c>
      <c r="R2396" t="s">
        <v>8324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14" t="e">
        <f t="shared" si="149"/>
        <v>#DIV/0!</v>
      </c>
      <c r="Q2397" t="s">
        <v>8323</v>
      </c>
      <c r="R2397" t="s">
        <v>8324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14">
        <f t="shared" si="149"/>
        <v>10</v>
      </c>
      <c r="Q2398" t="s">
        <v>8323</v>
      </c>
      <c r="R2398" t="s">
        <v>8324</v>
      </c>
      <c r="S2398" s="11">
        <f t="shared" si="150"/>
        <v>42262.849050925928</v>
      </c>
      <c r="T2398" s="11">
        <f t="shared" si="151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14" t="e">
        <f t="shared" si="149"/>
        <v>#DIV/0!</v>
      </c>
      <c r="Q2399" t="s">
        <v>8323</v>
      </c>
      <c r="R2399" t="s">
        <v>8324</v>
      </c>
      <c r="S2399" s="11">
        <f t="shared" si="150"/>
        <v>41976.88490740741</v>
      </c>
      <c r="T2399" s="11">
        <f t="shared" si="151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14" t="e">
        <f t="shared" si="149"/>
        <v>#DIV/0!</v>
      </c>
      <c r="Q2400" t="s">
        <v>8323</v>
      </c>
      <c r="R2400" t="s">
        <v>8324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14" t="e">
        <f t="shared" si="149"/>
        <v>#DIV/0!</v>
      </c>
      <c r="Q2401" t="s">
        <v>8323</v>
      </c>
      <c r="R2401" t="s">
        <v>8324</v>
      </c>
      <c r="S2401" s="11">
        <f t="shared" si="150"/>
        <v>41956.853078703702</v>
      </c>
      <c r="T2401" s="11">
        <f t="shared" si="151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14" t="e">
        <f t="shared" si="149"/>
        <v>#DIV/0!</v>
      </c>
      <c r="Q2402" t="s">
        <v>8323</v>
      </c>
      <c r="R2402" t="s">
        <v>8324</v>
      </c>
      <c r="S2402" s="11">
        <f t="shared" si="150"/>
        <v>42444.268101851849</v>
      </c>
      <c r="T2402" s="11">
        <f t="shared" si="151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14">
        <f t="shared" si="149"/>
        <v>22.333333333333332</v>
      </c>
      <c r="Q2403" t="s">
        <v>8340</v>
      </c>
      <c r="R2403" t="s">
        <v>8341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14">
        <f t="shared" si="149"/>
        <v>52</v>
      </c>
      <c r="Q2404" t="s">
        <v>8340</v>
      </c>
      <c r="R2404" t="s">
        <v>8341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14">
        <f t="shared" si="149"/>
        <v>16.833333333333332</v>
      </c>
      <c r="Q2405" t="s">
        <v>8340</v>
      </c>
      <c r="R2405" t="s">
        <v>8341</v>
      </c>
      <c r="S2405" s="11">
        <f t="shared" si="150"/>
        <v>42399.882615740738</v>
      </c>
      <c r="T2405" s="11">
        <f t="shared" si="151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14" t="e">
        <f t="shared" si="149"/>
        <v>#DIV/0!</v>
      </c>
      <c r="Q2406" t="s">
        <v>8340</v>
      </c>
      <c r="R2406" t="s">
        <v>8341</v>
      </c>
      <c r="S2406" s="11">
        <f t="shared" si="150"/>
        <v>42342.03943287037</v>
      </c>
      <c r="T2406" s="11">
        <f t="shared" si="151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14">
        <f t="shared" si="149"/>
        <v>56.3</v>
      </c>
      <c r="Q2407" t="s">
        <v>8340</v>
      </c>
      <c r="R2407" t="s">
        <v>8341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14">
        <f t="shared" si="149"/>
        <v>84.0625</v>
      </c>
      <c r="Q2408" t="s">
        <v>8340</v>
      </c>
      <c r="R2408" t="s">
        <v>8341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14">
        <f t="shared" si="149"/>
        <v>168.39393939393941</v>
      </c>
      <c r="Q2409" t="s">
        <v>8340</v>
      </c>
      <c r="R2409" t="s">
        <v>8341</v>
      </c>
      <c r="S2409" s="11">
        <f t="shared" si="150"/>
        <v>42082.575555555552</v>
      </c>
      <c r="T2409" s="11">
        <f t="shared" si="151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14">
        <f t="shared" si="149"/>
        <v>15</v>
      </c>
      <c r="Q2410" t="s">
        <v>8340</v>
      </c>
      <c r="R2410" t="s">
        <v>8341</v>
      </c>
      <c r="S2410" s="11">
        <f t="shared" si="150"/>
        <v>41919.140706018516</v>
      </c>
      <c r="T2410" s="11">
        <f t="shared" si="151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14">
        <f t="shared" si="149"/>
        <v>76.666666666666671</v>
      </c>
      <c r="Q2411" t="s">
        <v>8340</v>
      </c>
      <c r="R2411" t="s">
        <v>8341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14" t="e">
        <f t="shared" si="149"/>
        <v>#DIV/0!</v>
      </c>
      <c r="Q2412" t="s">
        <v>8340</v>
      </c>
      <c r="R2412" t="s">
        <v>8341</v>
      </c>
      <c r="S2412" s="11">
        <f t="shared" si="150"/>
        <v>42224.408275462964</v>
      </c>
      <c r="T2412" s="11">
        <f t="shared" si="151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14">
        <f t="shared" si="149"/>
        <v>50.333333333333336</v>
      </c>
      <c r="Q2413" t="s">
        <v>8340</v>
      </c>
      <c r="R2413" t="s">
        <v>8341</v>
      </c>
      <c r="S2413" s="11">
        <f t="shared" si="150"/>
        <v>42211.732430555552</v>
      </c>
      <c r="T2413" s="11">
        <f t="shared" si="151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14" t="e">
        <f t="shared" si="149"/>
        <v>#DIV/0!</v>
      </c>
      <c r="Q2414" t="s">
        <v>8340</v>
      </c>
      <c r="R2414" t="s">
        <v>8341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14">
        <f t="shared" si="149"/>
        <v>8.3333333333333339</v>
      </c>
      <c r="Q2415" t="s">
        <v>8340</v>
      </c>
      <c r="R2415" t="s">
        <v>8341</v>
      </c>
      <c r="S2415" s="11">
        <f t="shared" si="150"/>
        <v>41760.10974537037</v>
      </c>
      <c r="T2415" s="11">
        <f t="shared" si="151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14">
        <f t="shared" si="149"/>
        <v>35.384615384615387</v>
      </c>
      <c r="Q2416" t="s">
        <v>8340</v>
      </c>
      <c r="R2416" t="s">
        <v>8341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14">
        <f t="shared" si="149"/>
        <v>55.833333333333336</v>
      </c>
      <c r="Q2417" t="s">
        <v>8340</v>
      </c>
      <c r="R2417" t="s">
        <v>8341</v>
      </c>
      <c r="S2417" s="11">
        <f t="shared" si="150"/>
        <v>42536.862800925926</v>
      </c>
      <c r="T2417" s="11">
        <f t="shared" si="151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14">
        <f t="shared" si="149"/>
        <v>5</v>
      </c>
      <c r="Q2418" t="s">
        <v>8340</v>
      </c>
      <c r="R2418" t="s">
        <v>8341</v>
      </c>
      <c r="S2418" s="11">
        <f t="shared" si="150"/>
        <v>42019.737766203703</v>
      </c>
      <c r="T2418" s="11">
        <f t="shared" si="151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14" t="e">
        <f t="shared" si="149"/>
        <v>#DIV/0!</v>
      </c>
      <c r="Q2419" t="s">
        <v>8340</v>
      </c>
      <c r="R2419" t="s">
        <v>8341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14">
        <f t="shared" si="149"/>
        <v>1</v>
      </c>
      <c r="Q2420" t="s">
        <v>8340</v>
      </c>
      <c r="R2420" t="s">
        <v>8341</v>
      </c>
      <c r="S2420" s="11">
        <f t="shared" si="150"/>
        <v>42027.856990740736</v>
      </c>
      <c r="T2420" s="11">
        <f t="shared" si="151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14" t="e">
        <f t="shared" si="149"/>
        <v>#DIV/0!</v>
      </c>
      <c r="Q2421" t="s">
        <v>8340</v>
      </c>
      <c r="R2421" t="s">
        <v>8341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14">
        <f t="shared" si="149"/>
        <v>69.472222222222229</v>
      </c>
      <c r="Q2422" t="s">
        <v>8340</v>
      </c>
      <c r="R2422" t="s">
        <v>8341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14">
        <f t="shared" si="149"/>
        <v>1</v>
      </c>
      <c r="Q2423" t="s">
        <v>8340</v>
      </c>
      <c r="R2423" t="s">
        <v>8341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14">
        <f t="shared" si="149"/>
        <v>1</v>
      </c>
      <c r="Q2424" t="s">
        <v>8340</v>
      </c>
      <c r="R2424" t="s">
        <v>8341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14">
        <f t="shared" si="149"/>
        <v>8</v>
      </c>
      <c r="Q2425" t="s">
        <v>8340</v>
      </c>
      <c r="R2425" t="s">
        <v>8341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14">
        <f t="shared" si="149"/>
        <v>34.444444444444443</v>
      </c>
      <c r="Q2426" t="s">
        <v>8340</v>
      </c>
      <c r="R2426" t="s">
        <v>8341</v>
      </c>
      <c r="S2426" s="11">
        <f t="shared" si="150"/>
        <v>41909.892453703702</v>
      </c>
      <c r="T2426" s="11">
        <f t="shared" si="151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14">
        <f t="shared" si="149"/>
        <v>1</v>
      </c>
      <c r="Q2427" t="s">
        <v>8340</v>
      </c>
      <c r="R2427" t="s">
        <v>8341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14" t="e">
        <f t="shared" si="149"/>
        <v>#DIV/0!</v>
      </c>
      <c r="Q2428" t="s">
        <v>8340</v>
      </c>
      <c r="R2428" t="s">
        <v>8341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14">
        <f t="shared" si="149"/>
        <v>1</v>
      </c>
      <c r="Q2429" t="s">
        <v>8340</v>
      </c>
      <c r="R2429" t="s">
        <v>8341</v>
      </c>
      <c r="S2429" s="11">
        <f t="shared" si="150"/>
        <v>42412.318668981476</v>
      </c>
      <c r="T2429" s="11">
        <f t="shared" si="151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14">
        <f t="shared" si="149"/>
        <v>1</v>
      </c>
      <c r="Q2430" t="s">
        <v>8340</v>
      </c>
      <c r="R2430" t="s">
        <v>8341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14">
        <f t="shared" si="149"/>
        <v>501.25</v>
      </c>
      <c r="Q2431" t="s">
        <v>8340</v>
      </c>
      <c r="R2431" t="s">
        <v>8341</v>
      </c>
      <c r="S2431" s="11">
        <f t="shared" si="150"/>
        <v>42734.879236111112</v>
      </c>
      <c r="T2431" s="11">
        <f t="shared" si="151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14">
        <f t="shared" si="149"/>
        <v>10.5</v>
      </c>
      <c r="Q2432" t="s">
        <v>8340</v>
      </c>
      <c r="R2432" t="s">
        <v>8341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14">
        <f t="shared" si="149"/>
        <v>1</v>
      </c>
      <c r="Q2433" t="s">
        <v>8340</v>
      </c>
      <c r="R2433" t="s">
        <v>8341</v>
      </c>
      <c r="S2433" s="11">
        <f t="shared" si="150"/>
        <v>42489.099687499998</v>
      </c>
      <c r="T2433" s="11">
        <f t="shared" si="151"/>
        <v>42549.099687499998</v>
      </c>
    </row>
    <row r="2434" spans="1:20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152">E2434/D2434</f>
        <v>1.4285714285714287E-4</v>
      </c>
      <c r="P2434" s="14">
        <f t="shared" si="149"/>
        <v>1</v>
      </c>
      <c r="Q2434" t="s">
        <v>8340</v>
      </c>
      <c r="R2434" t="s">
        <v>8341</v>
      </c>
      <c r="S2434" s="11">
        <f t="shared" si="150"/>
        <v>42041.218715277777</v>
      </c>
      <c r="T2434" s="11">
        <f t="shared" si="151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152"/>
        <v>0</v>
      </c>
      <c r="P2435" s="14" t="e">
        <f t="shared" ref="P2435:P2498" si="153">E2435/L2435</f>
        <v>#DIV/0!</v>
      </c>
      <c r="Q2435" t="s">
        <v>8340</v>
      </c>
      <c r="R2435" t="s">
        <v>8341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14">
        <f t="shared" si="153"/>
        <v>13</v>
      </c>
      <c r="Q2436" t="s">
        <v>8340</v>
      </c>
      <c r="R2436" t="s">
        <v>8341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14">
        <f t="shared" si="153"/>
        <v>306</v>
      </c>
      <c r="Q2437" t="s">
        <v>8340</v>
      </c>
      <c r="R2437" t="s">
        <v>8341</v>
      </c>
      <c r="S2437" s="11">
        <f t="shared" si="154"/>
        <v>42252.277615740735</v>
      </c>
      <c r="T2437" s="11">
        <f t="shared" si="155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14">
        <f t="shared" si="153"/>
        <v>22.5</v>
      </c>
      <c r="Q2438" t="s">
        <v>8340</v>
      </c>
      <c r="R2438" t="s">
        <v>8341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14" t="e">
        <f t="shared" si="153"/>
        <v>#DIV/0!</v>
      </c>
      <c r="Q2439" t="s">
        <v>8340</v>
      </c>
      <c r="R2439" t="s">
        <v>8341</v>
      </c>
      <c r="S2439" s="11">
        <f t="shared" si="154"/>
        <v>42031.965138888889</v>
      </c>
      <c r="T2439" s="11">
        <f t="shared" si="155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14">
        <f t="shared" si="153"/>
        <v>50</v>
      </c>
      <c r="Q2440" t="s">
        <v>8340</v>
      </c>
      <c r="R2440" t="s">
        <v>8341</v>
      </c>
      <c r="S2440" s="11">
        <f t="shared" si="154"/>
        <v>42285.91506944444</v>
      </c>
      <c r="T2440" s="11">
        <f t="shared" si="155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14" t="e">
        <f t="shared" si="153"/>
        <v>#DIV/0!</v>
      </c>
      <c r="Q2441" t="s">
        <v>8340</v>
      </c>
      <c r="R2441" t="s">
        <v>8341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14">
        <f t="shared" si="153"/>
        <v>5</v>
      </c>
      <c r="Q2442" t="s">
        <v>8340</v>
      </c>
      <c r="R2442" t="s">
        <v>8341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14">
        <f t="shared" si="153"/>
        <v>74.22935779816514</v>
      </c>
      <c r="Q2443" t="s">
        <v>8340</v>
      </c>
      <c r="R2443" t="s">
        <v>8356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14">
        <f t="shared" si="153"/>
        <v>81.252688172043008</v>
      </c>
      <c r="Q2444" t="s">
        <v>8340</v>
      </c>
      <c r="R2444" t="s">
        <v>8356</v>
      </c>
      <c r="S2444" s="11">
        <f t="shared" si="154"/>
        <v>42052.666990740734</v>
      </c>
      <c r="T2444" s="11">
        <f t="shared" si="155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14">
        <f t="shared" si="153"/>
        <v>130.23469453376205</v>
      </c>
      <c r="Q2445" t="s">
        <v>8340</v>
      </c>
      <c r="R2445" t="s">
        <v>8356</v>
      </c>
      <c r="S2445" s="11">
        <f t="shared" si="154"/>
        <v>41836.625254629631</v>
      </c>
      <c r="T2445" s="11">
        <f t="shared" si="155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14">
        <f t="shared" si="153"/>
        <v>53.409836065573771</v>
      </c>
      <c r="Q2446" t="s">
        <v>8340</v>
      </c>
      <c r="R2446" t="s">
        <v>8356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14">
        <f t="shared" si="153"/>
        <v>75.130434782608702</v>
      </c>
      <c r="Q2447" t="s">
        <v>8340</v>
      </c>
      <c r="R2447" t="s">
        <v>8356</v>
      </c>
      <c r="S2447" s="11">
        <f t="shared" si="154"/>
        <v>42243.190057870372</v>
      </c>
      <c r="T2447" s="11">
        <f t="shared" si="155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14">
        <f t="shared" si="153"/>
        <v>75.666666666666671</v>
      </c>
      <c r="Q2448" t="s">
        <v>8340</v>
      </c>
      <c r="R2448" t="s">
        <v>8356</v>
      </c>
      <c r="S2448" s="11">
        <f t="shared" si="154"/>
        <v>42670.602673611109</v>
      </c>
      <c r="T2448" s="11">
        <f t="shared" si="155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14">
        <f t="shared" si="153"/>
        <v>31.691394658753708</v>
      </c>
      <c r="Q2449" t="s">
        <v>8340</v>
      </c>
      <c r="R2449" t="s">
        <v>8356</v>
      </c>
      <c r="S2449" s="11">
        <f t="shared" si="154"/>
        <v>42654.469826388886</v>
      </c>
      <c r="T2449" s="11">
        <f t="shared" si="155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14">
        <f t="shared" si="153"/>
        <v>47.777777777777779</v>
      </c>
      <c r="Q2450" t="s">
        <v>8340</v>
      </c>
      <c r="R2450" t="s">
        <v>8356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14">
        <f t="shared" si="153"/>
        <v>90</v>
      </c>
      <c r="Q2451" t="s">
        <v>8340</v>
      </c>
      <c r="R2451" t="s">
        <v>8356</v>
      </c>
      <c r="S2451" s="11">
        <f t="shared" si="154"/>
        <v>41943.142534722225</v>
      </c>
      <c r="T2451" s="11">
        <f t="shared" si="155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14">
        <f t="shared" si="153"/>
        <v>149.31401960784314</v>
      </c>
      <c r="Q2452" t="s">
        <v>8340</v>
      </c>
      <c r="R2452" t="s">
        <v>8356</v>
      </c>
      <c r="S2452" s="11">
        <f t="shared" si="154"/>
        <v>41902.07240740741</v>
      </c>
      <c r="T2452" s="11">
        <f t="shared" si="155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14">
        <f t="shared" si="153"/>
        <v>62.06989247311828</v>
      </c>
      <c r="Q2453" t="s">
        <v>8340</v>
      </c>
      <c r="R2453" t="s">
        <v>8356</v>
      </c>
      <c r="S2453" s="11">
        <f t="shared" si="154"/>
        <v>42779.908449074079</v>
      </c>
      <c r="T2453" s="11">
        <f t="shared" si="155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14">
        <f t="shared" si="153"/>
        <v>53.4</v>
      </c>
      <c r="Q2454" t="s">
        <v>8340</v>
      </c>
      <c r="R2454" t="s">
        <v>8356</v>
      </c>
      <c r="S2454" s="11">
        <f t="shared" si="154"/>
        <v>42338.84375</v>
      </c>
      <c r="T2454" s="11">
        <f t="shared" si="155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14">
        <f t="shared" si="153"/>
        <v>69.268656716417908</v>
      </c>
      <c r="Q2455" t="s">
        <v>8340</v>
      </c>
      <c r="R2455" t="s">
        <v>8356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14">
        <f t="shared" si="153"/>
        <v>271.50769230769231</v>
      </c>
      <c r="Q2456" t="s">
        <v>8340</v>
      </c>
      <c r="R2456" t="s">
        <v>8356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14">
        <f t="shared" si="153"/>
        <v>34.125</v>
      </c>
      <c r="Q2457" t="s">
        <v>8340</v>
      </c>
      <c r="R2457" t="s">
        <v>8356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14">
        <f t="shared" si="153"/>
        <v>40.492537313432834</v>
      </c>
      <c r="Q2458" t="s">
        <v>8340</v>
      </c>
      <c r="R2458" t="s">
        <v>8356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14">
        <f t="shared" si="153"/>
        <v>189.75806451612902</v>
      </c>
      <c r="Q2459" t="s">
        <v>8340</v>
      </c>
      <c r="R2459" t="s">
        <v>8356</v>
      </c>
      <c r="S2459" s="11">
        <f t="shared" si="154"/>
        <v>42423.602500000001</v>
      </c>
      <c r="T2459" s="11">
        <f t="shared" si="155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14">
        <f t="shared" si="153"/>
        <v>68.862499999999997</v>
      </c>
      <c r="Q2460" t="s">
        <v>8340</v>
      </c>
      <c r="R2460" t="s">
        <v>8356</v>
      </c>
      <c r="S2460" s="11">
        <f t="shared" si="154"/>
        <v>42495.871736111112</v>
      </c>
      <c r="T2460" s="11">
        <f t="shared" si="155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14">
        <f t="shared" si="153"/>
        <v>108.77659574468085</v>
      </c>
      <c r="Q2461" t="s">
        <v>8340</v>
      </c>
      <c r="R2461" t="s">
        <v>8356</v>
      </c>
      <c r="S2461" s="11">
        <f t="shared" si="154"/>
        <v>42407.637557870374</v>
      </c>
      <c r="T2461" s="11">
        <f t="shared" si="155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14">
        <f t="shared" si="153"/>
        <v>125.98529411764706</v>
      </c>
      <c r="Q2462" t="s">
        <v>8340</v>
      </c>
      <c r="R2462" t="s">
        <v>8356</v>
      </c>
      <c r="S2462" s="11">
        <f t="shared" si="154"/>
        <v>42704.187118055561</v>
      </c>
      <c r="T2462" s="11">
        <f t="shared" si="155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14">
        <f t="shared" si="153"/>
        <v>90.523255813953483</v>
      </c>
      <c r="Q2463" t="s">
        <v>8329</v>
      </c>
      <c r="R2463" t="s">
        <v>8333</v>
      </c>
      <c r="S2463" s="11">
        <f t="shared" si="154"/>
        <v>40784.012696759259</v>
      </c>
      <c r="T2463" s="11">
        <f t="shared" si="155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14">
        <f t="shared" si="153"/>
        <v>28.880434782608695</v>
      </c>
      <c r="Q2464" t="s">
        <v>8329</v>
      </c>
      <c r="R2464" t="s">
        <v>8333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14">
        <f t="shared" si="153"/>
        <v>31</v>
      </c>
      <c r="Q2465" t="s">
        <v>8329</v>
      </c>
      <c r="R2465" t="s">
        <v>8333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14">
        <f t="shared" si="153"/>
        <v>51.674418604651166</v>
      </c>
      <c r="Q2466" t="s">
        <v>8329</v>
      </c>
      <c r="R2466" t="s">
        <v>8333</v>
      </c>
      <c r="S2466" s="11">
        <f t="shared" si="154"/>
        <v>42248.90042824074</v>
      </c>
      <c r="T2466" s="11">
        <f t="shared" si="155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14">
        <f t="shared" si="153"/>
        <v>26.270833333333332</v>
      </c>
      <c r="Q2467" t="s">
        <v>8329</v>
      </c>
      <c r="R2467" t="s">
        <v>8333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14">
        <f t="shared" si="153"/>
        <v>48.07692307692308</v>
      </c>
      <c r="Q2468" t="s">
        <v>8329</v>
      </c>
      <c r="R2468" t="s">
        <v>8333</v>
      </c>
      <c r="S2468" s="11">
        <f t="shared" si="154"/>
        <v>41373.102465277778</v>
      </c>
      <c r="T2468" s="11">
        <f t="shared" si="155"/>
        <v>41403.102465277778</v>
      </c>
    </row>
    <row r="2469" spans="1:20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14">
        <f t="shared" si="153"/>
        <v>27.558139534883722</v>
      </c>
      <c r="Q2469" t="s">
        <v>8329</v>
      </c>
      <c r="R2469" t="s">
        <v>8333</v>
      </c>
      <c r="S2469" s="11">
        <f t="shared" si="154"/>
        <v>41025.874201388891</v>
      </c>
      <c r="T2469" s="11">
        <f t="shared" si="155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14">
        <f t="shared" si="153"/>
        <v>36.97137931034483</v>
      </c>
      <c r="Q2470" t="s">
        <v>8329</v>
      </c>
      <c r="R2470" t="s">
        <v>8333</v>
      </c>
      <c r="S2470" s="11">
        <f t="shared" si="154"/>
        <v>41174.154178240737</v>
      </c>
      <c r="T2470" s="11">
        <f t="shared" si="155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14">
        <f t="shared" si="153"/>
        <v>29.021276595744681</v>
      </c>
      <c r="Q2471" t="s">
        <v>8329</v>
      </c>
      <c r="R2471" t="s">
        <v>8333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14">
        <f t="shared" si="153"/>
        <v>28.65666666666667</v>
      </c>
      <c r="Q2472" t="s">
        <v>8329</v>
      </c>
      <c r="R2472" t="s">
        <v>8333</v>
      </c>
      <c r="S2472" s="11">
        <f t="shared" si="154"/>
        <v>41023.07471064815</v>
      </c>
      <c r="T2472" s="11">
        <f t="shared" si="155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14">
        <f t="shared" si="153"/>
        <v>37.647058823529413</v>
      </c>
      <c r="Q2473" t="s">
        <v>8329</v>
      </c>
      <c r="R2473" t="s">
        <v>8333</v>
      </c>
      <c r="S2473" s="11">
        <f t="shared" si="154"/>
        <v>40893.992962962962</v>
      </c>
      <c r="T2473" s="11">
        <f t="shared" si="155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14">
        <f t="shared" si="153"/>
        <v>97.904038461538462</v>
      </c>
      <c r="Q2474" t="s">
        <v>8329</v>
      </c>
      <c r="R2474" t="s">
        <v>8333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14">
        <f t="shared" si="153"/>
        <v>42.553191489361701</v>
      </c>
      <c r="Q2475" t="s">
        <v>8329</v>
      </c>
      <c r="R2475" t="s">
        <v>8333</v>
      </c>
      <c r="S2475" s="11">
        <f t="shared" si="154"/>
        <v>41193.748483796298</v>
      </c>
      <c r="T2475" s="11">
        <f t="shared" si="155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14">
        <f t="shared" si="153"/>
        <v>131.58368421052631</v>
      </c>
      <c r="Q2476" t="s">
        <v>8329</v>
      </c>
      <c r="R2476" t="s">
        <v>8333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14">
        <f t="shared" si="153"/>
        <v>32.320987654320987</v>
      </c>
      <c r="Q2477" t="s">
        <v>8329</v>
      </c>
      <c r="R2477" t="s">
        <v>8333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14">
        <f t="shared" si="153"/>
        <v>61.103999999999999</v>
      </c>
      <c r="Q2478" t="s">
        <v>8329</v>
      </c>
      <c r="R2478" t="s">
        <v>8333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14">
        <f t="shared" si="153"/>
        <v>31.341463414634145</v>
      </c>
      <c r="Q2479" t="s">
        <v>8329</v>
      </c>
      <c r="R2479" t="s">
        <v>8333</v>
      </c>
      <c r="S2479" s="11">
        <f t="shared" si="154"/>
        <v>41088.691493055558</v>
      </c>
      <c r="T2479" s="11">
        <f t="shared" si="155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14">
        <f t="shared" si="153"/>
        <v>129.1139240506329</v>
      </c>
      <c r="Q2480" t="s">
        <v>8329</v>
      </c>
      <c r="R2480" t="s">
        <v>8333</v>
      </c>
      <c r="S2480" s="11">
        <f t="shared" si="154"/>
        <v>41257.950381944444</v>
      </c>
      <c r="T2480" s="11">
        <f t="shared" si="155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14">
        <f t="shared" si="153"/>
        <v>25.020624999999999</v>
      </c>
      <c r="Q2481" t="s">
        <v>8329</v>
      </c>
      <c r="R2481" t="s">
        <v>8333</v>
      </c>
      <c r="S2481" s="11">
        <f t="shared" si="154"/>
        <v>41107.726782407408</v>
      </c>
      <c r="T2481" s="11">
        <f t="shared" si="155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14">
        <f t="shared" si="153"/>
        <v>250</v>
      </c>
      <c r="Q2482" t="s">
        <v>8329</v>
      </c>
      <c r="R2482" t="s">
        <v>8333</v>
      </c>
      <c r="S2482" s="11">
        <f t="shared" si="154"/>
        <v>42227.936157407406</v>
      </c>
      <c r="T2482" s="11">
        <f t="shared" si="155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14">
        <f t="shared" si="153"/>
        <v>47.541473684210523</v>
      </c>
      <c r="Q2483" t="s">
        <v>8329</v>
      </c>
      <c r="R2483" t="s">
        <v>8333</v>
      </c>
      <c r="S2483" s="11">
        <f t="shared" si="154"/>
        <v>40999.645925925928</v>
      </c>
      <c r="T2483" s="11">
        <f t="shared" si="155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14">
        <f t="shared" si="153"/>
        <v>40.04</v>
      </c>
      <c r="Q2484" t="s">
        <v>8329</v>
      </c>
      <c r="R2484" t="s">
        <v>8333</v>
      </c>
      <c r="S2484" s="11">
        <f t="shared" si="154"/>
        <v>40711.782210648147</v>
      </c>
      <c r="T2484" s="11">
        <f t="shared" si="155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14">
        <f t="shared" si="153"/>
        <v>65.84210526315789</v>
      </c>
      <c r="Q2485" t="s">
        <v>8329</v>
      </c>
      <c r="R2485" t="s">
        <v>8333</v>
      </c>
      <c r="S2485" s="11">
        <f t="shared" si="154"/>
        <v>40970.750034722223</v>
      </c>
      <c r="T2485" s="11">
        <f t="shared" si="155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14">
        <f t="shared" si="153"/>
        <v>46.401222222222216</v>
      </c>
      <c r="Q2486" t="s">
        <v>8329</v>
      </c>
      <c r="R2486" t="s">
        <v>8333</v>
      </c>
      <c r="S2486" s="11">
        <f t="shared" si="154"/>
        <v>40771.916701388887</v>
      </c>
      <c r="T2486" s="11">
        <f t="shared" si="155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14">
        <f t="shared" si="153"/>
        <v>50.365853658536587</v>
      </c>
      <c r="Q2487" t="s">
        <v>8329</v>
      </c>
      <c r="R2487" t="s">
        <v>8333</v>
      </c>
      <c r="S2487" s="11">
        <f t="shared" si="154"/>
        <v>40793.998599537037</v>
      </c>
      <c r="T2487" s="11">
        <f t="shared" si="155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14">
        <f t="shared" si="153"/>
        <v>26.566666666666666</v>
      </c>
      <c r="Q2488" t="s">
        <v>8329</v>
      </c>
      <c r="R2488" t="s">
        <v>8333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14">
        <f t="shared" si="153"/>
        <v>39.493684210526318</v>
      </c>
      <c r="Q2489" t="s">
        <v>8329</v>
      </c>
      <c r="R2489" t="s">
        <v>8333</v>
      </c>
      <c r="S2489" s="11">
        <f t="shared" si="154"/>
        <v>41026.083298611113</v>
      </c>
      <c r="T2489" s="11">
        <f t="shared" si="155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14">
        <f t="shared" si="153"/>
        <v>49.246153846153845</v>
      </c>
      <c r="Q2490" t="s">
        <v>8329</v>
      </c>
      <c r="R2490" t="s">
        <v>8333</v>
      </c>
      <c r="S2490" s="11">
        <f t="shared" si="154"/>
        <v>40833.633194444446</v>
      </c>
      <c r="T2490" s="11">
        <f t="shared" si="155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14">
        <f t="shared" si="153"/>
        <v>62.38</v>
      </c>
      <c r="Q2491" t="s">
        <v>8329</v>
      </c>
      <c r="R2491" t="s">
        <v>8333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14">
        <f t="shared" si="153"/>
        <v>37.9375</v>
      </c>
      <c r="Q2492" t="s">
        <v>8329</v>
      </c>
      <c r="R2492" t="s">
        <v>8333</v>
      </c>
      <c r="S2492" s="11">
        <f t="shared" si="154"/>
        <v>41023.227731481478</v>
      </c>
      <c r="T2492" s="11">
        <f t="shared" si="155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14">
        <f t="shared" si="153"/>
        <v>51.6</v>
      </c>
      <c r="Q2493" t="s">
        <v>8329</v>
      </c>
      <c r="R2493" t="s">
        <v>8333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14">
        <f t="shared" si="153"/>
        <v>27.777777777777779</v>
      </c>
      <c r="Q2494" t="s">
        <v>8329</v>
      </c>
      <c r="R2494" t="s">
        <v>8333</v>
      </c>
      <c r="S2494" s="11">
        <f t="shared" si="154"/>
        <v>41024.985972222225</v>
      </c>
      <c r="T2494" s="11">
        <f t="shared" si="155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14">
        <f t="shared" si="153"/>
        <v>99.382239382239376</v>
      </c>
      <c r="Q2495" t="s">
        <v>8329</v>
      </c>
      <c r="R2495" t="s">
        <v>8333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14">
        <f t="shared" si="153"/>
        <v>38.848205128205123</v>
      </c>
      <c r="Q2496" t="s">
        <v>8329</v>
      </c>
      <c r="R2496" t="s">
        <v>8333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14">
        <f t="shared" si="153"/>
        <v>45.548809523809524</v>
      </c>
      <c r="Q2497" t="s">
        <v>8329</v>
      </c>
      <c r="R2497" t="s">
        <v>8333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156">E2498/D2498</f>
        <v>1</v>
      </c>
      <c r="P2498" s="14">
        <f t="shared" si="153"/>
        <v>600</v>
      </c>
      <c r="Q2498" t="s">
        <v>8329</v>
      </c>
      <c r="R2498" t="s">
        <v>8333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156"/>
        <v>1.127715</v>
      </c>
      <c r="P2499" s="14">
        <f t="shared" ref="P2499:P2562" si="157">E2499/L2499</f>
        <v>80.551071428571419</v>
      </c>
      <c r="Q2499" t="s">
        <v>8329</v>
      </c>
      <c r="R2499" t="s">
        <v>8333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14">
        <f t="shared" si="157"/>
        <v>52.8</v>
      </c>
      <c r="Q2500" t="s">
        <v>8329</v>
      </c>
      <c r="R2500" t="s">
        <v>8333</v>
      </c>
      <c r="S2500" s="11">
        <f t="shared" si="158"/>
        <v>42017.967442129629</v>
      </c>
      <c r="T2500" s="11">
        <f t="shared" si="15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14">
        <f t="shared" si="157"/>
        <v>47.676470588235297</v>
      </c>
      <c r="Q2501" t="s">
        <v>8329</v>
      </c>
      <c r="R2501" t="s">
        <v>8333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14">
        <f t="shared" si="157"/>
        <v>23.448275862068964</v>
      </c>
      <c r="Q2502" t="s">
        <v>8329</v>
      </c>
      <c r="R2502" t="s">
        <v>8333</v>
      </c>
      <c r="S2502" s="11">
        <f t="shared" si="158"/>
        <v>41053.772858796299</v>
      </c>
      <c r="T2502" s="11">
        <f t="shared" si="15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14">
        <f t="shared" si="157"/>
        <v>40.142857142857146</v>
      </c>
      <c r="Q2503" t="s">
        <v>8340</v>
      </c>
      <c r="R2503" t="s">
        <v>8357</v>
      </c>
      <c r="S2503" s="11">
        <f t="shared" si="158"/>
        <v>42244.776666666665</v>
      </c>
      <c r="T2503" s="11">
        <f t="shared" si="15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14">
        <f t="shared" si="157"/>
        <v>17.2</v>
      </c>
      <c r="Q2504" t="s">
        <v>8340</v>
      </c>
      <c r="R2504" t="s">
        <v>8357</v>
      </c>
      <c r="S2504" s="11">
        <f t="shared" si="158"/>
        <v>41858.825439814813</v>
      </c>
      <c r="T2504" s="11">
        <f t="shared" si="15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14" t="e">
        <f t="shared" si="157"/>
        <v>#DIV/0!</v>
      </c>
      <c r="Q2505" t="s">
        <v>8340</v>
      </c>
      <c r="R2505" t="s">
        <v>8357</v>
      </c>
      <c r="S2505" s="11">
        <f t="shared" si="158"/>
        <v>42498.899398148147</v>
      </c>
      <c r="T2505" s="11">
        <f t="shared" si="15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14" t="e">
        <f t="shared" si="157"/>
        <v>#DIV/0!</v>
      </c>
      <c r="Q2506" t="s">
        <v>8340</v>
      </c>
      <c r="R2506" t="s">
        <v>8357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14" t="e">
        <f t="shared" si="157"/>
        <v>#DIV/0!</v>
      </c>
      <c r="Q2507" t="s">
        <v>8340</v>
      </c>
      <c r="R2507" t="s">
        <v>8357</v>
      </c>
      <c r="S2507" s="11">
        <f t="shared" si="158"/>
        <v>42047.05574074074</v>
      </c>
      <c r="T2507" s="11">
        <f t="shared" si="15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14">
        <f t="shared" si="157"/>
        <v>15</v>
      </c>
      <c r="Q2508" t="s">
        <v>8340</v>
      </c>
      <c r="R2508" t="s">
        <v>8357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14" t="e">
        <f t="shared" si="157"/>
        <v>#DIV/0!</v>
      </c>
      <c r="Q2509" t="s">
        <v>8340</v>
      </c>
      <c r="R2509" t="s">
        <v>8357</v>
      </c>
      <c r="S2509" s="11">
        <f t="shared" si="158"/>
        <v>42105.072962962964</v>
      </c>
      <c r="T2509" s="11">
        <f t="shared" si="15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14" t="e">
        <f t="shared" si="157"/>
        <v>#DIV/0!</v>
      </c>
      <c r="Q2510" t="s">
        <v>8340</v>
      </c>
      <c r="R2510" t="s">
        <v>8357</v>
      </c>
      <c r="S2510" s="11">
        <f t="shared" si="158"/>
        <v>41835.951782407406</v>
      </c>
      <c r="T2510" s="11">
        <f t="shared" si="15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14">
        <f t="shared" si="157"/>
        <v>35.714285714285715</v>
      </c>
      <c r="Q2511" t="s">
        <v>8340</v>
      </c>
      <c r="R2511" t="s">
        <v>8357</v>
      </c>
      <c r="S2511" s="11">
        <f t="shared" si="158"/>
        <v>42058.809594907405</v>
      </c>
      <c r="T2511" s="11">
        <f t="shared" si="15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14">
        <f t="shared" si="157"/>
        <v>37.5</v>
      </c>
      <c r="Q2512" t="s">
        <v>8340</v>
      </c>
      <c r="R2512" t="s">
        <v>8357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14" t="e">
        <f t="shared" si="157"/>
        <v>#DIV/0!</v>
      </c>
      <c r="Q2513" t="s">
        <v>8340</v>
      </c>
      <c r="R2513" t="s">
        <v>8357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14" t="e">
        <f t="shared" si="157"/>
        <v>#DIV/0!</v>
      </c>
      <c r="Q2514" t="s">
        <v>8340</v>
      </c>
      <c r="R2514" t="s">
        <v>8357</v>
      </c>
      <c r="S2514" s="11">
        <f t="shared" si="158"/>
        <v>41971.876863425925</v>
      </c>
      <c r="T2514" s="11">
        <f t="shared" si="15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14" t="e">
        <f t="shared" si="157"/>
        <v>#DIV/0!</v>
      </c>
      <c r="Q2515" t="s">
        <v>8340</v>
      </c>
      <c r="R2515" t="s">
        <v>8357</v>
      </c>
      <c r="S2515" s="11">
        <f t="shared" si="158"/>
        <v>42732.00681712963</v>
      </c>
      <c r="T2515" s="11">
        <f t="shared" si="15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14">
        <f t="shared" si="157"/>
        <v>52.5</v>
      </c>
      <c r="Q2516" t="s">
        <v>8340</v>
      </c>
      <c r="R2516" t="s">
        <v>8357</v>
      </c>
      <c r="S2516" s="11">
        <f t="shared" si="158"/>
        <v>41854.389780092592</v>
      </c>
      <c r="T2516" s="11">
        <f t="shared" si="15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14">
        <f t="shared" si="157"/>
        <v>77.5</v>
      </c>
      <c r="Q2517" t="s">
        <v>8340</v>
      </c>
      <c r="R2517" t="s">
        <v>8357</v>
      </c>
      <c r="S2517" s="11">
        <f t="shared" si="158"/>
        <v>42027.839733796296</v>
      </c>
      <c r="T2517" s="11">
        <f t="shared" si="15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14" t="e">
        <f t="shared" si="157"/>
        <v>#DIV/0!</v>
      </c>
      <c r="Q2518" t="s">
        <v>8340</v>
      </c>
      <c r="R2518" t="s">
        <v>8357</v>
      </c>
      <c r="S2518" s="11">
        <f t="shared" si="158"/>
        <v>41942.653379629628</v>
      </c>
      <c r="T2518" s="11">
        <f t="shared" si="15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14">
        <f t="shared" si="157"/>
        <v>53.545454545454547</v>
      </c>
      <c r="Q2519" t="s">
        <v>8340</v>
      </c>
      <c r="R2519" t="s">
        <v>8357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14" t="e">
        <f t="shared" si="157"/>
        <v>#DIV/0!</v>
      </c>
      <c r="Q2520" t="s">
        <v>8340</v>
      </c>
      <c r="R2520" t="s">
        <v>8357</v>
      </c>
      <c r="S2520" s="11">
        <f t="shared" si="158"/>
        <v>41926.680879629632</v>
      </c>
      <c r="T2520" s="11">
        <f t="shared" si="15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14">
        <f t="shared" si="157"/>
        <v>16.25</v>
      </c>
      <c r="Q2521" t="s">
        <v>8340</v>
      </c>
      <c r="R2521" t="s">
        <v>8357</v>
      </c>
      <c r="S2521" s="11">
        <f t="shared" si="158"/>
        <v>41809.155138888891</v>
      </c>
      <c r="T2521" s="11">
        <f t="shared" si="15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14" t="e">
        <f t="shared" si="157"/>
        <v>#DIV/0!</v>
      </c>
      <c r="Q2522" t="s">
        <v>8340</v>
      </c>
      <c r="R2522" t="s">
        <v>8357</v>
      </c>
      <c r="S2522" s="11">
        <f t="shared" si="158"/>
        <v>42612.600520833337</v>
      </c>
      <c r="T2522" s="11">
        <f t="shared" si="159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14">
        <f t="shared" si="157"/>
        <v>103.68174242424243</v>
      </c>
      <c r="Q2523" t="s">
        <v>8329</v>
      </c>
      <c r="R2523" t="s">
        <v>8358</v>
      </c>
      <c r="S2523" s="11">
        <f t="shared" si="158"/>
        <v>42269.967835648145</v>
      </c>
      <c r="T2523" s="11">
        <f t="shared" si="15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14">
        <f t="shared" si="157"/>
        <v>185.18518518518519</v>
      </c>
      <c r="Q2524" t="s">
        <v>8329</v>
      </c>
      <c r="R2524" t="s">
        <v>8358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14">
        <f t="shared" si="157"/>
        <v>54.153846153846153</v>
      </c>
      <c r="Q2525" t="s">
        <v>8329</v>
      </c>
      <c r="R2525" t="s">
        <v>8358</v>
      </c>
      <c r="S2525" s="11">
        <f t="shared" si="158"/>
        <v>41930.975601851853</v>
      </c>
      <c r="T2525" s="11">
        <f t="shared" si="15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14">
        <f t="shared" si="157"/>
        <v>177.2093023255814</v>
      </c>
      <c r="Q2526" t="s">
        <v>8329</v>
      </c>
      <c r="R2526" t="s">
        <v>8358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14">
        <f t="shared" si="157"/>
        <v>100.325</v>
      </c>
      <c r="Q2527" t="s">
        <v>8329</v>
      </c>
      <c r="R2527" t="s">
        <v>8358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14">
        <f t="shared" si="157"/>
        <v>136.90909090909091</v>
      </c>
      <c r="Q2528" t="s">
        <v>8329</v>
      </c>
      <c r="R2528" t="s">
        <v>8358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14">
        <f t="shared" si="157"/>
        <v>57.535211267605632</v>
      </c>
      <c r="Q2529" t="s">
        <v>8329</v>
      </c>
      <c r="R2529" t="s">
        <v>8358</v>
      </c>
      <c r="S2529" s="11">
        <f t="shared" si="158"/>
        <v>41546.75105324074</v>
      </c>
      <c r="T2529" s="11">
        <f t="shared" si="15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14">
        <f t="shared" si="157"/>
        <v>52.962839506172834</v>
      </c>
      <c r="Q2530" t="s">
        <v>8329</v>
      </c>
      <c r="R2530" t="s">
        <v>8358</v>
      </c>
      <c r="S2530" s="11">
        <f t="shared" si="158"/>
        <v>42217.834525462968</v>
      </c>
      <c r="T2530" s="11">
        <f t="shared" si="159"/>
        <v>42236.458333333328</v>
      </c>
    </row>
    <row r="2531" spans="1:20" ht="16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14">
        <f t="shared" si="157"/>
        <v>82.328947368421055</v>
      </c>
      <c r="Q2531" t="s">
        <v>8329</v>
      </c>
      <c r="R2531" t="s">
        <v>8358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14">
        <f t="shared" si="157"/>
        <v>135.41666666666666</v>
      </c>
      <c r="Q2532" t="s">
        <v>8329</v>
      </c>
      <c r="R2532" t="s">
        <v>8358</v>
      </c>
      <c r="S2532" s="11">
        <f t="shared" si="158"/>
        <v>42081.864641203705</v>
      </c>
      <c r="T2532" s="11">
        <f t="shared" si="15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14">
        <f t="shared" si="157"/>
        <v>74.06557377049181</v>
      </c>
      <c r="Q2533" t="s">
        <v>8329</v>
      </c>
      <c r="R2533" t="s">
        <v>8358</v>
      </c>
      <c r="S2533" s="11">
        <f t="shared" si="158"/>
        <v>42208.680023148147</v>
      </c>
      <c r="T2533" s="11">
        <f t="shared" si="15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14">
        <f t="shared" si="157"/>
        <v>84.083333333333329</v>
      </c>
      <c r="Q2534" t="s">
        <v>8329</v>
      </c>
      <c r="R2534" t="s">
        <v>8358</v>
      </c>
      <c r="S2534" s="11">
        <f t="shared" si="158"/>
        <v>41107.849143518521</v>
      </c>
      <c r="T2534" s="11">
        <f t="shared" si="15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14">
        <f t="shared" si="157"/>
        <v>61.029411764705884</v>
      </c>
      <c r="Q2535" t="s">
        <v>8329</v>
      </c>
      <c r="R2535" t="s">
        <v>8358</v>
      </c>
      <c r="S2535" s="11">
        <f t="shared" si="158"/>
        <v>41304.751284722224</v>
      </c>
      <c r="T2535" s="11">
        <f t="shared" si="15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14">
        <f t="shared" si="157"/>
        <v>150</v>
      </c>
      <c r="Q2536" t="s">
        <v>8329</v>
      </c>
      <c r="R2536" t="s">
        <v>8358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14">
        <f t="shared" si="157"/>
        <v>266.08974358974359</v>
      </c>
      <c r="Q2537" t="s">
        <v>8329</v>
      </c>
      <c r="R2537" t="s">
        <v>8358</v>
      </c>
      <c r="S2537" s="11">
        <f t="shared" si="158"/>
        <v>41943.791030092594</v>
      </c>
      <c r="T2537" s="11">
        <f t="shared" si="15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14">
        <f t="shared" si="157"/>
        <v>7.25</v>
      </c>
      <c r="Q2538" t="s">
        <v>8329</v>
      </c>
      <c r="R2538" t="s">
        <v>8358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14">
        <f t="shared" si="157"/>
        <v>100</v>
      </c>
      <c r="Q2539" t="s">
        <v>8329</v>
      </c>
      <c r="R2539" t="s">
        <v>8358</v>
      </c>
      <c r="S2539" s="11">
        <f t="shared" si="158"/>
        <v>40696.648784722223</v>
      </c>
      <c r="T2539" s="11">
        <f t="shared" si="15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14">
        <f t="shared" si="157"/>
        <v>109.96308108108107</v>
      </c>
      <c r="Q2540" t="s">
        <v>8329</v>
      </c>
      <c r="R2540" t="s">
        <v>8358</v>
      </c>
      <c r="S2540" s="11">
        <f t="shared" si="158"/>
        <v>41298.509965277779</v>
      </c>
      <c r="T2540" s="11">
        <f t="shared" si="15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14">
        <f t="shared" si="157"/>
        <v>169.91525423728814</v>
      </c>
      <c r="Q2541" t="s">
        <v>8329</v>
      </c>
      <c r="R2541" t="s">
        <v>8358</v>
      </c>
      <c r="S2541" s="11">
        <f t="shared" si="158"/>
        <v>41977.902222222227</v>
      </c>
      <c r="T2541" s="11">
        <f t="shared" si="15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14">
        <f t="shared" si="157"/>
        <v>95.740740740740748</v>
      </c>
      <c r="Q2542" t="s">
        <v>8329</v>
      </c>
      <c r="R2542" t="s">
        <v>8358</v>
      </c>
      <c r="S2542" s="11">
        <f t="shared" si="158"/>
        <v>40785.675011574072</v>
      </c>
      <c r="T2542" s="11">
        <f t="shared" si="15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14">
        <f t="shared" si="157"/>
        <v>59.460317460317462</v>
      </c>
      <c r="Q2543" t="s">
        <v>8329</v>
      </c>
      <c r="R2543" t="s">
        <v>8358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14">
        <f t="shared" si="157"/>
        <v>55.769230769230766</v>
      </c>
      <c r="Q2544" t="s">
        <v>8329</v>
      </c>
      <c r="R2544" t="s">
        <v>8358</v>
      </c>
      <c r="S2544" s="11">
        <f t="shared" si="158"/>
        <v>41509.426585648151</v>
      </c>
      <c r="T2544" s="11">
        <f t="shared" si="15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14">
        <f t="shared" si="157"/>
        <v>30.076923076923077</v>
      </c>
      <c r="Q2545" t="s">
        <v>8329</v>
      </c>
      <c r="R2545" t="s">
        <v>8358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14">
        <f t="shared" si="157"/>
        <v>88.438596491228068</v>
      </c>
      <c r="Q2546" t="s">
        <v>8329</v>
      </c>
      <c r="R2546" t="s">
        <v>8358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14">
        <f t="shared" si="157"/>
        <v>64.032786885245898</v>
      </c>
      <c r="Q2547" t="s">
        <v>8329</v>
      </c>
      <c r="R2547" t="s">
        <v>8358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14">
        <f t="shared" si="157"/>
        <v>60.153846153846153</v>
      </c>
      <c r="Q2548" t="s">
        <v>8329</v>
      </c>
      <c r="R2548" t="s">
        <v>8358</v>
      </c>
      <c r="S2548" s="11">
        <f t="shared" si="158"/>
        <v>41524.858553240738</v>
      </c>
      <c r="T2548" s="11">
        <f t="shared" si="15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14">
        <f t="shared" si="157"/>
        <v>49.194029850746269</v>
      </c>
      <c r="Q2549" t="s">
        <v>8329</v>
      </c>
      <c r="R2549" t="s">
        <v>8358</v>
      </c>
      <c r="S2549" s="11">
        <f t="shared" si="158"/>
        <v>40973.773182870369</v>
      </c>
      <c r="T2549" s="11">
        <f t="shared" si="15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14">
        <f t="shared" si="157"/>
        <v>165.16216216216216</v>
      </c>
      <c r="Q2550" t="s">
        <v>8329</v>
      </c>
      <c r="R2550" t="s">
        <v>8358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14">
        <f t="shared" si="157"/>
        <v>43.621621621621621</v>
      </c>
      <c r="Q2551" t="s">
        <v>8329</v>
      </c>
      <c r="R2551" t="s">
        <v>8358</v>
      </c>
      <c r="S2551" s="11">
        <f t="shared" si="158"/>
        <v>41390.757754629631</v>
      </c>
      <c r="T2551" s="11">
        <f t="shared" si="15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14">
        <f t="shared" si="157"/>
        <v>43.7</v>
      </c>
      <c r="Q2552" t="s">
        <v>8329</v>
      </c>
      <c r="R2552" t="s">
        <v>8358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14">
        <f t="shared" si="157"/>
        <v>67.419642857142861</v>
      </c>
      <c r="Q2553" t="s">
        <v>8329</v>
      </c>
      <c r="R2553" t="s">
        <v>8358</v>
      </c>
      <c r="S2553" s="11">
        <f t="shared" si="158"/>
        <v>40961.252141203702</v>
      </c>
      <c r="T2553" s="11">
        <f t="shared" si="15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14">
        <f t="shared" si="157"/>
        <v>177.5</v>
      </c>
      <c r="Q2554" t="s">
        <v>8329</v>
      </c>
      <c r="R2554" t="s">
        <v>8358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14">
        <f t="shared" si="157"/>
        <v>38.883333333333333</v>
      </c>
      <c r="Q2555" t="s">
        <v>8329</v>
      </c>
      <c r="R2555" t="s">
        <v>8358</v>
      </c>
      <c r="S2555" s="11">
        <f t="shared" si="158"/>
        <v>41113.199155092596</v>
      </c>
      <c r="T2555" s="11">
        <f t="shared" si="15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14">
        <f t="shared" si="157"/>
        <v>54.985074626865675</v>
      </c>
      <c r="Q2556" t="s">
        <v>8329</v>
      </c>
      <c r="R2556" t="s">
        <v>8358</v>
      </c>
      <c r="S2556" s="11">
        <f t="shared" si="158"/>
        <v>42125.078275462962</v>
      </c>
      <c r="T2556" s="11">
        <f t="shared" si="15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14">
        <f t="shared" si="157"/>
        <v>61.342857142857142</v>
      </c>
      <c r="Q2557" t="s">
        <v>8329</v>
      </c>
      <c r="R2557" t="s">
        <v>8358</v>
      </c>
      <c r="S2557" s="11">
        <f t="shared" si="158"/>
        <v>41026.655011574076</v>
      </c>
      <c r="T2557" s="11">
        <f t="shared" si="15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14">
        <f t="shared" si="157"/>
        <v>23.117647058823529</v>
      </c>
      <c r="Q2558" t="s">
        <v>8329</v>
      </c>
      <c r="R2558" t="s">
        <v>8358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14">
        <f t="shared" si="157"/>
        <v>29.611111111111111</v>
      </c>
      <c r="Q2559" t="s">
        <v>8329</v>
      </c>
      <c r="R2559" t="s">
        <v>8358</v>
      </c>
      <c r="S2559" s="11">
        <f t="shared" si="158"/>
        <v>41744.745208333334</v>
      </c>
      <c r="T2559" s="11">
        <f t="shared" si="15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14">
        <f t="shared" si="157"/>
        <v>75.611111111111114</v>
      </c>
      <c r="Q2560" t="s">
        <v>8329</v>
      </c>
      <c r="R2560" t="s">
        <v>8358</v>
      </c>
      <c r="S2560" s="11">
        <f t="shared" si="158"/>
        <v>42093.860023148154</v>
      </c>
      <c r="T2560" s="11">
        <f t="shared" si="15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14">
        <f t="shared" si="157"/>
        <v>35.6</v>
      </c>
      <c r="Q2561" t="s">
        <v>8329</v>
      </c>
      <c r="R2561" t="s">
        <v>8358</v>
      </c>
      <c r="S2561" s="11">
        <f t="shared" si="158"/>
        <v>40829.873657407406</v>
      </c>
      <c r="T2561" s="11">
        <f t="shared" si="15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160">E2562/D2562</f>
        <v>1.0009999999999999</v>
      </c>
      <c r="P2562" s="14">
        <f t="shared" si="157"/>
        <v>143</v>
      </c>
      <c r="Q2562" t="s">
        <v>8329</v>
      </c>
      <c r="R2562" t="s">
        <v>8358</v>
      </c>
      <c r="S2562" s="11">
        <f t="shared" si="158"/>
        <v>42039.951087962967</v>
      </c>
      <c r="T2562" s="11">
        <f t="shared" si="15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160"/>
        <v>0</v>
      </c>
      <c r="P2563" s="14" t="e">
        <f t="shared" ref="P2563:P2626" si="161">E2563/L2563</f>
        <v>#DIV/0!</v>
      </c>
      <c r="Q2563" t="s">
        <v>8340</v>
      </c>
      <c r="R2563" t="s">
        <v>8341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14">
        <f t="shared" si="161"/>
        <v>25</v>
      </c>
      <c r="Q2564" t="s">
        <v>8340</v>
      </c>
      <c r="R2564" t="s">
        <v>8341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14" t="e">
        <f t="shared" si="161"/>
        <v>#DIV/0!</v>
      </c>
      <c r="Q2565" t="s">
        <v>8340</v>
      </c>
      <c r="R2565" t="s">
        <v>8341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14" t="e">
        <f t="shared" si="161"/>
        <v>#DIV/0!</v>
      </c>
      <c r="Q2566" t="s">
        <v>8340</v>
      </c>
      <c r="R2566" t="s">
        <v>8341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14">
        <f t="shared" si="161"/>
        <v>100</v>
      </c>
      <c r="Q2567" t="s">
        <v>8340</v>
      </c>
      <c r="R2567" t="s">
        <v>8341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14" t="e">
        <f t="shared" si="161"/>
        <v>#DIV/0!</v>
      </c>
      <c r="Q2568" t="s">
        <v>8340</v>
      </c>
      <c r="R2568" t="s">
        <v>8341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14">
        <f t="shared" si="161"/>
        <v>60</v>
      </c>
      <c r="Q2569" t="s">
        <v>8340</v>
      </c>
      <c r="R2569" t="s">
        <v>8341</v>
      </c>
      <c r="S2569" s="11">
        <f t="shared" si="162"/>
        <v>42087.878912037035</v>
      </c>
      <c r="T2569" s="11">
        <f t="shared" si="163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14">
        <f t="shared" si="161"/>
        <v>50</v>
      </c>
      <c r="Q2570" t="s">
        <v>8340</v>
      </c>
      <c r="R2570" t="s">
        <v>8341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14">
        <f t="shared" si="161"/>
        <v>72.5</v>
      </c>
      <c r="Q2571" t="s">
        <v>8340</v>
      </c>
      <c r="R2571" t="s">
        <v>8341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14">
        <f t="shared" si="161"/>
        <v>29.5</v>
      </c>
      <c r="Q2572" t="s">
        <v>8340</v>
      </c>
      <c r="R2572" t="s">
        <v>8341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14">
        <f t="shared" si="161"/>
        <v>62.5</v>
      </c>
      <c r="Q2573" t="s">
        <v>8340</v>
      </c>
      <c r="R2573" t="s">
        <v>8341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14" t="e">
        <f t="shared" si="161"/>
        <v>#DIV/0!</v>
      </c>
      <c r="Q2574" t="s">
        <v>8340</v>
      </c>
      <c r="R2574" t="s">
        <v>8341</v>
      </c>
      <c r="S2574" s="11">
        <f t="shared" si="162"/>
        <v>42077.119409722218</v>
      </c>
      <c r="T2574" s="11">
        <f t="shared" si="163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14" t="e">
        <f t="shared" si="161"/>
        <v>#DIV/0!</v>
      </c>
      <c r="Q2575" t="s">
        <v>8340</v>
      </c>
      <c r="R2575" t="s">
        <v>8341</v>
      </c>
      <c r="S2575" s="11">
        <f t="shared" si="162"/>
        <v>41829.592002314814</v>
      </c>
      <c r="T2575" s="11">
        <f t="shared" si="163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14" t="e">
        <f t="shared" si="161"/>
        <v>#DIV/0!</v>
      </c>
      <c r="Q2576" t="s">
        <v>8340</v>
      </c>
      <c r="R2576" t="s">
        <v>8341</v>
      </c>
      <c r="S2576" s="11">
        <f t="shared" si="162"/>
        <v>42487.825752314813</v>
      </c>
      <c r="T2576" s="11">
        <f t="shared" si="163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14" t="e">
        <f t="shared" si="161"/>
        <v>#DIV/0!</v>
      </c>
      <c r="Q2577" t="s">
        <v>8340</v>
      </c>
      <c r="R2577" t="s">
        <v>8341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14" t="e">
        <f t="shared" si="161"/>
        <v>#DIV/0!</v>
      </c>
      <c r="Q2578" t="s">
        <v>8340</v>
      </c>
      <c r="R2578" t="s">
        <v>8341</v>
      </c>
      <c r="S2578" s="11">
        <f t="shared" si="162"/>
        <v>42060.00980324074</v>
      </c>
      <c r="T2578" s="11">
        <f t="shared" si="163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14" t="e">
        <f t="shared" si="161"/>
        <v>#DIV/0!</v>
      </c>
      <c r="Q2579" t="s">
        <v>8340</v>
      </c>
      <c r="R2579" t="s">
        <v>8341</v>
      </c>
      <c r="S2579" s="11">
        <f t="shared" si="162"/>
        <v>41830.820567129631</v>
      </c>
      <c r="T2579" s="11">
        <f t="shared" si="163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14" t="e">
        <f t="shared" si="161"/>
        <v>#DIV/0!</v>
      </c>
      <c r="Q2580" t="s">
        <v>8340</v>
      </c>
      <c r="R2580" t="s">
        <v>8341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14">
        <f t="shared" si="161"/>
        <v>23.083333333333332</v>
      </c>
      <c r="Q2581" t="s">
        <v>8340</v>
      </c>
      <c r="R2581" t="s">
        <v>8341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14">
        <f t="shared" si="161"/>
        <v>25.5</v>
      </c>
      <c r="Q2582" t="s">
        <v>8340</v>
      </c>
      <c r="R2582" t="s">
        <v>8341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14">
        <f t="shared" si="161"/>
        <v>48.18181818181818</v>
      </c>
      <c r="Q2583" t="s">
        <v>8340</v>
      </c>
      <c r="R2583" t="s">
        <v>8341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14">
        <f t="shared" si="161"/>
        <v>1</v>
      </c>
      <c r="Q2584" t="s">
        <v>8340</v>
      </c>
      <c r="R2584" t="s">
        <v>8341</v>
      </c>
      <c r="S2584" s="11">
        <f t="shared" si="162"/>
        <v>42642.988819444443</v>
      </c>
      <c r="T2584" s="11">
        <f t="shared" si="163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14">
        <f t="shared" si="161"/>
        <v>1</v>
      </c>
      <c r="Q2585" t="s">
        <v>8340</v>
      </c>
      <c r="R2585" t="s">
        <v>8341</v>
      </c>
      <c r="S2585" s="11">
        <f t="shared" si="162"/>
        <v>42019.76944444445</v>
      </c>
      <c r="T2585" s="11">
        <f t="shared" si="163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14" t="e">
        <f t="shared" si="161"/>
        <v>#DIV/0!</v>
      </c>
      <c r="Q2586" t="s">
        <v>8340</v>
      </c>
      <c r="R2586" t="s">
        <v>8341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14">
        <f t="shared" si="161"/>
        <v>50</v>
      </c>
      <c r="Q2587" t="s">
        <v>8340</v>
      </c>
      <c r="R2587" t="s">
        <v>8341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14">
        <f t="shared" si="161"/>
        <v>5</v>
      </c>
      <c r="Q2588" t="s">
        <v>8340</v>
      </c>
      <c r="R2588" t="s">
        <v>8341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14">
        <f t="shared" si="161"/>
        <v>202.83333333333334</v>
      </c>
      <c r="Q2589" t="s">
        <v>8340</v>
      </c>
      <c r="R2589" t="s">
        <v>8341</v>
      </c>
      <c r="S2589" s="11">
        <f t="shared" si="162"/>
        <v>42338.675381944442</v>
      </c>
      <c r="T2589" s="11">
        <f t="shared" si="163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14">
        <f t="shared" si="161"/>
        <v>29.125</v>
      </c>
      <c r="Q2590" t="s">
        <v>8340</v>
      </c>
      <c r="R2590" t="s">
        <v>8341</v>
      </c>
      <c r="S2590" s="11">
        <f t="shared" si="162"/>
        <v>42042.676226851851</v>
      </c>
      <c r="T2590" s="11">
        <f t="shared" si="163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14">
        <f t="shared" si="161"/>
        <v>5</v>
      </c>
      <c r="Q2591" t="s">
        <v>8340</v>
      </c>
      <c r="R2591" t="s">
        <v>8341</v>
      </c>
      <c r="S2591" s="11">
        <f t="shared" si="162"/>
        <v>42422.536192129628</v>
      </c>
      <c r="T2591" s="11">
        <f t="shared" si="163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14" t="e">
        <f t="shared" si="161"/>
        <v>#DIV/0!</v>
      </c>
      <c r="Q2592" t="s">
        <v>8340</v>
      </c>
      <c r="R2592" t="s">
        <v>8341</v>
      </c>
      <c r="S2592" s="11">
        <f t="shared" si="162"/>
        <v>42388.589085648149</v>
      </c>
      <c r="T2592" s="11">
        <f t="shared" si="163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14">
        <f t="shared" si="161"/>
        <v>13</v>
      </c>
      <c r="Q2593" t="s">
        <v>8340</v>
      </c>
      <c r="R2593" t="s">
        <v>8341</v>
      </c>
      <c r="S2593" s="11">
        <f t="shared" si="162"/>
        <v>42382.906527777777</v>
      </c>
      <c r="T2593" s="11">
        <f t="shared" si="163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14">
        <f t="shared" si="161"/>
        <v>50</v>
      </c>
      <c r="Q2594" t="s">
        <v>8340</v>
      </c>
      <c r="R2594" t="s">
        <v>8341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14" t="e">
        <f t="shared" si="161"/>
        <v>#DIV/0!</v>
      </c>
      <c r="Q2595" t="s">
        <v>8340</v>
      </c>
      <c r="R2595" t="s">
        <v>8341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14">
        <f t="shared" si="161"/>
        <v>1</v>
      </c>
      <c r="Q2596" t="s">
        <v>8340</v>
      </c>
      <c r="R2596" t="s">
        <v>8341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14">
        <f t="shared" si="161"/>
        <v>96.05263157894737</v>
      </c>
      <c r="Q2597" t="s">
        <v>8340</v>
      </c>
      <c r="R2597" t="s">
        <v>8341</v>
      </c>
      <c r="S2597" s="11">
        <f t="shared" si="162"/>
        <v>42760.244212962964</v>
      </c>
      <c r="T2597" s="11">
        <f t="shared" si="163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14">
        <f t="shared" si="161"/>
        <v>305.77777777777777</v>
      </c>
      <c r="Q2598" t="s">
        <v>8340</v>
      </c>
      <c r="R2598" t="s">
        <v>8341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14">
        <f t="shared" si="161"/>
        <v>12.142857142857142</v>
      </c>
      <c r="Q2599" t="s">
        <v>8340</v>
      </c>
      <c r="R2599" t="s">
        <v>8341</v>
      </c>
      <c r="S2599" s="11">
        <f t="shared" si="162"/>
        <v>42510.341631944444</v>
      </c>
      <c r="T2599" s="11">
        <f t="shared" si="163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14">
        <f t="shared" si="161"/>
        <v>83.571428571428569</v>
      </c>
      <c r="Q2600" t="s">
        <v>8340</v>
      </c>
      <c r="R2600" t="s">
        <v>8341</v>
      </c>
      <c r="S2600" s="11">
        <f t="shared" si="162"/>
        <v>42240.840289351851</v>
      </c>
      <c r="T2600" s="11">
        <f t="shared" si="163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14">
        <f t="shared" si="161"/>
        <v>18</v>
      </c>
      <c r="Q2601" t="s">
        <v>8340</v>
      </c>
      <c r="R2601" t="s">
        <v>8341</v>
      </c>
      <c r="S2601" s="11">
        <f t="shared" si="162"/>
        <v>41809.754016203704</v>
      </c>
      <c r="T2601" s="11">
        <f t="shared" si="163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14">
        <f t="shared" si="161"/>
        <v>115.53333333333333</v>
      </c>
      <c r="Q2602" t="s">
        <v>8340</v>
      </c>
      <c r="R2602" t="s">
        <v>8341</v>
      </c>
      <c r="S2602" s="11">
        <f t="shared" si="162"/>
        <v>42394.900462962964</v>
      </c>
      <c r="T2602" s="11">
        <f t="shared" si="163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14">
        <f t="shared" si="161"/>
        <v>21.900662251655628</v>
      </c>
      <c r="Q2603" t="s">
        <v>8323</v>
      </c>
      <c r="R2603" t="s">
        <v>8359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14">
        <f t="shared" si="161"/>
        <v>80.022494887525568</v>
      </c>
      <c r="Q2604" t="s">
        <v>8323</v>
      </c>
      <c r="R2604" t="s">
        <v>8359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14">
        <f t="shared" si="161"/>
        <v>35.520000000000003</v>
      </c>
      <c r="Q2605" t="s">
        <v>8323</v>
      </c>
      <c r="R2605" t="s">
        <v>8359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14">
        <f t="shared" si="161"/>
        <v>64.933333333333323</v>
      </c>
      <c r="Q2606" t="s">
        <v>8323</v>
      </c>
      <c r="R2606" t="s">
        <v>8359</v>
      </c>
      <c r="S2606" s="11">
        <f t="shared" si="162"/>
        <v>40998.051192129627</v>
      </c>
      <c r="T2606" s="11">
        <f t="shared" si="163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14">
        <f t="shared" si="161"/>
        <v>60.965703745743475</v>
      </c>
      <c r="Q2607" t="s">
        <v>8323</v>
      </c>
      <c r="R2607" t="s">
        <v>8359</v>
      </c>
      <c r="S2607" s="11">
        <f t="shared" si="162"/>
        <v>42508.541550925926</v>
      </c>
      <c r="T2607" s="11">
        <f t="shared" si="163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14">
        <f t="shared" si="161"/>
        <v>31.444155844155844</v>
      </c>
      <c r="Q2608" t="s">
        <v>8323</v>
      </c>
      <c r="R2608" t="s">
        <v>8359</v>
      </c>
      <c r="S2608" s="11">
        <f t="shared" si="162"/>
        <v>41726.712754629632</v>
      </c>
      <c r="T2608" s="11">
        <f t="shared" si="163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14">
        <f t="shared" si="161"/>
        <v>81.949748743718587</v>
      </c>
      <c r="Q2609" t="s">
        <v>8323</v>
      </c>
      <c r="R2609" t="s">
        <v>8359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14">
        <f t="shared" si="161"/>
        <v>58.92763157894737</v>
      </c>
      <c r="Q2610" t="s">
        <v>8323</v>
      </c>
      <c r="R2610" t="s">
        <v>8359</v>
      </c>
      <c r="S2610" s="11">
        <f t="shared" si="162"/>
        <v>42767.801712962959</v>
      </c>
      <c r="T2610" s="11">
        <f t="shared" si="163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14">
        <f t="shared" si="161"/>
        <v>157.29347633136095</v>
      </c>
      <c r="Q2611" t="s">
        <v>8323</v>
      </c>
      <c r="R2611" t="s">
        <v>8359</v>
      </c>
      <c r="S2611" s="11">
        <f t="shared" si="162"/>
        <v>41075.237858796296</v>
      </c>
      <c r="T2611" s="11">
        <f t="shared" si="163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14">
        <f t="shared" si="161"/>
        <v>55.758509532062391</v>
      </c>
      <c r="Q2612" t="s">
        <v>8323</v>
      </c>
      <c r="R2612" t="s">
        <v>8359</v>
      </c>
      <c r="S2612" s="11">
        <f t="shared" si="162"/>
        <v>42564.881076388891</v>
      </c>
      <c r="T2612" s="11">
        <f t="shared" si="163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14">
        <f t="shared" si="161"/>
        <v>83.802893802893806</v>
      </c>
      <c r="Q2613" t="s">
        <v>8323</v>
      </c>
      <c r="R2613" t="s">
        <v>8359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14">
        <f t="shared" si="161"/>
        <v>58.422210884353746</v>
      </c>
      <c r="Q2614" t="s">
        <v>8323</v>
      </c>
      <c r="R2614" t="s">
        <v>8359</v>
      </c>
      <c r="S2614" s="11">
        <f t="shared" si="162"/>
        <v>41982.143171296295</v>
      </c>
      <c r="T2614" s="11">
        <f t="shared" si="163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14">
        <f t="shared" si="161"/>
        <v>270.57142857142856</v>
      </c>
      <c r="Q2615" t="s">
        <v>8323</v>
      </c>
      <c r="R2615" t="s">
        <v>8359</v>
      </c>
      <c r="S2615" s="11">
        <f t="shared" si="162"/>
        <v>41143.81821759259</v>
      </c>
      <c r="T2615" s="11">
        <f t="shared" si="163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14">
        <f t="shared" si="161"/>
        <v>107.1</v>
      </c>
      <c r="Q2616" t="s">
        <v>8323</v>
      </c>
      <c r="R2616" t="s">
        <v>8359</v>
      </c>
      <c r="S2616" s="11">
        <f t="shared" si="162"/>
        <v>41730.708472222221</v>
      </c>
      <c r="T2616" s="11">
        <f t="shared" si="163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14">
        <f t="shared" si="161"/>
        <v>47.180555555555557</v>
      </c>
      <c r="Q2617" t="s">
        <v>8323</v>
      </c>
      <c r="R2617" t="s">
        <v>8359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14">
        <f t="shared" si="161"/>
        <v>120.30882352941177</v>
      </c>
      <c r="Q2618" t="s">
        <v>8323</v>
      </c>
      <c r="R2618" t="s">
        <v>8359</v>
      </c>
      <c r="S2618" s="11">
        <f t="shared" si="162"/>
        <v>42211.99454861111</v>
      </c>
      <c r="T2618" s="11">
        <f t="shared" si="163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14">
        <f t="shared" si="161"/>
        <v>27.59748427672956</v>
      </c>
      <c r="Q2619" t="s">
        <v>8323</v>
      </c>
      <c r="R2619" t="s">
        <v>8359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14">
        <f t="shared" si="161"/>
        <v>205.2987012987013</v>
      </c>
      <c r="Q2620" t="s">
        <v>8323</v>
      </c>
      <c r="R2620" t="s">
        <v>8359</v>
      </c>
      <c r="S2620" s="11">
        <f t="shared" si="162"/>
        <v>42279.792372685188</v>
      </c>
      <c r="T2620" s="11">
        <f t="shared" si="163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14">
        <f t="shared" si="161"/>
        <v>35.547169811320757</v>
      </c>
      <c r="Q2621" t="s">
        <v>8323</v>
      </c>
      <c r="R2621" t="s">
        <v>8359</v>
      </c>
      <c r="S2621" s="11">
        <f t="shared" si="162"/>
        <v>42273.884305555555</v>
      </c>
      <c r="T2621" s="11">
        <f t="shared" si="163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14">
        <f t="shared" si="161"/>
        <v>74.639488409272587</v>
      </c>
      <c r="Q2622" t="s">
        <v>8323</v>
      </c>
      <c r="R2622" t="s">
        <v>8359</v>
      </c>
      <c r="S2622" s="11">
        <f t="shared" si="162"/>
        <v>42251.16715277778</v>
      </c>
      <c r="T2622" s="11">
        <f t="shared" si="163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14">
        <f t="shared" si="161"/>
        <v>47.058064516129029</v>
      </c>
      <c r="Q2623" t="s">
        <v>8323</v>
      </c>
      <c r="R2623" t="s">
        <v>8359</v>
      </c>
      <c r="S2623" s="11">
        <f t="shared" si="162"/>
        <v>42115.74754629629</v>
      </c>
      <c r="T2623" s="11">
        <f t="shared" si="163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14">
        <f t="shared" si="161"/>
        <v>26.591351351351353</v>
      </c>
      <c r="Q2624" t="s">
        <v>8323</v>
      </c>
      <c r="R2624" t="s">
        <v>8359</v>
      </c>
      <c r="S2624" s="11">
        <f t="shared" si="162"/>
        <v>42689.74324074074</v>
      </c>
      <c r="T2624" s="11">
        <f t="shared" si="163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14">
        <f t="shared" si="161"/>
        <v>36.774193548387096</v>
      </c>
      <c r="Q2625" t="s">
        <v>8323</v>
      </c>
      <c r="R2625" t="s">
        <v>8359</v>
      </c>
      <c r="S2625" s="11">
        <f t="shared" si="162"/>
        <v>42692.256550925929</v>
      </c>
      <c r="T2625" s="11">
        <f t="shared" si="163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164">E2626/D2626</f>
        <v>13.794206249999998</v>
      </c>
      <c r="P2626" s="14">
        <f t="shared" si="161"/>
        <v>31.820544982698959</v>
      </c>
      <c r="Q2626" t="s">
        <v>8323</v>
      </c>
      <c r="R2626" t="s">
        <v>8359</v>
      </c>
      <c r="S2626" s="11">
        <f t="shared" si="162"/>
        <v>41144.42155092593</v>
      </c>
      <c r="T2626" s="11">
        <f t="shared" si="163"/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164"/>
        <v>9.56</v>
      </c>
      <c r="P2627" s="14">
        <f t="shared" ref="P2627:P2690" si="165">E2627/L2627</f>
        <v>27.576923076923077</v>
      </c>
      <c r="Q2627" t="s">
        <v>8323</v>
      </c>
      <c r="R2627" t="s">
        <v>8359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14">
        <f t="shared" si="165"/>
        <v>56</v>
      </c>
      <c r="Q2628" t="s">
        <v>8323</v>
      </c>
      <c r="R2628" t="s">
        <v>8359</v>
      </c>
      <c r="S2628" s="11">
        <f t="shared" si="166"/>
        <v>42128.628113425926</v>
      </c>
      <c r="T2628" s="11">
        <f t="shared" si="167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14">
        <f t="shared" si="165"/>
        <v>21.555555555555557</v>
      </c>
      <c r="Q2629" t="s">
        <v>8323</v>
      </c>
      <c r="R2629" t="s">
        <v>8359</v>
      </c>
      <c r="S2629" s="11">
        <f t="shared" si="166"/>
        <v>42304.829409722224</v>
      </c>
      <c r="T2629" s="11">
        <f t="shared" si="167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14">
        <f t="shared" si="165"/>
        <v>44.095238095238095</v>
      </c>
      <c r="Q2630" t="s">
        <v>8323</v>
      </c>
      <c r="R2630" t="s">
        <v>8359</v>
      </c>
      <c r="S2630" s="11">
        <f t="shared" si="166"/>
        <v>41953.966053240743</v>
      </c>
      <c r="T2630" s="11">
        <f t="shared" si="167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14">
        <f t="shared" si="165"/>
        <v>63.87</v>
      </c>
      <c r="Q2631" t="s">
        <v>8323</v>
      </c>
      <c r="R2631" t="s">
        <v>8359</v>
      </c>
      <c r="S2631" s="11">
        <f t="shared" si="166"/>
        <v>42108.538449074069</v>
      </c>
      <c r="T2631" s="11">
        <f t="shared" si="167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14">
        <f t="shared" si="165"/>
        <v>38.987654320987652</v>
      </c>
      <c r="Q2632" t="s">
        <v>8323</v>
      </c>
      <c r="R2632" t="s">
        <v>8359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14">
        <f t="shared" si="165"/>
        <v>80.185489510489504</v>
      </c>
      <c r="Q2633" t="s">
        <v>8323</v>
      </c>
      <c r="R2633" t="s">
        <v>8359</v>
      </c>
      <c r="S2633" s="11">
        <f t="shared" si="166"/>
        <v>42218.169293981482</v>
      </c>
      <c r="T2633" s="11">
        <f t="shared" si="167"/>
        <v>42246.169293981482</v>
      </c>
    </row>
    <row r="2634" spans="1:20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14">
        <f t="shared" si="165"/>
        <v>34.904761904761905</v>
      </c>
      <c r="Q2634" t="s">
        <v>8323</v>
      </c>
      <c r="R2634" t="s">
        <v>8359</v>
      </c>
      <c r="S2634" s="11">
        <f t="shared" si="166"/>
        <v>42494.061793981484</v>
      </c>
      <c r="T2634" s="11">
        <f t="shared" si="167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14">
        <f t="shared" si="165"/>
        <v>89.100502512562812</v>
      </c>
      <c r="Q2635" t="s">
        <v>8323</v>
      </c>
      <c r="R2635" t="s">
        <v>8359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14">
        <f t="shared" si="165"/>
        <v>39.44</v>
      </c>
      <c r="Q2636" t="s">
        <v>8323</v>
      </c>
      <c r="R2636" t="s">
        <v>8359</v>
      </c>
      <c r="S2636" s="11">
        <f t="shared" si="166"/>
        <v>42612.656493055561</v>
      </c>
      <c r="T2636" s="11">
        <f t="shared" si="167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14">
        <f t="shared" si="165"/>
        <v>136.9047619047619</v>
      </c>
      <c r="Q2637" t="s">
        <v>8323</v>
      </c>
      <c r="R2637" t="s">
        <v>8359</v>
      </c>
      <c r="S2637" s="11">
        <f t="shared" si="166"/>
        <v>42037.950937500005</v>
      </c>
      <c r="T2637" s="11">
        <f t="shared" si="167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14">
        <f t="shared" si="165"/>
        <v>37.46</v>
      </c>
      <c r="Q2638" t="s">
        <v>8323</v>
      </c>
      <c r="R2638" t="s">
        <v>8359</v>
      </c>
      <c r="S2638" s="11">
        <f t="shared" si="166"/>
        <v>42636.614745370374</v>
      </c>
      <c r="T2638" s="11">
        <f t="shared" si="167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14">
        <f t="shared" si="165"/>
        <v>31.96153846153846</v>
      </c>
      <c r="Q2639" t="s">
        <v>8323</v>
      </c>
      <c r="R2639" t="s">
        <v>8359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14">
        <f t="shared" si="165"/>
        <v>25.214285714285715</v>
      </c>
      <c r="Q2640" t="s">
        <v>8323</v>
      </c>
      <c r="R2640" t="s">
        <v>8359</v>
      </c>
      <c r="S2640" s="11">
        <f t="shared" si="166"/>
        <v>41989.913136574076</v>
      </c>
      <c r="T2640" s="11">
        <f t="shared" si="167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14">
        <f t="shared" si="165"/>
        <v>10.040816326530612</v>
      </c>
      <c r="Q2641" t="s">
        <v>8323</v>
      </c>
      <c r="R2641" t="s">
        <v>8359</v>
      </c>
      <c r="S2641" s="11">
        <f t="shared" si="166"/>
        <v>42024.86513888889</v>
      </c>
      <c r="T2641" s="11">
        <f t="shared" si="167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14">
        <f t="shared" si="165"/>
        <v>45.94202898550725</v>
      </c>
      <c r="Q2642" t="s">
        <v>8323</v>
      </c>
      <c r="R2642" t="s">
        <v>8359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14">
        <f t="shared" si="165"/>
        <v>15</v>
      </c>
      <c r="Q2643" t="s">
        <v>8323</v>
      </c>
      <c r="R2643" t="s">
        <v>8359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14" t="e">
        <f t="shared" si="165"/>
        <v>#DIV/0!</v>
      </c>
      <c r="Q2644" t="s">
        <v>8323</v>
      </c>
      <c r="R2644" t="s">
        <v>8359</v>
      </c>
      <c r="S2644" s="11">
        <f t="shared" si="166"/>
        <v>42536.246620370366</v>
      </c>
      <c r="T2644" s="11">
        <f t="shared" si="167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14">
        <f t="shared" si="165"/>
        <v>223.58248500999335</v>
      </c>
      <c r="Q2645" t="s">
        <v>8323</v>
      </c>
      <c r="R2645" t="s">
        <v>8359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14">
        <f t="shared" si="165"/>
        <v>39.480769230769234</v>
      </c>
      <c r="Q2646" t="s">
        <v>8323</v>
      </c>
      <c r="R2646" t="s">
        <v>8359</v>
      </c>
      <c r="S2646" s="11">
        <f t="shared" si="166"/>
        <v>42774.792071759264</v>
      </c>
      <c r="T2646" s="11">
        <f t="shared" si="167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14">
        <f t="shared" si="165"/>
        <v>91.304347826086953</v>
      </c>
      <c r="Q2647" t="s">
        <v>8323</v>
      </c>
      <c r="R2647" t="s">
        <v>8359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14">
        <f t="shared" si="165"/>
        <v>78.666205607476627</v>
      </c>
      <c r="Q2648" t="s">
        <v>8323</v>
      </c>
      <c r="R2648" t="s">
        <v>8359</v>
      </c>
      <c r="S2648" s="11">
        <f t="shared" si="166"/>
        <v>42226.313298611116</v>
      </c>
      <c r="T2648" s="11">
        <f t="shared" si="167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14">
        <f t="shared" si="165"/>
        <v>12</v>
      </c>
      <c r="Q2649" t="s">
        <v>8323</v>
      </c>
      <c r="R2649" t="s">
        <v>8359</v>
      </c>
      <c r="S2649" s="11">
        <f t="shared" si="166"/>
        <v>42200.261793981481</v>
      </c>
      <c r="T2649" s="11">
        <f t="shared" si="167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14">
        <f t="shared" si="165"/>
        <v>17.666666666666668</v>
      </c>
      <c r="Q2650" t="s">
        <v>8323</v>
      </c>
      <c r="R2650" t="s">
        <v>8359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14">
        <f t="shared" si="165"/>
        <v>41.333333333333336</v>
      </c>
      <c r="Q2651" t="s">
        <v>8323</v>
      </c>
      <c r="R2651" t="s">
        <v>8359</v>
      </c>
      <c r="S2651" s="11">
        <f t="shared" si="166"/>
        <v>42341.99700231482</v>
      </c>
      <c r="T2651" s="11">
        <f t="shared" si="167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14">
        <f t="shared" si="165"/>
        <v>71.599999999999994</v>
      </c>
      <c r="Q2652" t="s">
        <v>8323</v>
      </c>
      <c r="R2652" t="s">
        <v>8359</v>
      </c>
      <c r="S2652" s="11">
        <f t="shared" si="166"/>
        <v>42695.624340277776</v>
      </c>
      <c r="T2652" s="11">
        <f t="shared" si="167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14">
        <f t="shared" si="165"/>
        <v>307.8235294117647</v>
      </c>
      <c r="Q2653" t="s">
        <v>8323</v>
      </c>
      <c r="R2653" t="s">
        <v>8359</v>
      </c>
      <c r="S2653" s="11">
        <f t="shared" si="166"/>
        <v>42327.805659722217</v>
      </c>
      <c r="T2653" s="11">
        <f t="shared" si="167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14">
        <f t="shared" si="165"/>
        <v>80.454545454545453</v>
      </c>
      <c r="Q2654" t="s">
        <v>8323</v>
      </c>
      <c r="R2654" t="s">
        <v>8359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14">
        <f t="shared" si="165"/>
        <v>83.942857142857136</v>
      </c>
      <c r="Q2655" t="s">
        <v>8323</v>
      </c>
      <c r="R2655" t="s">
        <v>8359</v>
      </c>
      <c r="S2655" s="11">
        <f t="shared" si="166"/>
        <v>41771.651932870373</v>
      </c>
      <c r="T2655" s="11">
        <f t="shared" si="167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14">
        <f t="shared" si="165"/>
        <v>8.5</v>
      </c>
      <c r="Q2656" t="s">
        <v>8323</v>
      </c>
      <c r="R2656" t="s">
        <v>8359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14">
        <f t="shared" si="165"/>
        <v>73.372093023255815</v>
      </c>
      <c r="Q2657" t="s">
        <v>8323</v>
      </c>
      <c r="R2657" t="s">
        <v>8359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14">
        <f t="shared" si="165"/>
        <v>112.86184210526316</v>
      </c>
      <c r="Q2658" t="s">
        <v>8323</v>
      </c>
      <c r="R2658" t="s">
        <v>8359</v>
      </c>
      <c r="S2658" s="11">
        <f t="shared" si="166"/>
        <v>42767.688518518517</v>
      </c>
      <c r="T2658" s="11">
        <f t="shared" si="167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14">
        <f t="shared" si="165"/>
        <v>95.277627118644077</v>
      </c>
      <c r="Q2659" t="s">
        <v>8323</v>
      </c>
      <c r="R2659" t="s">
        <v>8359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14">
        <f t="shared" si="165"/>
        <v>22.75</v>
      </c>
      <c r="Q2660" t="s">
        <v>8323</v>
      </c>
      <c r="R2660" t="s">
        <v>8359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14">
        <f t="shared" si="165"/>
        <v>133.30000000000001</v>
      </c>
      <c r="Q2661" t="s">
        <v>8323</v>
      </c>
      <c r="R2661" t="s">
        <v>8359</v>
      </c>
      <c r="S2661" s="11">
        <f t="shared" si="166"/>
        <v>42082.069560185191</v>
      </c>
      <c r="T2661" s="11">
        <f t="shared" si="167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14">
        <f t="shared" si="165"/>
        <v>3.8</v>
      </c>
      <c r="Q2662" t="s">
        <v>8323</v>
      </c>
      <c r="R2662" t="s">
        <v>8359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14">
        <f t="shared" si="165"/>
        <v>85.75</v>
      </c>
      <c r="Q2663" t="s">
        <v>8323</v>
      </c>
      <c r="R2663" t="s">
        <v>8360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14">
        <f t="shared" si="165"/>
        <v>267</v>
      </c>
      <c r="Q2664" t="s">
        <v>8323</v>
      </c>
      <c r="R2664" t="s">
        <v>8360</v>
      </c>
      <c r="S2664" s="11">
        <f t="shared" si="166"/>
        <v>42207.746678240743</v>
      </c>
      <c r="T2664" s="11">
        <f t="shared" si="167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14">
        <f t="shared" si="165"/>
        <v>373.55803571428572</v>
      </c>
      <c r="Q2665" t="s">
        <v>8323</v>
      </c>
      <c r="R2665" t="s">
        <v>8360</v>
      </c>
      <c r="S2665" s="11">
        <f t="shared" si="166"/>
        <v>42222.622766203705</v>
      </c>
      <c r="T2665" s="11">
        <f t="shared" si="167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14">
        <f t="shared" si="165"/>
        <v>174.03846153846155</v>
      </c>
      <c r="Q2666" t="s">
        <v>8323</v>
      </c>
      <c r="R2666" t="s">
        <v>8360</v>
      </c>
      <c r="S2666" s="11">
        <f t="shared" si="166"/>
        <v>42313.02542824074</v>
      </c>
      <c r="T2666" s="11">
        <f t="shared" si="167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14">
        <f t="shared" si="165"/>
        <v>93.695652173913047</v>
      </c>
      <c r="Q2667" t="s">
        <v>8323</v>
      </c>
      <c r="R2667" t="s">
        <v>8360</v>
      </c>
      <c r="S2667" s="11">
        <f t="shared" si="166"/>
        <v>42083.895532407405</v>
      </c>
      <c r="T2667" s="11">
        <f t="shared" si="167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14">
        <f t="shared" si="165"/>
        <v>77.327718446601949</v>
      </c>
      <c r="Q2668" t="s">
        <v>8323</v>
      </c>
      <c r="R2668" t="s">
        <v>8360</v>
      </c>
      <c r="S2668" s="11">
        <f t="shared" si="166"/>
        <v>42235.764340277776</v>
      </c>
      <c r="T2668" s="11">
        <f t="shared" si="167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14">
        <f t="shared" si="165"/>
        <v>92.222222222222229</v>
      </c>
      <c r="Q2669" t="s">
        <v>8323</v>
      </c>
      <c r="R2669" t="s">
        <v>8360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14">
        <f t="shared" si="165"/>
        <v>60.964285714285715</v>
      </c>
      <c r="Q2670" t="s">
        <v>8323</v>
      </c>
      <c r="R2670" t="s">
        <v>8360</v>
      </c>
      <c r="S2670" s="11">
        <f t="shared" si="166"/>
        <v>42275.588715277772</v>
      </c>
      <c r="T2670" s="11">
        <f t="shared" si="167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14">
        <f t="shared" si="165"/>
        <v>91</v>
      </c>
      <c r="Q2671" t="s">
        <v>8323</v>
      </c>
      <c r="R2671" t="s">
        <v>8360</v>
      </c>
      <c r="S2671" s="11">
        <f t="shared" si="166"/>
        <v>42319.035833333335</v>
      </c>
      <c r="T2671" s="11">
        <f t="shared" si="167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14">
        <f t="shared" si="165"/>
        <v>41.583333333333336</v>
      </c>
      <c r="Q2672" t="s">
        <v>8323</v>
      </c>
      <c r="R2672" t="s">
        <v>8360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14">
        <f t="shared" si="165"/>
        <v>33.761904761904759</v>
      </c>
      <c r="Q2673" t="s">
        <v>8323</v>
      </c>
      <c r="R2673" t="s">
        <v>8360</v>
      </c>
      <c r="S2673" s="11">
        <f t="shared" si="166"/>
        <v>41962.749027777783</v>
      </c>
      <c r="T2673" s="11">
        <f t="shared" si="167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14">
        <f t="shared" si="165"/>
        <v>70.61702127659575</v>
      </c>
      <c r="Q2674" t="s">
        <v>8323</v>
      </c>
      <c r="R2674" t="s">
        <v>8360</v>
      </c>
      <c r="S2674" s="11">
        <f t="shared" si="166"/>
        <v>42344.884143518517</v>
      </c>
      <c r="T2674" s="11">
        <f t="shared" si="167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14">
        <f t="shared" si="165"/>
        <v>167.15151515151516</v>
      </c>
      <c r="Q2675" t="s">
        <v>8323</v>
      </c>
      <c r="R2675" t="s">
        <v>8360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14">
        <f t="shared" si="165"/>
        <v>128.61988304093566</v>
      </c>
      <c r="Q2676" t="s">
        <v>8323</v>
      </c>
      <c r="R2676" t="s">
        <v>8360</v>
      </c>
      <c r="S2676" s="11">
        <f t="shared" si="166"/>
        <v>42529.632754629631</v>
      </c>
      <c r="T2676" s="11">
        <f t="shared" si="167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14">
        <f t="shared" si="165"/>
        <v>65.41379310344827</v>
      </c>
      <c r="Q2677" t="s">
        <v>8323</v>
      </c>
      <c r="R2677" t="s">
        <v>8360</v>
      </c>
      <c r="S2677" s="11">
        <f t="shared" si="166"/>
        <v>41923.857511574075</v>
      </c>
      <c r="T2677" s="11">
        <f t="shared" si="167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14">
        <f t="shared" si="165"/>
        <v>117.55555555555556</v>
      </c>
      <c r="Q2678" t="s">
        <v>8323</v>
      </c>
      <c r="R2678" t="s">
        <v>8360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14">
        <f t="shared" si="165"/>
        <v>126.48148148148148</v>
      </c>
      <c r="Q2679" t="s">
        <v>8323</v>
      </c>
      <c r="R2679" t="s">
        <v>8360</v>
      </c>
      <c r="S2679" s="11">
        <f t="shared" si="166"/>
        <v>41793.029432870368</v>
      </c>
      <c r="T2679" s="11">
        <f t="shared" si="167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14">
        <f t="shared" si="165"/>
        <v>550</v>
      </c>
      <c r="Q2680" t="s">
        <v>8323</v>
      </c>
      <c r="R2680" t="s">
        <v>8360</v>
      </c>
      <c r="S2680" s="11">
        <f t="shared" si="166"/>
        <v>42241.798206018517</v>
      </c>
      <c r="T2680" s="11">
        <f t="shared" si="167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14">
        <f t="shared" si="165"/>
        <v>44</v>
      </c>
      <c r="Q2681" t="s">
        <v>8323</v>
      </c>
      <c r="R2681" t="s">
        <v>8360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14">
        <f t="shared" si="165"/>
        <v>69</v>
      </c>
      <c r="Q2682" t="s">
        <v>8323</v>
      </c>
      <c r="R2682" t="s">
        <v>8360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14">
        <f t="shared" si="165"/>
        <v>27.5</v>
      </c>
      <c r="Q2683" t="s">
        <v>8340</v>
      </c>
      <c r="R2683" t="s">
        <v>8341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14">
        <f t="shared" si="165"/>
        <v>84.9</v>
      </c>
      <c r="Q2684" t="s">
        <v>8340</v>
      </c>
      <c r="R2684" t="s">
        <v>8341</v>
      </c>
      <c r="S2684" s="11">
        <f t="shared" si="166"/>
        <v>41932.871990740743</v>
      </c>
      <c r="T2684" s="11">
        <f t="shared" si="167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14">
        <f t="shared" si="165"/>
        <v>12</v>
      </c>
      <c r="Q2685" t="s">
        <v>8340</v>
      </c>
      <c r="R2685" t="s">
        <v>8341</v>
      </c>
      <c r="S2685" s="11">
        <f t="shared" si="166"/>
        <v>42034.75509259259</v>
      </c>
      <c r="T2685" s="11">
        <f t="shared" si="167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14">
        <f t="shared" si="165"/>
        <v>200</v>
      </c>
      <c r="Q2686" t="s">
        <v>8340</v>
      </c>
      <c r="R2686" t="s">
        <v>8341</v>
      </c>
      <c r="S2686" s="11">
        <f t="shared" si="166"/>
        <v>41820.914641203701</v>
      </c>
      <c r="T2686" s="11">
        <f t="shared" si="167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14">
        <f t="shared" si="165"/>
        <v>10</v>
      </c>
      <c r="Q2687" t="s">
        <v>8340</v>
      </c>
      <c r="R2687" t="s">
        <v>8341</v>
      </c>
      <c r="S2687" s="11">
        <f t="shared" si="166"/>
        <v>42061.69594907407</v>
      </c>
      <c r="T2687" s="11">
        <f t="shared" si="167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14" t="e">
        <f t="shared" si="165"/>
        <v>#DIV/0!</v>
      </c>
      <c r="Q2688" t="s">
        <v>8340</v>
      </c>
      <c r="R2688" t="s">
        <v>8341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14" t="e">
        <f t="shared" si="165"/>
        <v>#DIV/0!</v>
      </c>
      <c r="Q2689" t="s">
        <v>8340</v>
      </c>
      <c r="R2689" t="s">
        <v>8341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168">E2690/D2690</f>
        <v>1.48E-3</v>
      </c>
      <c r="P2690" s="14">
        <f t="shared" si="165"/>
        <v>5.2857142857142856</v>
      </c>
      <c r="Q2690" t="s">
        <v>8340</v>
      </c>
      <c r="R2690" t="s">
        <v>8341</v>
      </c>
      <c r="S2690" s="11">
        <f t="shared" si="166"/>
        <v>42028.118865740747</v>
      </c>
      <c r="T2690" s="11">
        <f t="shared" si="167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168"/>
        <v>2.8571428571428571E-5</v>
      </c>
      <c r="P2691" s="14">
        <f t="shared" ref="P2691:P2754" si="169">E2691/L2691</f>
        <v>1</v>
      </c>
      <c r="Q2691" t="s">
        <v>8340</v>
      </c>
      <c r="R2691" t="s">
        <v>8341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14">
        <f t="shared" si="169"/>
        <v>72.762711864406782</v>
      </c>
      <c r="Q2692" t="s">
        <v>8340</v>
      </c>
      <c r="R2692" t="s">
        <v>8341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14">
        <f t="shared" si="169"/>
        <v>17.5</v>
      </c>
      <c r="Q2693" t="s">
        <v>8340</v>
      </c>
      <c r="R2693" t="s">
        <v>8341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14">
        <f t="shared" si="169"/>
        <v>25</v>
      </c>
      <c r="Q2694" t="s">
        <v>8340</v>
      </c>
      <c r="R2694" t="s">
        <v>8341</v>
      </c>
      <c r="S2694" s="11">
        <f t="shared" si="170"/>
        <v>42058.334027777775</v>
      </c>
      <c r="T2694" s="11">
        <f t="shared" si="171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14">
        <f t="shared" si="169"/>
        <v>13.333333333333334</v>
      </c>
      <c r="Q2695" t="s">
        <v>8340</v>
      </c>
      <c r="R2695" t="s">
        <v>8341</v>
      </c>
      <c r="S2695" s="11">
        <f t="shared" si="170"/>
        <v>41834.138495370367</v>
      </c>
      <c r="T2695" s="11">
        <f t="shared" si="171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14">
        <f t="shared" si="169"/>
        <v>1</v>
      </c>
      <c r="Q2696" t="s">
        <v>8340</v>
      </c>
      <c r="R2696" t="s">
        <v>8341</v>
      </c>
      <c r="S2696" s="11">
        <f t="shared" si="170"/>
        <v>41878.140497685185</v>
      </c>
      <c r="T2696" s="11">
        <f t="shared" si="171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14">
        <f t="shared" si="169"/>
        <v>23.666666666666668</v>
      </c>
      <c r="Q2697" t="s">
        <v>8340</v>
      </c>
      <c r="R2697" t="s">
        <v>8341</v>
      </c>
      <c r="S2697" s="11">
        <f t="shared" si="170"/>
        <v>42048.181921296295</v>
      </c>
      <c r="T2697" s="11">
        <f t="shared" si="171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14">
        <f t="shared" si="169"/>
        <v>89.21052631578948</v>
      </c>
      <c r="Q2698" t="s">
        <v>8340</v>
      </c>
      <c r="R2698" t="s">
        <v>8341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14">
        <f t="shared" si="169"/>
        <v>116.55769230769231</v>
      </c>
      <c r="Q2699" t="s">
        <v>8340</v>
      </c>
      <c r="R2699" t="s">
        <v>8341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14">
        <f t="shared" si="169"/>
        <v>13.005000000000001</v>
      </c>
      <c r="Q2700" t="s">
        <v>8340</v>
      </c>
      <c r="R2700" t="s">
        <v>8341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14" t="e">
        <f t="shared" si="169"/>
        <v>#DIV/0!</v>
      </c>
      <c r="Q2701" t="s">
        <v>8340</v>
      </c>
      <c r="R2701" t="s">
        <v>8341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14">
        <f t="shared" si="169"/>
        <v>17.5</v>
      </c>
      <c r="Q2702" t="s">
        <v>8340</v>
      </c>
      <c r="R2702" t="s">
        <v>8341</v>
      </c>
      <c r="S2702" s="11">
        <f t="shared" si="170"/>
        <v>41870.87467592593</v>
      </c>
      <c r="T2702" s="11">
        <f t="shared" si="171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14">
        <f t="shared" si="169"/>
        <v>34.130434782608695</v>
      </c>
      <c r="Q2703" t="s">
        <v>8321</v>
      </c>
      <c r="R2703" t="s">
        <v>8361</v>
      </c>
      <c r="S2703" s="11">
        <f t="shared" si="170"/>
        <v>42801.774699074071</v>
      </c>
      <c r="T2703" s="11">
        <f t="shared" si="171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14">
        <f t="shared" si="169"/>
        <v>132.34615384615384</v>
      </c>
      <c r="Q2704" t="s">
        <v>8321</v>
      </c>
      <c r="R2704" t="s">
        <v>8361</v>
      </c>
      <c r="S2704" s="11">
        <f t="shared" si="170"/>
        <v>42800.801817129628</v>
      </c>
      <c r="T2704" s="11">
        <f t="shared" si="171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14">
        <f t="shared" si="169"/>
        <v>922.22222222222217</v>
      </c>
      <c r="Q2705" t="s">
        <v>8321</v>
      </c>
      <c r="R2705" t="s">
        <v>8361</v>
      </c>
      <c r="S2705" s="11">
        <f t="shared" si="170"/>
        <v>42756.690162037034</v>
      </c>
      <c r="T2705" s="11">
        <f t="shared" si="171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14">
        <f t="shared" si="169"/>
        <v>163.57142857142858</v>
      </c>
      <c r="Q2706" t="s">
        <v>8321</v>
      </c>
      <c r="R2706" t="s">
        <v>8361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14">
        <f t="shared" si="169"/>
        <v>217.375</v>
      </c>
      <c r="Q2707" t="s">
        <v>8321</v>
      </c>
      <c r="R2707" t="s">
        <v>8361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14">
        <f t="shared" si="169"/>
        <v>149.44486692015209</v>
      </c>
      <c r="Q2708" t="s">
        <v>8321</v>
      </c>
      <c r="R2708" t="s">
        <v>8361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14">
        <f t="shared" si="169"/>
        <v>71.237487309644663</v>
      </c>
      <c r="Q2709" t="s">
        <v>8321</v>
      </c>
      <c r="R2709" t="s">
        <v>8361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14">
        <f t="shared" si="169"/>
        <v>44.464318398474738</v>
      </c>
      <c r="Q2710" t="s">
        <v>8321</v>
      </c>
      <c r="R2710" t="s">
        <v>8361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14">
        <f t="shared" si="169"/>
        <v>164.94480519480518</v>
      </c>
      <c r="Q2711" t="s">
        <v>8321</v>
      </c>
      <c r="R2711" t="s">
        <v>8361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14">
        <f t="shared" si="169"/>
        <v>84.871516544117654</v>
      </c>
      <c r="Q2712" t="s">
        <v>8321</v>
      </c>
      <c r="R2712" t="s">
        <v>8361</v>
      </c>
      <c r="S2712" s="11">
        <f t="shared" si="170"/>
        <v>41828.229490740741</v>
      </c>
      <c r="T2712" s="11">
        <f t="shared" si="171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14">
        <f t="shared" si="169"/>
        <v>53.945205479452056</v>
      </c>
      <c r="Q2713" t="s">
        <v>8321</v>
      </c>
      <c r="R2713" t="s">
        <v>8361</v>
      </c>
      <c r="S2713" s="11">
        <f t="shared" si="170"/>
        <v>41780.745254629634</v>
      </c>
      <c r="T2713" s="11">
        <f t="shared" si="171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14">
        <f t="shared" si="169"/>
        <v>50.531468531468533</v>
      </c>
      <c r="Q2714" t="s">
        <v>8321</v>
      </c>
      <c r="R2714" t="s">
        <v>8361</v>
      </c>
      <c r="S2714" s="11">
        <f t="shared" si="170"/>
        <v>41432.062037037038</v>
      </c>
      <c r="T2714" s="11">
        <f t="shared" si="171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14">
        <f t="shared" si="169"/>
        <v>108.00140845070422</v>
      </c>
      <c r="Q2715" t="s">
        <v>8321</v>
      </c>
      <c r="R2715" t="s">
        <v>8361</v>
      </c>
      <c r="S2715" s="11">
        <f t="shared" si="170"/>
        <v>42322.653749999998</v>
      </c>
      <c r="T2715" s="11">
        <f t="shared" si="171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14">
        <f t="shared" si="169"/>
        <v>95.373770491803285</v>
      </c>
      <c r="Q2716" t="s">
        <v>8321</v>
      </c>
      <c r="R2716" t="s">
        <v>8361</v>
      </c>
      <c r="S2716" s="11">
        <f t="shared" si="170"/>
        <v>42629.655046296291</v>
      </c>
      <c r="T2716" s="11">
        <f t="shared" si="171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14">
        <f t="shared" si="169"/>
        <v>57.631016333938291</v>
      </c>
      <c r="Q2717" t="s">
        <v>8321</v>
      </c>
      <c r="R2717" t="s">
        <v>8361</v>
      </c>
      <c r="S2717" s="11">
        <f t="shared" si="170"/>
        <v>42387.398472222223</v>
      </c>
      <c r="T2717" s="11">
        <f t="shared" si="171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14">
        <f t="shared" si="169"/>
        <v>64.160481283422456</v>
      </c>
      <c r="Q2718" t="s">
        <v>8321</v>
      </c>
      <c r="R2718" t="s">
        <v>8361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14">
        <f t="shared" si="169"/>
        <v>92.387692307692305</v>
      </c>
      <c r="Q2719" t="s">
        <v>8321</v>
      </c>
      <c r="R2719" t="s">
        <v>8361</v>
      </c>
      <c r="S2719" s="11">
        <f t="shared" si="170"/>
        <v>41934.914918981485</v>
      </c>
      <c r="T2719" s="11">
        <f t="shared" si="171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14">
        <f t="shared" si="169"/>
        <v>125.97972972972973</v>
      </c>
      <c r="Q2720" t="s">
        <v>8321</v>
      </c>
      <c r="R2720" t="s">
        <v>8361</v>
      </c>
      <c r="S2720" s="11">
        <f t="shared" si="170"/>
        <v>42465.596585648149</v>
      </c>
      <c r="T2720" s="11">
        <f t="shared" si="171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14">
        <f t="shared" si="169"/>
        <v>94.637681159420296</v>
      </c>
      <c r="Q2721" t="s">
        <v>8321</v>
      </c>
      <c r="R2721" t="s">
        <v>8361</v>
      </c>
      <c r="S2721" s="11">
        <f t="shared" si="170"/>
        <v>42418.031180555554</v>
      </c>
      <c r="T2721" s="11">
        <f t="shared" si="171"/>
        <v>42477.989513888882</v>
      </c>
    </row>
    <row r="2722" spans="1:20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14">
        <f t="shared" si="169"/>
        <v>170.69942196531792</v>
      </c>
      <c r="Q2722" t="s">
        <v>8321</v>
      </c>
      <c r="R2722" t="s">
        <v>8361</v>
      </c>
      <c r="S2722" s="11">
        <f t="shared" si="170"/>
        <v>42655.465891203698</v>
      </c>
      <c r="T2722" s="11">
        <f t="shared" si="171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14">
        <f t="shared" si="169"/>
        <v>40.762081784386616</v>
      </c>
      <c r="Q2723" t="s">
        <v>8323</v>
      </c>
      <c r="R2723" t="s">
        <v>8353</v>
      </c>
      <c r="S2723" s="11">
        <f t="shared" si="170"/>
        <v>41493.543958333335</v>
      </c>
      <c r="T2723" s="11">
        <f t="shared" si="171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14">
        <f t="shared" si="169"/>
        <v>68.254054054054052</v>
      </c>
      <c r="Q2724" t="s">
        <v>8323</v>
      </c>
      <c r="R2724" t="s">
        <v>8353</v>
      </c>
      <c r="S2724" s="11">
        <f t="shared" si="170"/>
        <v>42704.857094907406</v>
      </c>
      <c r="T2724" s="11">
        <f t="shared" si="171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14">
        <f t="shared" si="169"/>
        <v>95.48863636363636</v>
      </c>
      <c r="Q2725" t="s">
        <v>8323</v>
      </c>
      <c r="R2725" t="s">
        <v>8353</v>
      </c>
      <c r="S2725" s="11">
        <f t="shared" si="170"/>
        <v>41944.83898148148</v>
      </c>
      <c r="T2725" s="11">
        <f t="shared" si="171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14">
        <f t="shared" si="169"/>
        <v>7.1902649656526005</v>
      </c>
      <c r="Q2726" t="s">
        <v>8323</v>
      </c>
      <c r="R2726" t="s">
        <v>8353</v>
      </c>
      <c r="S2726" s="11">
        <f t="shared" si="170"/>
        <v>42199.32707175926</v>
      </c>
      <c r="T2726" s="11">
        <f t="shared" si="171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14">
        <f t="shared" si="169"/>
        <v>511.65486725663715</v>
      </c>
      <c r="Q2727" t="s">
        <v>8323</v>
      </c>
      <c r="R2727" t="s">
        <v>8353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14">
        <f t="shared" si="169"/>
        <v>261.74504950495049</v>
      </c>
      <c r="Q2728" t="s">
        <v>8323</v>
      </c>
      <c r="R2728" t="s">
        <v>8353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14">
        <f t="shared" si="169"/>
        <v>69.760961810466767</v>
      </c>
      <c r="Q2729" t="s">
        <v>8323</v>
      </c>
      <c r="R2729" t="s">
        <v>8353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14">
        <f t="shared" si="169"/>
        <v>77.229591836734699</v>
      </c>
      <c r="Q2730" t="s">
        <v>8323</v>
      </c>
      <c r="R2730" t="s">
        <v>8353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14">
        <f t="shared" si="169"/>
        <v>340.56521739130437</v>
      </c>
      <c r="Q2731" t="s">
        <v>8323</v>
      </c>
      <c r="R2731" t="s">
        <v>8353</v>
      </c>
      <c r="S2731" s="11">
        <f t="shared" si="170"/>
        <v>42095.240706018521</v>
      </c>
      <c r="T2731" s="11">
        <f t="shared" si="171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14">
        <f t="shared" si="169"/>
        <v>67.417903225806455</v>
      </c>
      <c r="Q2732" t="s">
        <v>8323</v>
      </c>
      <c r="R2732" t="s">
        <v>8353</v>
      </c>
      <c r="S2732" s="11">
        <f t="shared" si="170"/>
        <v>41351.541377314818</v>
      </c>
      <c r="T2732" s="11">
        <f t="shared" si="171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14">
        <f t="shared" si="169"/>
        <v>845.70270270270271</v>
      </c>
      <c r="Q2733" t="s">
        <v>8323</v>
      </c>
      <c r="R2733" t="s">
        <v>8353</v>
      </c>
      <c r="S2733" s="11">
        <f t="shared" si="170"/>
        <v>41872.525717592594</v>
      </c>
      <c r="T2733" s="11">
        <f t="shared" si="171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14">
        <f t="shared" si="169"/>
        <v>97.191780821917803</v>
      </c>
      <c r="Q2734" t="s">
        <v>8323</v>
      </c>
      <c r="R2734" t="s">
        <v>8353</v>
      </c>
      <c r="S2734" s="11">
        <f t="shared" si="170"/>
        <v>41389.808194444442</v>
      </c>
      <c r="T2734" s="11">
        <f t="shared" si="171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14">
        <f t="shared" si="169"/>
        <v>451.84033613445376</v>
      </c>
      <c r="Q2735" t="s">
        <v>8323</v>
      </c>
      <c r="R2735" t="s">
        <v>8353</v>
      </c>
      <c r="S2735" s="11">
        <f t="shared" si="170"/>
        <v>42044.272847222222</v>
      </c>
      <c r="T2735" s="11">
        <f t="shared" si="171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14">
        <f t="shared" si="169"/>
        <v>138.66871165644173</v>
      </c>
      <c r="Q2736" t="s">
        <v>8323</v>
      </c>
      <c r="R2736" t="s">
        <v>8353</v>
      </c>
      <c r="S2736" s="11">
        <f t="shared" si="170"/>
        <v>42626.668888888889</v>
      </c>
      <c r="T2736" s="11">
        <f t="shared" si="171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14">
        <f t="shared" si="169"/>
        <v>21.640147492625371</v>
      </c>
      <c r="Q2737" t="s">
        <v>8323</v>
      </c>
      <c r="R2737" t="s">
        <v>8353</v>
      </c>
      <c r="S2737" s="11">
        <f t="shared" si="170"/>
        <v>41316.120949074073</v>
      </c>
      <c r="T2737" s="11">
        <f t="shared" si="171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14">
        <f t="shared" si="169"/>
        <v>169.51724137931035</v>
      </c>
      <c r="Q2738" t="s">
        <v>8323</v>
      </c>
      <c r="R2738" t="s">
        <v>8353</v>
      </c>
      <c r="S2738" s="11">
        <f t="shared" si="170"/>
        <v>41722.666354166664</v>
      </c>
      <c r="T2738" s="11">
        <f t="shared" si="171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14">
        <f t="shared" si="169"/>
        <v>161.88210526315791</v>
      </c>
      <c r="Q2739" t="s">
        <v>8323</v>
      </c>
      <c r="R2739" t="s">
        <v>8353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14">
        <f t="shared" si="169"/>
        <v>493.13333333333333</v>
      </c>
      <c r="Q2740" t="s">
        <v>8323</v>
      </c>
      <c r="R2740" t="s">
        <v>8353</v>
      </c>
      <c r="S2740" s="11">
        <f t="shared" si="170"/>
        <v>42620.143564814818</v>
      </c>
      <c r="T2740" s="11">
        <f t="shared" si="171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14">
        <f t="shared" si="169"/>
        <v>22.120418848167539</v>
      </c>
      <c r="Q2741" t="s">
        <v>8323</v>
      </c>
      <c r="R2741" t="s">
        <v>8353</v>
      </c>
      <c r="S2741" s="11">
        <f t="shared" si="170"/>
        <v>41719.887928240743</v>
      </c>
      <c r="T2741" s="11">
        <f t="shared" si="171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14">
        <f t="shared" si="169"/>
        <v>18.235294117647058</v>
      </c>
      <c r="Q2742" t="s">
        <v>8323</v>
      </c>
      <c r="R2742" t="s">
        <v>8353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14">
        <f t="shared" si="169"/>
        <v>8.75</v>
      </c>
      <c r="Q2743" t="s">
        <v>8326</v>
      </c>
      <c r="R2743" t="s">
        <v>8362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14">
        <f t="shared" si="169"/>
        <v>40.611111111111114</v>
      </c>
      <c r="Q2744" t="s">
        <v>8326</v>
      </c>
      <c r="R2744" t="s">
        <v>8362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14" t="e">
        <f t="shared" si="169"/>
        <v>#DIV/0!</v>
      </c>
      <c r="Q2745" t="s">
        <v>8326</v>
      </c>
      <c r="R2745" t="s">
        <v>8362</v>
      </c>
      <c r="S2745" s="11">
        <f t="shared" si="170"/>
        <v>42632.328784722224</v>
      </c>
      <c r="T2745" s="11">
        <f t="shared" si="171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14">
        <f t="shared" si="169"/>
        <v>37.954545454545453</v>
      </c>
      <c r="Q2746" t="s">
        <v>8326</v>
      </c>
      <c r="R2746" t="s">
        <v>8362</v>
      </c>
      <c r="S2746" s="11">
        <f t="shared" si="170"/>
        <v>40938.062476851854</v>
      </c>
      <c r="T2746" s="11">
        <f t="shared" si="171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14">
        <f t="shared" si="169"/>
        <v>35.734693877551024</v>
      </c>
      <c r="Q2747" t="s">
        <v>8326</v>
      </c>
      <c r="R2747" t="s">
        <v>8362</v>
      </c>
      <c r="S2747" s="11">
        <f t="shared" si="170"/>
        <v>41044.988055555557</v>
      </c>
      <c r="T2747" s="11">
        <f t="shared" si="171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14">
        <f t="shared" si="169"/>
        <v>42.157894736842103</v>
      </c>
      <c r="Q2748" t="s">
        <v>8326</v>
      </c>
      <c r="R2748" t="s">
        <v>8362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14">
        <f t="shared" si="169"/>
        <v>35</v>
      </c>
      <c r="Q2749" t="s">
        <v>8326</v>
      </c>
      <c r="R2749" t="s">
        <v>8362</v>
      </c>
      <c r="S2749" s="11">
        <f t="shared" si="170"/>
        <v>41044.64811342593</v>
      </c>
      <c r="T2749" s="11">
        <f t="shared" si="171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14">
        <f t="shared" si="169"/>
        <v>13.25</v>
      </c>
      <c r="Q2750" t="s">
        <v>8326</v>
      </c>
      <c r="R2750" t="s">
        <v>8362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14">
        <f t="shared" si="169"/>
        <v>55</v>
      </c>
      <c r="Q2751" t="s">
        <v>8326</v>
      </c>
      <c r="R2751" t="s">
        <v>8362</v>
      </c>
      <c r="S2751" s="11">
        <f t="shared" si="170"/>
        <v>42068.799039351856</v>
      </c>
      <c r="T2751" s="11">
        <f t="shared" si="171"/>
        <v>42098.757372685184</v>
      </c>
    </row>
    <row r="2752" spans="1:20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14" t="e">
        <f t="shared" si="169"/>
        <v>#DIV/0!</v>
      </c>
      <c r="Q2752" t="s">
        <v>8326</v>
      </c>
      <c r="R2752" t="s">
        <v>8362</v>
      </c>
      <c r="S2752" s="11">
        <f t="shared" si="170"/>
        <v>41078.899826388886</v>
      </c>
      <c r="T2752" s="11">
        <f t="shared" si="171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14" t="e">
        <f t="shared" si="169"/>
        <v>#DIV/0!</v>
      </c>
      <c r="Q2753" t="s">
        <v>8326</v>
      </c>
      <c r="R2753" t="s">
        <v>8362</v>
      </c>
      <c r="S2753" s="11">
        <f t="shared" si="170"/>
        <v>41747.887060185189</v>
      </c>
      <c r="T2753" s="11">
        <f t="shared" si="171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172">E2754/D2754</f>
        <v>0.11458333333333333</v>
      </c>
      <c r="P2754" s="14">
        <f t="shared" si="169"/>
        <v>39.285714285714285</v>
      </c>
      <c r="Q2754" t="s">
        <v>8326</v>
      </c>
      <c r="R2754" t="s">
        <v>8362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172"/>
        <v>0.19</v>
      </c>
      <c r="P2755" s="14">
        <f t="shared" ref="P2755:P2818" si="173">E2755/L2755</f>
        <v>47.5</v>
      </c>
      <c r="Q2755" t="s">
        <v>8326</v>
      </c>
      <c r="R2755" t="s">
        <v>8362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14" t="e">
        <f t="shared" si="173"/>
        <v>#DIV/0!</v>
      </c>
      <c r="Q2756" t="s">
        <v>8326</v>
      </c>
      <c r="R2756" t="s">
        <v>8362</v>
      </c>
      <c r="S2756" s="11">
        <f t="shared" si="174"/>
        <v>41863.636006944449</v>
      </c>
      <c r="T2756" s="11">
        <f t="shared" si="175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14">
        <f t="shared" si="173"/>
        <v>17.333333333333332</v>
      </c>
      <c r="Q2757" t="s">
        <v>8326</v>
      </c>
      <c r="R2757" t="s">
        <v>8362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14">
        <f t="shared" si="173"/>
        <v>31.757575757575758</v>
      </c>
      <c r="Q2758" t="s">
        <v>8326</v>
      </c>
      <c r="R2758" t="s">
        <v>8362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14">
        <f t="shared" si="173"/>
        <v>5</v>
      </c>
      <c r="Q2759" t="s">
        <v>8326</v>
      </c>
      <c r="R2759" t="s">
        <v>8362</v>
      </c>
      <c r="S2759" s="11">
        <f t="shared" si="174"/>
        <v>42573.65662037037</v>
      </c>
      <c r="T2759" s="11">
        <f t="shared" si="175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14">
        <f t="shared" si="173"/>
        <v>39</v>
      </c>
      <c r="Q2760" t="s">
        <v>8326</v>
      </c>
      <c r="R2760" t="s">
        <v>8362</v>
      </c>
      <c r="S2760" s="11">
        <f t="shared" si="174"/>
        <v>42639.441932870366</v>
      </c>
      <c r="T2760" s="11">
        <f t="shared" si="175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14">
        <f t="shared" si="173"/>
        <v>52.5</v>
      </c>
      <c r="Q2761" t="s">
        <v>8326</v>
      </c>
      <c r="R2761" t="s">
        <v>8362</v>
      </c>
      <c r="S2761" s="11">
        <f t="shared" si="174"/>
        <v>42524.36650462963</v>
      </c>
      <c r="T2761" s="11">
        <f t="shared" si="175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14" t="e">
        <f t="shared" si="173"/>
        <v>#DIV/0!</v>
      </c>
      <c r="Q2762" t="s">
        <v>8326</v>
      </c>
      <c r="R2762" t="s">
        <v>8362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14">
        <f t="shared" si="173"/>
        <v>9</v>
      </c>
      <c r="Q2763" t="s">
        <v>8326</v>
      </c>
      <c r="R2763" t="s">
        <v>8362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14">
        <f t="shared" si="173"/>
        <v>25</v>
      </c>
      <c r="Q2764" t="s">
        <v>8326</v>
      </c>
      <c r="R2764" t="s">
        <v>8362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14">
        <f t="shared" si="173"/>
        <v>30</v>
      </c>
      <c r="Q2765" t="s">
        <v>8326</v>
      </c>
      <c r="R2765" t="s">
        <v>8362</v>
      </c>
      <c r="S2765" s="11">
        <f t="shared" si="174"/>
        <v>41373.579675925925</v>
      </c>
      <c r="T2765" s="11">
        <f t="shared" si="175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14">
        <f t="shared" si="173"/>
        <v>11.25</v>
      </c>
      <c r="Q2766" t="s">
        <v>8326</v>
      </c>
      <c r="R2766" t="s">
        <v>8362</v>
      </c>
      <c r="S2766" s="11">
        <f t="shared" si="174"/>
        <v>41030.292025462964</v>
      </c>
      <c r="T2766" s="11">
        <f t="shared" si="175"/>
        <v>41059.791666666664</v>
      </c>
    </row>
    <row r="2767" spans="1:20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14" t="e">
        <f t="shared" si="173"/>
        <v>#DIV/0!</v>
      </c>
      <c r="Q2767" t="s">
        <v>8326</v>
      </c>
      <c r="R2767" t="s">
        <v>8362</v>
      </c>
      <c r="S2767" s="11">
        <f t="shared" si="174"/>
        <v>41194.579027777778</v>
      </c>
      <c r="T2767" s="11">
        <f t="shared" si="175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14">
        <f t="shared" si="173"/>
        <v>25</v>
      </c>
      <c r="Q2768" t="s">
        <v>8326</v>
      </c>
      <c r="R2768" t="s">
        <v>8362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14">
        <f t="shared" si="173"/>
        <v>11.333333333333334</v>
      </c>
      <c r="Q2769" t="s">
        <v>8326</v>
      </c>
      <c r="R2769" t="s">
        <v>8362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14">
        <f t="shared" si="173"/>
        <v>29.470588235294116</v>
      </c>
      <c r="Q2770" t="s">
        <v>8326</v>
      </c>
      <c r="R2770" t="s">
        <v>8362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14">
        <f t="shared" si="173"/>
        <v>1</v>
      </c>
      <c r="Q2771" t="s">
        <v>8326</v>
      </c>
      <c r="R2771" t="s">
        <v>8362</v>
      </c>
      <c r="S2771" s="11">
        <f t="shared" si="174"/>
        <v>41745.826273148145</v>
      </c>
      <c r="T2771" s="11">
        <f t="shared" si="175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14">
        <f t="shared" si="173"/>
        <v>63.098484848484851</v>
      </c>
      <c r="Q2772" t="s">
        <v>8326</v>
      </c>
      <c r="R2772" t="s">
        <v>8362</v>
      </c>
      <c r="S2772" s="11">
        <f t="shared" si="174"/>
        <v>41686.705208333333</v>
      </c>
      <c r="T2772" s="11">
        <f t="shared" si="175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14" t="e">
        <f t="shared" si="173"/>
        <v>#DIV/0!</v>
      </c>
      <c r="Q2773" t="s">
        <v>8326</v>
      </c>
      <c r="R2773" t="s">
        <v>8362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14" t="e">
        <f t="shared" si="173"/>
        <v>#DIV/0!</v>
      </c>
      <c r="Q2774" t="s">
        <v>8326</v>
      </c>
      <c r="R2774" t="s">
        <v>8362</v>
      </c>
      <c r="S2774" s="11">
        <f t="shared" si="174"/>
        <v>41537.869143518517</v>
      </c>
      <c r="T2774" s="11">
        <f t="shared" si="175"/>
        <v>41552.869143518517</v>
      </c>
    </row>
    <row r="2775" spans="1:20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14">
        <f t="shared" si="173"/>
        <v>1</v>
      </c>
      <c r="Q2775" t="s">
        <v>8326</v>
      </c>
      <c r="R2775" t="s">
        <v>8362</v>
      </c>
      <c r="S2775" s="11">
        <f t="shared" si="174"/>
        <v>42474.86482638889</v>
      </c>
      <c r="T2775" s="11">
        <f t="shared" si="175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14">
        <f t="shared" si="173"/>
        <v>43.846153846153847</v>
      </c>
      <c r="Q2776" t="s">
        <v>8326</v>
      </c>
      <c r="R2776" t="s">
        <v>8362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14">
        <f t="shared" si="173"/>
        <v>75</v>
      </c>
      <c r="Q2777" t="s">
        <v>8326</v>
      </c>
      <c r="R2777" t="s">
        <v>8362</v>
      </c>
      <c r="S2777" s="11">
        <f t="shared" si="174"/>
        <v>40863.013356481482</v>
      </c>
      <c r="T2777" s="11">
        <f t="shared" si="175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14">
        <f t="shared" si="173"/>
        <v>45.972222222222221</v>
      </c>
      <c r="Q2778" t="s">
        <v>8326</v>
      </c>
      <c r="R2778" t="s">
        <v>8362</v>
      </c>
      <c r="S2778" s="11">
        <f t="shared" si="174"/>
        <v>42136.297175925924</v>
      </c>
      <c r="T2778" s="11">
        <f t="shared" si="175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14">
        <f t="shared" si="173"/>
        <v>10</v>
      </c>
      <c r="Q2779" t="s">
        <v>8326</v>
      </c>
      <c r="R2779" t="s">
        <v>8362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14">
        <f t="shared" si="173"/>
        <v>93.666666666666671</v>
      </c>
      <c r="Q2780" t="s">
        <v>8326</v>
      </c>
      <c r="R2780" t="s">
        <v>8362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14">
        <f t="shared" si="173"/>
        <v>53</v>
      </c>
      <c r="Q2781" t="s">
        <v>8326</v>
      </c>
      <c r="R2781" t="s">
        <v>8362</v>
      </c>
      <c r="S2781" s="11">
        <f t="shared" si="174"/>
        <v>42300.585891203707</v>
      </c>
      <c r="T2781" s="11">
        <f t="shared" si="175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14" t="e">
        <f t="shared" si="173"/>
        <v>#DIV/0!</v>
      </c>
      <c r="Q2782" t="s">
        <v>8326</v>
      </c>
      <c r="R2782" t="s">
        <v>8362</v>
      </c>
      <c r="S2782" s="11">
        <f t="shared" si="174"/>
        <v>42774.447777777779</v>
      </c>
      <c r="T2782" s="11">
        <f t="shared" si="175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14">
        <f t="shared" si="173"/>
        <v>47</v>
      </c>
      <c r="Q2783" t="s">
        <v>8321</v>
      </c>
      <c r="R2783" t="s">
        <v>8322</v>
      </c>
      <c r="S2783" s="11">
        <f t="shared" si="174"/>
        <v>42018.94159722222</v>
      </c>
      <c r="T2783" s="11">
        <f t="shared" si="175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14">
        <f t="shared" si="173"/>
        <v>66.666666666666671</v>
      </c>
      <c r="Q2784" t="s">
        <v>8321</v>
      </c>
      <c r="R2784" t="s">
        <v>8322</v>
      </c>
      <c r="S2784" s="11">
        <f t="shared" si="174"/>
        <v>42026.924976851849</v>
      </c>
      <c r="T2784" s="11">
        <f t="shared" si="175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14">
        <f t="shared" si="173"/>
        <v>18.770491803278688</v>
      </c>
      <c r="Q2785" t="s">
        <v>8321</v>
      </c>
      <c r="R2785" t="s">
        <v>8322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14">
        <f t="shared" si="173"/>
        <v>66.111111111111114</v>
      </c>
      <c r="Q2786" t="s">
        <v>8321</v>
      </c>
      <c r="R2786" t="s">
        <v>8322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14">
        <f t="shared" si="173"/>
        <v>36.859154929577464</v>
      </c>
      <c r="Q2787" t="s">
        <v>8321</v>
      </c>
      <c r="R2787" t="s">
        <v>8322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14">
        <f t="shared" si="173"/>
        <v>39.810810810810814</v>
      </c>
      <c r="Q2788" t="s">
        <v>8321</v>
      </c>
      <c r="R2788" t="s">
        <v>8322</v>
      </c>
      <c r="S2788" s="11">
        <f t="shared" si="174"/>
        <v>41815.569212962961</v>
      </c>
      <c r="T2788" s="11">
        <f t="shared" si="175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14">
        <f t="shared" si="173"/>
        <v>31.5</v>
      </c>
      <c r="Q2789" t="s">
        <v>8321</v>
      </c>
      <c r="R2789" t="s">
        <v>8322</v>
      </c>
      <c r="S2789" s="11">
        <f t="shared" si="174"/>
        <v>41808.198518518519</v>
      </c>
      <c r="T2789" s="11">
        <f t="shared" si="175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14">
        <f t="shared" si="173"/>
        <v>102.5</v>
      </c>
      <c r="Q2790" t="s">
        <v>8321</v>
      </c>
      <c r="R2790" t="s">
        <v>8322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14">
        <f t="shared" si="173"/>
        <v>126.45833333333333</v>
      </c>
      <c r="Q2791" t="s">
        <v>8321</v>
      </c>
      <c r="R2791" t="s">
        <v>8322</v>
      </c>
      <c r="S2791" s="11">
        <f t="shared" si="174"/>
        <v>42056.013124999998</v>
      </c>
      <c r="T2791" s="11">
        <f t="shared" si="175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14">
        <f t="shared" si="173"/>
        <v>47.878787878787875</v>
      </c>
      <c r="Q2792" t="s">
        <v>8321</v>
      </c>
      <c r="R2792" t="s">
        <v>8322</v>
      </c>
      <c r="S2792" s="11">
        <f t="shared" si="174"/>
        <v>42016.938692129625</v>
      </c>
      <c r="T2792" s="11">
        <f t="shared" si="175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14">
        <f t="shared" si="173"/>
        <v>73.214285714285708</v>
      </c>
      <c r="Q2793" t="s">
        <v>8321</v>
      </c>
      <c r="R2793" t="s">
        <v>8322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14">
        <f t="shared" si="173"/>
        <v>89.666666666666671</v>
      </c>
      <c r="Q2794" t="s">
        <v>8321</v>
      </c>
      <c r="R2794" t="s">
        <v>8322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14">
        <f t="shared" si="173"/>
        <v>151.4623287671233</v>
      </c>
      <c r="Q2795" t="s">
        <v>8321</v>
      </c>
      <c r="R2795" t="s">
        <v>8322</v>
      </c>
      <c r="S2795" s="11">
        <f t="shared" si="174"/>
        <v>42176.419039351851</v>
      </c>
      <c r="T2795" s="11">
        <f t="shared" si="175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14">
        <f t="shared" si="173"/>
        <v>25</v>
      </c>
      <c r="Q2796" t="s">
        <v>8321</v>
      </c>
      <c r="R2796" t="s">
        <v>8322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14">
        <f t="shared" si="173"/>
        <v>36.5</v>
      </c>
      <c r="Q2797" t="s">
        <v>8321</v>
      </c>
      <c r="R2797" t="s">
        <v>8322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14">
        <f t="shared" si="173"/>
        <v>44</v>
      </c>
      <c r="Q2798" t="s">
        <v>8321</v>
      </c>
      <c r="R2798" t="s">
        <v>8322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14">
        <f t="shared" si="173"/>
        <v>87.357553191489373</v>
      </c>
      <c r="Q2799" t="s">
        <v>8321</v>
      </c>
      <c r="R2799" t="s">
        <v>8322</v>
      </c>
      <c r="S2799" s="11">
        <f t="shared" si="174"/>
        <v>41798.94027777778</v>
      </c>
      <c r="T2799" s="11">
        <f t="shared" si="175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14">
        <f t="shared" si="173"/>
        <v>36.474820143884891</v>
      </c>
      <c r="Q2800" t="s">
        <v>8321</v>
      </c>
      <c r="R2800" t="s">
        <v>8322</v>
      </c>
      <c r="S2800" s="11">
        <f t="shared" si="174"/>
        <v>42201.675011574072</v>
      </c>
      <c r="T2800" s="11">
        <f t="shared" si="175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14">
        <f t="shared" si="173"/>
        <v>44.859538461538463</v>
      </c>
      <c r="Q2801" t="s">
        <v>8321</v>
      </c>
      <c r="R2801" t="s">
        <v>8322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14">
        <f t="shared" si="173"/>
        <v>42.903225806451616</v>
      </c>
      <c r="Q2802" t="s">
        <v>8321</v>
      </c>
      <c r="R2802" t="s">
        <v>8322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14">
        <f t="shared" si="173"/>
        <v>51.230769230769234</v>
      </c>
      <c r="Q2803" t="s">
        <v>8321</v>
      </c>
      <c r="R2803" t="s">
        <v>8322</v>
      </c>
      <c r="S2803" s="11">
        <f t="shared" si="174"/>
        <v>41900.243159722224</v>
      </c>
      <c r="T2803" s="11">
        <f t="shared" si="175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14">
        <f t="shared" si="173"/>
        <v>33.944444444444443</v>
      </c>
      <c r="Q2804" t="s">
        <v>8321</v>
      </c>
      <c r="R2804" t="s">
        <v>8322</v>
      </c>
      <c r="S2804" s="11">
        <f t="shared" si="174"/>
        <v>42192.64707175926</v>
      </c>
      <c r="T2804" s="11">
        <f t="shared" si="175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14">
        <f t="shared" si="173"/>
        <v>90.744680851063833</v>
      </c>
      <c r="Q2805" t="s">
        <v>8321</v>
      </c>
      <c r="R2805" t="s">
        <v>8322</v>
      </c>
      <c r="S2805" s="11">
        <f t="shared" si="174"/>
        <v>42158.065694444449</v>
      </c>
      <c r="T2805" s="11">
        <f t="shared" si="175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14">
        <f t="shared" si="173"/>
        <v>50</v>
      </c>
      <c r="Q2806" t="s">
        <v>8321</v>
      </c>
      <c r="R2806" t="s">
        <v>8322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14">
        <f t="shared" si="173"/>
        <v>24.444444444444443</v>
      </c>
      <c r="Q2807" t="s">
        <v>8321</v>
      </c>
      <c r="R2807" t="s">
        <v>8322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14">
        <f t="shared" si="173"/>
        <v>44.25</v>
      </c>
      <c r="Q2808" t="s">
        <v>8321</v>
      </c>
      <c r="R2808" t="s">
        <v>8322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14">
        <f t="shared" si="173"/>
        <v>67.741935483870961</v>
      </c>
      <c r="Q2809" t="s">
        <v>8321</v>
      </c>
      <c r="R2809" t="s">
        <v>8322</v>
      </c>
      <c r="S2809" s="11">
        <f t="shared" si="174"/>
        <v>42154.873124999998</v>
      </c>
      <c r="T2809" s="11">
        <f t="shared" si="175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14">
        <f t="shared" si="173"/>
        <v>65.376811594202906</v>
      </c>
      <c r="Q2810" t="s">
        <v>8321</v>
      </c>
      <c r="R2810" t="s">
        <v>8322</v>
      </c>
      <c r="S2810" s="11">
        <f t="shared" si="174"/>
        <v>42208.84646990741</v>
      </c>
      <c r="T2810" s="11">
        <f t="shared" si="175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14">
        <f t="shared" si="173"/>
        <v>121.9047619047619</v>
      </c>
      <c r="Q2811" t="s">
        <v>8321</v>
      </c>
      <c r="R2811" t="s">
        <v>8322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14">
        <f t="shared" si="173"/>
        <v>47.456140350877192</v>
      </c>
      <c r="Q2812" t="s">
        <v>8321</v>
      </c>
      <c r="R2812" t="s">
        <v>8322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14">
        <f t="shared" si="173"/>
        <v>92.842592592592595</v>
      </c>
      <c r="Q2813" t="s">
        <v>8321</v>
      </c>
      <c r="R2813" t="s">
        <v>8322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14">
        <f t="shared" si="173"/>
        <v>68.253012048192772</v>
      </c>
      <c r="Q2814" t="s">
        <v>8321</v>
      </c>
      <c r="R2814" t="s">
        <v>8322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14">
        <f t="shared" si="173"/>
        <v>37.209583333333335</v>
      </c>
      <c r="Q2815" t="s">
        <v>8321</v>
      </c>
      <c r="R2815" t="s">
        <v>8322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14">
        <f t="shared" si="173"/>
        <v>25.25</v>
      </c>
      <c r="Q2816" t="s">
        <v>8321</v>
      </c>
      <c r="R2816" t="s">
        <v>8322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14">
        <f t="shared" si="173"/>
        <v>43.214285714285715</v>
      </c>
      <c r="Q2817" t="s">
        <v>8321</v>
      </c>
      <c r="R2817" t="s">
        <v>8322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176">E2818/D2818</f>
        <v>1.4156666666666666</v>
      </c>
      <c r="P2818" s="14">
        <f t="shared" si="173"/>
        <v>25.130177514792898</v>
      </c>
      <c r="Q2818" t="s">
        <v>8321</v>
      </c>
      <c r="R2818" t="s">
        <v>8322</v>
      </c>
      <c r="S2818" s="11">
        <f t="shared" si="174"/>
        <v>42188.467499999999</v>
      </c>
      <c r="T2818" s="11">
        <f t="shared" si="175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176"/>
        <v>1.3</v>
      </c>
      <c r="P2819" s="14">
        <f t="shared" ref="P2819:P2882" si="177">E2819/L2819</f>
        <v>23.636363636363637</v>
      </c>
      <c r="Q2819" t="s">
        <v>8321</v>
      </c>
      <c r="R2819" t="s">
        <v>8322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14">
        <f t="shared" si="177"/>
        <v>103.95098039215686</v>
      </c>
      <c r="Q2820" t="s">
        <v>8321</v>
      </c>
      <c r="R2820" t="s">
        <v>8322</v>
      </c>
      <c r="S2820" s="11">
        <f t="shared" si="178"/>
        <v>42250.598217592589</v>
      </c>
      <c r="T2820" s="11">
        <f t="shared" si="17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14">
        <f t="shared" si="177"/>
        <v>50.384615384615387</v>
      </c>
      <c r="Q2821" t="s">
        <v>8321</v>
      </c>
      <c r="R2821" t="s">
        <v>8322</v>
      </c>
      <c r="S2821" s="11">
        <f t="shared" si="178"/>
        <v>42139.525567129633</v>
      </c>
      <c r="T2821" s="11">
        <f t="shared" si="17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14">
        <f t="shared" si="177"/>
        <v>13.6</v>
      </c>
      <c r="Q2822" t="s">
        <v>8321</v>
      </c>
      <c r="R2822" t="s">
        <v>8322</v>
      </c>
      <c r="S2822" s="11">
        <f t="shared" si="178"/>
        <v>42401.610983796301</v>
      </c>
      <c r="T2822" s="11">
        <f t="shared" si="17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14">
        <f t="shared" si="177"/>
        <v>28.571428571428573</v>
      </c>
      <c r="Q2823" t="s">
        <v>8321</v>
      </c>
      <c r="R2823" t="s">
        <v>8322</v>
      </c>
      <c r="S2823" s="11">
        <f t="shared" si="178"/>
        <v>41875.922858796301</v>
      </c>
      <c r="T2823" s="11">
        <f t="shared" si="17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14">
        <f t="shared" si="177"/>
        <v>63.829787234042556</v>
      </c>
      <c r="Q2824" t="s">
        <v>8321</v>
      </c>
      <c r="R2824" t="s">
        <v>8322</v>
      </c>
      <c r="S2824" s="11">
        <f t="shared" si="178"/>
        <v>42060.683935185181</v>
      </c>
      <c r="T2824" s="11">
        <f t="shared" si="17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14">
        <f t="shared" si="177"/>
        <v>8.8571428571428577</v>
      </c>
      <c r="Q2825" t="s">
        <v>8321</v>
      </c>
      <c r="R2825" t="s">
        <v>8322</v>
      </c>
      <c r="S2825" s="11">
        <f t="shared" si="178"/>
        <v>42067.011643518519</v>
      </c>
      <c r="T2825" s="11">
        <f t="shared" si="17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14">
        <f t="shared" si="177"/>
        <v>50.666666666666664</v>
      </c>
      <c r="Q2826" t="s">
        <v>8321</v>
      </c>
      <c r="R2826" t="s">
        <v>8322</v>
      </c>
      <c r="S2826" s="11">
        <f t="shared" si="178"/>
        <v>42136.270787037036</v>
      </c>
      <c r="T2826" s="11">
        <f t="shared" si="17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14">
        <f t="shared" si="177"/>
        <v>60.784313725490193</v>
      </c>
      <c r="Q2827" t="s">
        <v>8321</v>
      </c>
      <c r="R2827" t="s">
        <v>8322</v>
      </c>
      <c r="S2827" s="11">
        <f t="shared" si="178"/>
        <v>42312.792662037042</v>
      </c>
      <c r="T2827" s="11">
        <f t="shared" si="17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14">
        <f t="shared" si="177"/>
        <v>113.42105263157895</v>
      </c>
      <c r="Q2828" t="s">
        <v>8321</v>
      </c>
      <c r="R2828" t="s">
        <v>8322</v>
      </c>
      <c r="S2828" s="11">
        <f t="shared" si="178"/>
        <v>42171.034861111111</v>
      </c>
      <c r="T2828" s="11">
        <f t="shared" si="17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14">
        <f t="shared" si="177"/>
        <v>104.56521739130434</v>
      </c>
      <c r="Q2829" t="s">
        <v>8321</v>
      </c>
      <c r="R2829" t="s">
        <v>8322</v>
      </c>
      <c r="S2829" s="11">
        <f t="shared" si="178"/>
        <v>42494.683634259258</v>
      </c>
      <c r="T2829" s="11">
        <f t="shared" si="17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14">
        <f t="shared" si="177"/>
        <v>98.30927835051547</v>
      </c>
      <c r="Q2830" t="s">
        <v>8321</v>
      </c>
      <c r="R2830" t="s">
        <v>8322</v>
      </c>
      <c r="S2830" s="11">
        <f t="shared" si="178"/>
        <v>42254.264687499999</v>
      </c>
      <c r="T2830" s="11">
        <f t="shared" si="17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14">
        <f t="shared" si="177"/>
        <v>35.039473684210527</v>
      </c>
      <c r="Q2831" t="s">
        <v>8321</v>
      </c>
      <c r="R2831" t="s">
        <v>8322</v>
      </c>
      <c r="S2831" s="11">
        <f t="shared" si="178"/>
        <v>42495.434236111112</v>
      </c>
      <c r="T2831" s="11">
        <f t="shared" si="17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14">
        <f t="shared" si="177"/>
        <v>272.72727272727275</v>
      </c>
      <c r="Q2832" t="s">
        <v>8321</v>
      </c>
      <c r="R2832" t="s">
        <v>8322</v>
      </c>
      <c r="S2832" s="11">
        <f t="shared" si="178"/>
        <v>41758.839675925927</v>
      </c>
      <c r="T2832" s="11">
        <f t="shared" si="17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14">
        <f t="shared" si="177"/>
        <v>63.846153846153847</v>
      </c>
      <c r="Q2833" t="s">
        <v>8321</v>
      </c>
      <c r="R2833" t="s">
        <v>8322</v>
      </c>
      <c r="S2833" s="11">
        <f t="shared" si="178"/>
        <v>42171.824884259258</v>
      </c>
      <c r="T2833" s="11">
        <f t="shared" si="17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14">
        <f t="shared" si="177"/>
        <v>30.189368421052631</v>
      </c>
      <c r="Q2834" t="s">
        <v>8321</v>
      </c>
      <c r="R2834" t="s">
        <v>8322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14">
        <f t="shared" si="177"/>
        <v>83.51428571428572</v>
      </c>
      <c r="Q2835" t="s">
        <v>8321</v>
      </c>
      <c r="R2835" t="s">
        <v>8322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14">
        <f t="shared" si="177"/>
        <v>64.761904761904759</v>
      </c>
      <c r="Q2836" t="s">
        <v>8321</v>
      </c>
      <c r="R2836" t="s">
        <v>8322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14">
        <f t="shared" si="177"/>
        <v>20.118172043010752</v>
      </c>
      <c r="Q2837" t="s">
        <v>8321</v>
      </c>
      <c r="R2837" t="s">
        <v>8322</v>
      </c>
      <c r="S2837" s="11">
        <f t="shared" si="178"/>
        <v>42313.703900462962</v>
      </c>
      <c r="T2837" s="11">
        <f t="shared" si="17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14">
        <f t="shared" si="177"/>
        <v>44.090909090909093</v>
      </c>
      <c r="Q2838" t="s">
        <v>8321</v>
      </c>
      <c r="R2838" t="s">
        <v>8322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14">
        <f t="shared" si="177"/>
        <v>40.476190476190474</v>
      </c>
      <c r="Q2839" t="s">
        <v>8321</v>
      </c>
      <c r="R2839" t="s">
        <v>8322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14">
        <f t="shared" si="177"/>
        <v>44.537037037037038</v>
      </c>
      <c r="Q2840" t="s">
        <v>8321</v>
      </c>
      <c r="R2840" t="s">
        <v>8322</v>
      </c>
      <c r="S2840" s="11">
        <f t="shared" si="178"/>
        <v>41842.607592592591</v>
      </c>
      <c r="T2840" s="11">
        <f t="shared" si="17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14">
        <f t="shared" si="177"/>
        <v>125.80645161290323</v>
      </c>
      <c r="Q2841" t="s">
        <v>8321</v>
      </c>
      <c r="R2841" t="s">
        <v>8322</v>
      </c>
      <c r="S2841" s="11">
        <f t="shared" si="178"/>
        <v>41853.240208333329</v>
      </c>
      <c r="T2841" s="11">
        <f t="shared" si="17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14">
        <f t="shared" si="177"/>
        <v>19.696969696969695</v>
      </c>
      <c r="Q2842" t="s">
        <v>8321</v>
      </c>
      <c r="R2842" t="s">
        <v>8322</v>
      </c>
      <c r="S2842" s="11">
        <f t="shared" si="178"/>
        <v>42060.035636574074</v>
      </c>
      <c r="T2842" s="11">
        <f t="shared" si="17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14">
        <f t="shared" si="177"/>
        <v>10</v>
      </c>
      <c r="Q2843" t="s">
        <v>8321</v>
      </c>
      <c r="R2843" t="s">
        <v>8322</v>
      </c>
      <c r="S2843" s="11">
        <f t="shared" si="178"/>
        <v>42291.739548611105</v>
      </c>
      <c r="T2843" s="11">
        <f t="shared" si="17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14" t="e">
        <f t="shared" si="177"/>
        <v>#DIV/0!</v>
      </c>
      <c r="Q2844" t="s">
        <v>8321</v>
      </c>
      <c r="R2844" t="s">
        <v>8322</v>
      </c>
      <c r="S2844" s="11">
        <f t="shared" si="178"/>
        <v>41784.952488425923</v>
      </c>
      <c r="T2844" s="11">
        <f t="shared" si="17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14" t="e">
        <f t="shared" si="177"/>
        <v>#DIV/0!</v>
      </c>
      <c r="Q2845" t="s">
        <v>8321</v>
      </c>
      <c r="R2845" t="s">
        <v>8322</v>
      </c>
      <c r="S2845" s="11">
        <f t="shared" si="178"/>
        <v>42492.737847222219</v>
      </c>
      <c r="T2845" s="11">
        <f t="shared" si="17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14">
        <f t="shared" si="177"/>
        <v>30</v>
      </c>
      <c r="Q2846" t="s">
        <v>8321</v>
      </c>
      <c r="R2846" t="s">
        <v>8322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14">
        <f t="shared" si="177"/>
        <v>60.666666666666664</v>
      </c>
      <c r="Q2847" t="s">
        <v>8321</v>
      </c>
      <c r="R2847" t="s">
        <v>8322</v>
      </c>
      <c r="S2847" s="11">
        <f t="shared" si="178"/>
        <v>42103.016585648147</v>
      </c>
      <c r="T2847" s="11">
        <f t="shared" si="17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14" t="e">
        <f t="shared" si="177"/>
        <v>#DIV/0!</v>
      </c>
      <c r="Q2848" t="s">
        <v>8321</v>
      </c>
      <c r="R2848" t="s">
        <v>8322</v>
      </c>
      <c r="S2848" s="11">
        <f t="shared" si="178"/>
        <v>42108.692060185189</v>
      </c>
      <c r="T2848" s="11">
        <f t="shared" si="17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14" t="e">
        <f t="shared" si="177"/>
        <v>#DIV/0!</v>
      </c>
      <c r="Q2849" t="s">
        <v>8321</v>
      </c>
      <c r="R2849" t="s">
        <v>8322</v>
      </c>
      <c r="S2849" s="11">
        <f t="shared" si="178"/>
        <v>42453.806307870371</v>
      </c>
      <c r="T2849" s="11">
        <f t="shared" si="17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14">
        <f t="shared" si="177"/>
        <v>23.333333333333332</v>
      </c>
      <c r="Q2850" t="s">
        <v>8321</v>
      </c>
      <c r="R2850" t="s">
        <v>8322</v>
      </c>
      <c r="S2850" s="11">
        <f t="shared" si="178"/>
        <v>42123.648831018523</v>
      </c>
      <c r="T2850" s="11">
        <f t="shared" si="17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14">
        <f t="shared" si="177"/>
        <v>5</v>
      </c>
      <c r="Q2851" t="s">
        <v>8321</v>
      </c>
      <c r="R2851" t="s">
        <v>8322</v>
      </c>
      <c r="S2851" s="11">
        <f t="shared" si="178"/>
        <v>42453.428240740745</v>
      </c>
      <c r="T2851" s="11">
        <f t="shared" si="17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14">
        <f t="shared" si="177"/>
        <v>23.923076923076923</v>
      </c>
      <c r="Q2852" t="s">
        <v>8321</v>
      </c>
      <c r="R2852" t="s">
        <v>8322</v>
      </c>
      <c r="S2852" s="11">
        <f t="shared" si="178"/>
        <v>41858.007071759261</v>
      </c>
      <c r="T2852" s="11">
        <f t="shared" si="17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14" t="e">
        <f t="shared" si="177"/>
        <v>#DIV/0!</v>
      </c>
      <c r="Q2853" t="s">
        <v>8321</v>
      </c>
      <c r="R2853" t="s">
        <v>8322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14">
        <f t="shared" si="177"/>
        <v>15.833333333333334</v>
      </c>
      <c r="Q2854" t="s">
        <v>8321</v>
      </c>
      <c r="R2854" t="s">
        <v>8322</v>
      </c>
      <c r="S2854" s="11">
        <f t="shared" si="178"/>
        <v>41781.045173611114</v>
      </c>
      <c r="T2854" s="11">
        <f t="shared" si="17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14" t="e">
        <f t="shared" si="177"/>
        <v>#DIV/0!</v>
      </c>
      <c r="Q2855" t="s">
        <v>8321</v>
      </c>
      <c r="R2855" t="s">
        <v>8322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14">
        <f t="shared" si="177"/>
        <v>29.785714285714285</v>
      </c>
      <c r="Q2856" t="s">
        <v>8321</v>
      </c>
      <c r="R2856" t="s">
        <v>8322</v>
      </c>
      <c r="S2856" s="11">
        <f t="shared" si="178"/>
        <v>42111.71665509259</v>
      </c>
      <c r="T2856" s="11">
        <f t="shared" si="17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14">
        <f t="shared" si="177"/>
        <v>60</v>
      </c>
      <c r="Q2857" t="s">
        <v>8321</v>
      </c>
      <c r="R2857" t="s">
        <v>8322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14">
        <f t="shared" si="177"/>
        <v>24.333333333333332</v>
      </c>
      <c r="Q2858" t="s">
        <v>8321</v>
      </c>
      <c r="R2858" t="s">
        <v>8322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14">
        <f t="shared" si="177"/>
        <v>500</v>
      </c>
      <c r="Q2859" t="s">
        <v>8321</v>
      </c>
      <c r="R2859" t="s">
        <v>8322</v>
      </c>
      <c r="S2859" s="11">
        <f t="shared" si="178"/>
        <v>42726.920081018514</v>
      </c>
      <c r="T2859" s="11">
        <f t="shared" si="17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14" t="e">
        <f t="shared" si="177"/>
        <v>#DIV/0!</v>
      </c>
      <c r="Q2860" t="s">
        <v>8321</v>
      </c>
      <c r="R2860" t="s">
        <v>8322</v>
      </c>
      <c r="S2860" s="11">
        <f t="shared" si="178"/>
        <v>41954.545081018514</v>
      </c>
      <c r="T2860" s="11">
        <f t="shared" si="17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14">
        <f t="shared" si="177"/>
        <v>35</v>
      </c>
      <c r="Q2861" t="s">
        <v>8321</v>
      </c>
      <c r="R2861" t="s">
        <v>8322</v>
      </c>
      <c r="S2861" s="11">
        <f t="shared" si="178"/>
        <v>42233.362314814818</v>
      </c>
      <c r="T2861" s="11">
        <f t="shared" si="17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14">
        <f t="shared" si="177"/>
        <v>29.555555555555557</v>
      </c>
      <c r="Q2862" t="s">
        <v>8321</v>
      </c>
      <c r="R2862" t="s">
        <v>8322</v>
      </c>
      <c r="S2862" s="11">
        <f t="shared" si="178"/>
        <v>42480.800648148142</v>
      </c>
      <c r="T2862" s="11">
        <f t="shared" si="17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14">
        <f t="shared" si="177"/>
        <v>26.666666666666668</v>
      </c>
      <c r="Q2863" t="s">
        <v>8321</v>
      </c>
      <c r="R2863" t="s">
        <v>8322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14">
        <f t="shared" si="177"/>
        <v>18.333333333333332</v>
      </c>
      <c r="Q2864" t="s">
        <v>8321</v>
      </c>
      <c r="R2864" t="s">
        <v>8322</v>
      </c>
      <c r="S2864" s="11">
        <f t="shared" si="178"/>
        <v>41784.789687500001</v>
      </c>
      <c r="T2864" s="11">
        <f t="shared" si="17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14">
        <f t="shared" si="177"/>
        <v>20</v>
      </c>
      <c r="Q2865" t="s">
        <v>8321</v>
      </c>
      <c r="R2865" t="s">
        <v>8322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14">
        <f t="shared" si="177"/>
        <v>13.333333333333334</v>
      </c>
      <c r="Q2866" t="s">
        <v>8321</v>
      </c>
      <c r="R2866" t="s">
        <v>8322</v>
      </c>
      <c r="S2866" s="11">
        <f t="shared" si="178"/>
        <v>42172.613506944443</v>
      </c>
      <c r="T2866" s="11">
        <f t="shared" si="17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14" t="e">
        <f t="shared" si="177"/>
        <v>#DIV/0!</v>
      </c>
      <c r="Q2867" t="s">
        <v>8321</v>
      </c>
      <c r="R2867" t="s">
        <v>8322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14">
        <f t="shared" si="177"/>
        <v>22.5</v>
      </c>
      <c r="Q2868" t="s">
        <v>8321</v>
      </c>
      <c r="R2868" t="s">
        <v>8322</v>
      </c>
      <c r="S2868" s="11">
        <f t="shared" si="178"/>
        <v>42627.955104166671</v>
      </c>
      <c r="T2868" s="11">
        <f t="shared" si="17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14">
        <f t="shared" si="177"/>
        <v>50.4</v>
      </c>
      <c r="Q2869" t="s">
        <v>8321</v>
      </c>
      <c r="R2869" t="s">
        <v>8322</v>
      </c>
      <c r="S2869" s="11">
        <f t="shared" si="178"/>
        <v>42531.195277777777</v>
      </c>
      <c r="T2869" s="11">
        <f t="shared" si="17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14">
        <f t="shared" si="177"/>
        <v>105.02933333333334</v>
      </c>
      <c r="Q2870" t="s">
        <v>8321</v>
      </c>
      <c r="R2870" t="s">
        <v>8322</v>
      </c>
      <c r="S2870" s="11">
        <f t="shared" si="178"/>
        <v>42618.827013888891</v>
      </c>
      <c r="T2870" s="11">
        <f t="shared" si="17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14">
        <f t="shared" si="177"/>
        <v>35.4</v>
      </c>
      <c r="Q2871" t="s">
        <v>8321</v>
      </c>
      <c r="R2871" t="s">
        <v>8322</v>
      </c>
      <c r="S2871" s="11">
        <f t="shared" si="178"/>
        <v>42540.593530092592</v>
      </c>
      <c r="T2871" s="11">
        <f t="shared" si="17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14">
        <f t="shared" si="177"/>
        <v>83.333333333333329</v>
      </c>
      <c r="Q2872" t="s">
        <v>8321</v>
      </c>
      <c r="R2872" t="s">
        <v>8322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14">
        <f t="shared" si="177"/>
        <v>35.92307692307692</v>
      </c>
      <c r="Q2873" t="s">
        <v>8321</v>
      </c>
      <c r="R2873" t="s">
        <v>8322</v>
      </c>
      <c r="S2873" s="11">
        <f t="shared" si="178"/>
        <v>41974.738576388889</v>
      </c>
      <c r="T2873" s="11">
        <f t="shared" si="17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14" t="e">
        <f t="shared" si="177"/>
        <v>#DIV/0!</v>
      </c>
      <c r="Q2874" t="s">
        <v>8321</v>
      </c>
      <c r="R2874" t="s">
        <v>8322</v>
      </c>
      <c r="S2874" s="11">
        <f t="shared" si="178"/>
        <v>42115.11618055556</v>
      </c>
      <c r="T2874" s="11">
        <f t="shared" si="17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14">
        <f t="shared" si="177"/>
        <v>119.125</v>
      </c>
      <c r="Q2875" t="s">
        <v>8321</v>
      </c>
      <c r="R2875" t="s">
        <v>8322</v>
      </c>
      <c r="S2875" s="11">
        <f t="shared" si="178"/>
        <v>42002.817488425921</v>
      </c>
      <c r="T2875" s="11">
        <f t="shared" si="17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14">
        <f t="shared" si="177"/>
        <v>90.333333333333329</v>
      </c>
      <c r="Q2876" t="s">
        <v>8321</v>
      </c>
      <c r="R2876" t="s">
        <v>8322</v>
      </c>
      <c r="S2876" s="11">
        <f t="shared" si="178"/>
        <v>42722.84474537037</v>
      </c>
      <c r="T2876" s="11">
        <f t="shared" si="17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14">
        <f t="shared" si="177"/>
        <v>2.3333333333333335</v>
      </c>
      <c r="Q2877" t="s">
        <v>8321</v>
      </c>
      <c r="R2877" t="s">
        <v>8322</v>
      </c>
      <c r="S2877" s="11">
        <f t="shared" si="178"/>
        <v>42465.128391203703</v>
      </c>
      <c r="T2877" s="11">
        <f t="shared" si="17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14" t="e">
        <f t="shared" si="177"/>
        <v>#DIV/0!</v>
      </c>
      <c r="Q2878" t="s">
        <v>8321</v>
      </c>
      <c r="R2878" t="s">
        <v>8322</v>
      </c>
      <c r="S2878" s="11">
        <f t="shared" si="178"/>
        <v>42171.743969907402</v>
      </c>
      <c r="T2878" s="11">
        <f t="shared" si="17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14">
        <f t="shared" si="177"/>
        <v>108.33333333333333</v>
      </c>
      <c r="Q2879" t="s">
        <v>8321</v>
      </c>
      <c r="R2879" t="s">
        <v>8322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14">
        <f t="shared" si="177"/>
        <v>15.75</v>
      </c>
      <c r="Q2880" t="s">
        <v>8321</v>
      </c>
      <c r="R2880" t="s">
        <v>8322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14">
        <f t="shared" si="177"/>
        <v>29</v>
      </c>
      <c r="Q2881" t="s">
        <v>8321</v>
      </c>
      <c r="R2881" t="s">
        <v>8322</v>
      </c>
      <c r="S2881" s="11">
        <f t="shared" si="178"/>
        <v>42359.725243055553</v>
      </c>
      <c r="T2881" s="11">
        <f t="shared" si="17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180">E2882/D2882</f>
        <v>0.23333333333333334</v>
      </c>
      <c r="P2882" s="14">
        <f t="shared" si="177"/>
        <v>96.551724137931032</v>
      </c>
      <c r="Q2882" t="s">
        <v>8321</v>
      </c>
      <c r="R2882" t="s">
        <v>8322</v>
      </c>
      <c r="S2882" s="11">
        <f t="shared" si="178"/>
        <v>42192.905694444446</v>
      </c>
      <c r="T2882" s="11">
        <f t="shared" si="17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180"/>
        <v>0</v>
      </c>
      <c r="P2883" s="14" t="e">
        <f t="shared" ref="P2883:P2946" si="181">E2883/L2883</f>
        <v>#DIV/0!</v>
      </c>
      <c r="Q2883" t="s">
        <v>8321</v>
      </c>
      <c r="R2883" t="s">
        <v>8322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14">
        <f t="shared" si="181"/>
        <v>63</v>
      </c>
      <c r="Q2884" t="s">
        <v>8321</v>
      </c>
      <c r="R2884" t="s">
        <v>8322</v>
      </c>
      <c r="S2884" s="11">
        <f t="shared" si="182"/>
        <v>42461.596273148149</v>
      </c>
      <c r="T2884" s="11">
        <f t="shared" si="183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14">
        <f t="shared" si="181"/>
        <v>381.6</v>
      </c>
      <c r="Q2885" t="s">
        <v>8321</v>
      </c>
      <c r="R2885" t="s">
        <v>8322</v>
      </c>
      <c r="S2885" s="11">
        <f t="shared" si="182"/>
        <v>42370.90320601852</v>
      </c>
      <c r="T2885" s="11">
        <f t="shared" si="183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14">
        <f t="shared" si="181"/>
        <v>46.25</v>
      </c>
      <c r="Q2886" t="s">
        <v>8321</v>
      </c>
      <c r="R2886" t="s">
        <v>8322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14">
        <f t="shared" si="181"/>
        <v>26</v>
      </c>
      <c r="Q2887" t="s">
        <v>8321</v>
      </c>
      <c r="R2887" t="s">
        <v>8322</v>
      </c>
      <c r="S2887" s="11">
        <f t="shared" si="182"/>
        <v>42047.07640046296</v>
      </c>
      <c r="T2887" s="11">
        <f t="shared" si="183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14">
        <f t="shared" si="181"/>
        <v>10</v>
      </c>
      <c r="Q2888" t="s">
        <v>8321</v>
      </c>
      <c r="R2888" t="s">
        <v>8322</v>
      </c>
      <c r="S2888" s="11">
        <f t="shared" si="182"/>
        <v>42261.632916666669</v>
      </c>
      <c r="T2888" s="11">
        <f t="shared" si="183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14">
        <f t="shared" si="181"/>
        <v>5</v>
      </c>
      <c r="Q2889" t="s">
        <v>8321</v>
      </c>
      <c r="R2889" t="s">
        <v>8322</v>
      </c>
      <c r="S2889" s="11">
        <f t="shared" si="182"/>
        <v>41985.427361111113</v>
      </c>
      <c r="T2889" s="11">
        <f t="shared" si="183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14" t="e">
        <f t="shared" si="181"/>
        <v>#DIV/0!</v>
      </c>
      <c r="Q2890" t="s">
        <v>8321</v>
      </c>
      <c r="R2890" t="s">
        <v>8322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14">
        <f t="shared" si="181"/>
        <v>81.571428571428569</v>
      </c>
      <c r="Q2891" t="s">
        <v>8321</v>
      </c>
      <c r="R2891" t="s">
        <v>8322</v>
      </c>
      <c r="S2891" s="11">
        <f t="shared" si="182"/>
        <v>41850.863252314812</v>
      </c>
      <c r="T2891" s="11">
        <f t="shared" si="183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14">
        <f t="shared" si="181"/>
        <v>7</v>
      </c>
      <c r="Q2892" t="s">
        <v>8321</v>
      </c>
      <c r="R2892" t="s">
        <v>8322</v>
      </c>
      <c r="S2892" s="11">
        <f t="shared" si="182"/>
        <v>41831.742962962962</v>
      </c>
      <c r="T2892" s="11">
        <f t="shared" si="183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14">
        <f t="shared" si="181"/>
        <v>27.3</v>
      </c>
      <c r="Q2893" t="s">
        <v>8321</v>
      </c>
      <c r="R2893" t="s">
        <v>8322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14">
        <f t="shared" si="181"/>
        <v>29.411764705882351</v>
      </c>
      <c r="Q2894" t="s">
        <v>8321</v>
      </c>
      <c r="R2894" t="s">
        <v>8322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14">
        <f t="shared" si="181"/>
        <v>12.5</v>
      </c>
      <c r="Q2895" t="s">
        <v>8321</v>
      </c>
      <c r="R2895" t="s">
        <v>8322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14" t="e">
        <f t="shared" si="181"/>
        <v>#DIV/0!</v>
      </c>
      <c r="Q2896" t="s">
        <v>8321</v>
      </c>
      <c r="R2896" t="s">
        <v>8322</v>
      </c>
      <c r="S2896" s="11">
        <f t="shared" si="182"/>
        <v>42037.986284722225</v>
      </c>
      <c r="T2896" s="11">
        <f t="shared" si="183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14">
        <f t="shared" si="181"/>
        <v>5.75</v>
      </c>
      <c r="Q2897" t="s">
        <v>8321</v>
      </c>
      <c r="R2897" t="s">
        <v>8322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14">
        <f t="shared" si="181"/>
        <v>52.083333333333336</v>
      </c>
      <c r="Q2898" t="s">
        <v>8321</v>
      </c>
      <c r="R2898" t="s">
        <v>8322</v>
      </c>
      <c r="S2898" s="11">
        <f t="shared" si="182"/>
        <v>42701.908807870372</v>
      </c>
      <c r="T2898" s="11">
        <f t="shared" si="183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14">
        <f t="shared" si="181"/>
        <v>183.33333333333334</v>
      </c>
      <c r="Q2899" t="s">
        <v>8321</v>
      </c>
      <c r="R2899" t="s">
        <v>8322</v>
      </c>
      <c r="S2899" s="11">
        <f t="shared" si="182"/>
        <v>42258.646504629629</v>
      </c>
      <c r="T2899" s="11">
        <f t="shared" si="183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14">
        <f t="shared" si="181"/>
        <v>26.333333333333332</v>
      </c>
      <c r="Q2900" t="s">
        <v>8321</v>
      </c>
      <c r="R2900" t="s">
        <v>8322</v>
      </c>
      <c r="S2900" s="11">
        <f t="shared" si="182"/>
        <v>42278.664965277778</v>
      </c>
      <c r="T2900" s="11">
        <f t="shared" si="183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14" t="e">
        <f t="shared" si="181"/>
        <v>#DIV/0!</v>
      </c>
      <c r="Q2901" t="s">
        <v>8321</v>
      </c>
      <c r="R2901" t="s">
        <v>8322</v>
      </c>
      <c r="S2901" s="11">
        <f t="shared" si="182"/>
        <v>42515.078217592592</v>
      </c>
      <c r="T2901" s="11">
        <f t="shared" si="183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14">
        <f t="shared" si="181"/>
        <v>486.42857142857144</v>
      </c>
      <c r="Q2902" t="s">
        <v>8321</v>
      </c>
      <c r="R2902" t="s">
        <v>8322</v>
      </c>
      <c r="S2902" s="11">
        <f t="shared" si="182"/>
        <v>41830.234166666669</v>
      </c>
      <c r="T2902" s="11">
        <f t="shared" si="183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14">
        <f t="shared" si="181"/>
        <v>3</v>
      </c>
      <c r="Q2903" t="s">
        <v>8321</v>
      </c>
      <c r="R2903" t="s">
        <v>8322</v>
      </c>
      <c r="S2903" s="11">
        <f t="shared" si="182"/>
        <v>41982.904386574075</v>
      </c>
      <c r="T2903" s="11">
        <f t="shared" si="183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14">
        <f t="shared" si="181"/>
        <v>25</v>
      </c>
      <c r="Q2904" t="s">
        <v>8321</v>
      </c>
      <c r="R2904" t="s">
        <v>8322</v>
      </c>
      <c r="S2904" s="11">
        <f t="shared" si="182"/>
        <v>42210.439768518518</v>
      </c>
      <c r="T2904" s="11">
        <f t="shared" si="183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14">
        <f t="shared" si="181"/>
        <v>9.75</v>
      </c>
      <c r="Q2905" t="s">
        <v>8321</v>
      </c>
      <c r="R2905" t="s">
        <v>8322</v>
      </c>
      <c r="S2905" s="11">
        <f t="shared" si="182"/>
        <v>42196.166874999995</v>
      </c>
      <c r="T2905" s="11">
        <f t="shared" si="183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14">
        <f t="shared" si="181"/>
        <v>18.75</v>
      </c>
      <c r="Q2906" t="s">
        <v>8321</v>
      </c>
      <c r="R2906" t="s">
        <v>8322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14">
        <f t="shared" si="181"/>
        <v>36.588235294117645</v>
      </c>
      <c r="Q2907" t="s">
        <v>8321</v>
      </c>
      <c r="R2907" t="s">
        <v>8322</v>
      </c>
      <c r="S2907" s="11">
        <f t="shared" si="182"/>
        <v>42606.056863425925</v>
      </c>
      <c r="T2907" s="11">
        <f t="shared" si="183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14">
        <f t="shared" si="181"/>
        <v>80.714285714285708</v>
      </c>
      <c r="Q2908" t="s">
        <v>8321</v>
      </c>
      <c r="R2908" t="s">
        <v>8322</v>
      </c>
      <c r="S2908" s="11">
        <f t="shared" si="182"/>
        <v>42199.648912037039</v>
      </c>
      <c r="T2908" s="11">
        <f t="shared" si="183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14">
        <f t="shared" si="181"/>
        <v>1</v>
      </c>
      <c r="Q2909" t="s">
        <v>8321</v>
      </c>
      <c r="R2909" t="s">
        <v>8322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14">
        <f t="shared" si="181"/>
        <v>52.8</v>
      </c>
      <c r="Q2910" t="s">
        <v>8321</v>
      </c>
      <c r="R2910" t="s">
        <v>8322</v>
      </c>
      <c r="S2910" s="11">
        <f t="shared" si="182"/>
        <v>42499.731701388882</v>
      </c>
      <c r="T2910" s="11">
        <f t="shared" si="183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14">
        <f t="shared" si="181"/>
        <v>20</v>
      </c>
      <c r="Q2911" t="s">
        <v>8321</v>
      </c>
      <c r="R2911" t="s">
        <v>8322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14">
        <f t="shared" si="181"/>
        <v>1</v>
      </c>
      <c r="Q2912" t="s">
        <v>8321</v>
      </c>
      <c r="R2912" t="s">
        <v>8322</v>
      </c>
      <c r="S2912" s="11">
        <f t="shared" si="182"/>
        <v>42107.841284722221</v>
      </c>
      <c r="T2912" s="11">
        <f t="shared" si="183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14">
        <f t="shared" si="181"/>
        <v>46.928571428571431</v>
      </c>
      <c r="Q2913" t="s">
        <v>8321</v>
      </c>
      <c r="R2913" t="s">
        <v>8322</v>
      </c>
      <c r="S2913" s="11">
        <f t="shared" si="182"/>
        <v>42142.768819444449</v>
      </c>
      <c r="T2913" s="11">
        <f t="shared" si="183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14">
        <f t="shared" si="181"/>
        <v>78.07692307692308</v>
      </c>
      <c r="Q2914" t="s">
        <v>8321</v>
      </c>
      <c r="R2914" t="s">
        <v>8322</v>
      </c>
      <c r="S2914" s="11">
        <f t="shared" si="182"/>
        <v>42354.131643518514</v>
      </c>
      <c r="T2914" s="11">
        <f t="shared" si="183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14">
        <f t="shared" si="181"/>
        <v>1</v>
      </c>
      <c r="Q2915" t="s">
        <v>8321</v>
      </c>
      <c r="R2915" t="s">
        <v>8322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14">
        <f t="shared" si="181"/>
        <v>1</v>
      </c>
      <c r="Q2916" t="s">
        <v>8321</v>
      </c>
      <c r="R2916" t="s">
        <v>8322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14">
        <f t="shared" si="181"/>
        <v>203.66666666666666</v>
      </c>
      <c r="Q2917" t="s">
        <v>8321</v>
      </c>
      <c r="R2917" t="s">
        <v>8322</v>
      </c>
      <c r="S2917" s="11">
        <f t="shared" si="182"/>
        <v>42415.398032407407</v>
      </c>
      <c r="T2917" s="11">
        <f t="shared" si="183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14">
        <f t="shared" si="181"/>
        <v>20.714285714285715</v>
      </c>
      <c r="Q2918" t="s">
        <v>8321</v>
      </c>
      <c r="R2918" t="s">
        <v>8322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14">
        <f t="shared" si="181"/>
        <v>48.555555555555557</v>
      </c>
      <c r="Q2919" t="s">
        <v>8321</v>
      </c>
      <c r="R2919" t="s">
        <v>8322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14">
        <f t="shared" si="181"/>
        <v>68.099999999999994</v>
      </c>
      <c r="Q2920" t="s">
        <v>8321</v>
      </c>
      <c r="R2920" t="s">
        <v>8322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14">
        <f t="shared" si="181"/>
        <v>8.5</v>
      </c>
      <c r="Q2921" t="s">
        <v>8321</v>
      </c>
      <c r="R2921" t="s">
        <v>8322</v>
      </c>
      <c r="S2921" s="11">
        <f t="shared" si="182"/>
        <v>41826.61954861111</v>
      </c>
      <c r="T2921" s="11">
        <f t="shared" si="183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14">
        <f t="shared" si="181"/>
        <v>51.615384615384613</v>
      </c>
      <c r="Q2922" t="s">
        <v>8321</v>
      </c>
      <c r="R2922" t="s">
        <v>8322</v>
      </c>
      <c r="S2922" s="11">
        <f t="shared" si="182"/>
        <v>42058.792476851857</v>
      </c>
      <c r="T2922" s="11">
        <f t="shared" si="183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14">
        <f t="shared" si="181"/>
        <v>43</v>
      </c>
      <c r="Q2923" t="s">
        <v>8321</v>
      </c>
      <c r="R2923" t="s">
        <v>8363</v>
      </c>
      <c r="S2923" s="11">
        <f t="shared" si="182"/>
        <v>41877.886620370373</v>
      </c>
      <c r="T2923" s="11">
        <f t="shared" si="183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14">
        <f t="shared" si="181"/>
        <v>83.333333333333329</v>
      </c>
      <c r="Q2924" t="s">
        <v>8321</v>
      </c>
      <c r="R2924" t="s">
        <v>8363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14">
        <f t="shared" si="181"/>
        <v>30</v>
      </c>
      <c r="Q2925" t="s">
        <v>8321</v>
      </c>
      <c r="R2925" t="s">
        <v>8363</v>
      </c>
      <c r="S2925" s="11">
        <f t="shared" si="182"/>
        <v>42013.15253472222</v>
      </c>
      <c r="T2925" s="11">
        <f t="shared" si="183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14">
        <f t="shared" si="181"/>
        <v>175.51020408163265</v>
      </c>
      <c r="Q2926" t="s">
        <v>8321</v>
      </c>
      <c r="R2926" t="s">
        <v>8363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14">
        <f t="shared" si="181"/>
        <v>231.66175879396985</v>
      </c>
      <c r="Q2927" t="s">
        <v>8321</v>
      </c>
      <c r="R2927" t="s">
        <v>8363</v>
      </c>
      <c r="S2927" s="11">
        <f t="shared" si="182"/>
        <v>41863.584120370368</v>
      </c>
      <c r="T2927" s="11">
        <f t="shared" si="183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14">
        <f t="shared" si="181"/>
        <v>75</v>
      </c>
      <c r="Q2928" t="s">
        <v>8321</v>
      </c>
      <c r="R2928" t="s">
        <v>8363</v>
      </c>
      <c r="S2928" s="11">
        <f t="shared" si="182"/>
        <v>42044.765960648147</v>
      </c>
      <c r="T2928" s="11">
        <f t="shared" si="183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14">
        <f t="shared" si="181"/>
        <v>112.14285714285714</v>
      </c>
      <c r="Q2929" t="s">
        <v>8321</v>
      </c>
      <c r="R2929" t="s">
        <v>8363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14">
        <f t="shared" si="181"/>
        <v>41.666666666666664</v>
      </c>
      <c r="Q2930" t="s">
        <v>8321</v>
      </c>
      <c r="R2930" t="s">
        <v>8363</v>
      </c>
      <c r="S2930" s="11">
        <f t="shared" si="182"/>
        <v>42403.998217592598</v>
      </c>
      <c r="T2930" s="11">
        <f t="shared" si="183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14">
        <f t="shared" si="181"/>
        <v>255.17343750000001</v>
      </c>
      <c r="Q2931" t="s">
        <v>8321</v>
      </c>
      <c r="R2931" t="s">
        <v>8363</v>
      </c>
      <c r="S2931" s="11">
        <f t="shared" si="182"/>
        <v>41754.564328703702</v>
      </c>
      <c r="T2931" s="11">
        <f t="shared" si="183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14">
        <f t="shared" si="181"/>
        <v>162.7741935483871</v>
      </c>
      <c r="Q2932" t="s">
        <v>8321</v>
      </c>
      <c r="R2932" t="s">
        <v>8363</v>
      </c>
      <c r="S2932" s="11">
        <f t="shared" si="182"/>
        <v>42101.584074074075</v>
      </c>
      <c r="T2932" s="11">
        <f t="shared" si="183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14">
        <f t="shared" si="181"/>
        <v>88.333333333333329</v>
      </c>
      <c r="Q2933" t="s">
        <v>8321</v>
      </c>
      <c r="R2933" t="s">
        <v>8363</v>
      </c>
      <c r="S2933" s="11">
        <f t="shared" si="182"/>
        <v>41872.291238425925</v>
      </c>
      <c r="T2933" s="11">
        <f t="shared" si="183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14">
        <f t="shared" si="181"/>
        <v>85.736842105263165</v>
      </c>
      <c r="Q2934" t="s">
        <v>8321</v>
      </c>
      <c r="R2934" t="s">
        <v>8363</v>
      </c>
      <c r="S2934" s="11">
        <f t="shared" si="182"/>
        <v>42025.164780092593</v>
      </c>
      <c r="T2934" s="11">
        <f t="shared" si="183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14">
        <f t="shared" si="181"/>
        <v>47.574074074074076</v>
      </c>
      <c r="Q2935" t="s">
        <v>8321</v>
      </c>
      <c r="R2935" t="s">
        <v>8363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14">
        <f t="shared" si="181"/>
        <v>72.972972972972968</v>
      </c>
      <c r="Q2936" t="s">
        <v>8321</v>
      </c>
      <c r="R2936" t="s">
        <v>8363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14">
        <f t="shared" si="181"/>
        <v>90.538461538461533</v>
      </c>
      <c r="Q2937" t="s">
        <v>8321</v>
      </c>
      <c r="R2937" t="s">
        <v>8363</v>
      </c>
      <c r="S2937" s="11">
        <f t="shared" si="182"/>
        <v>42553.583425925928</v>
      </c>
      <c r="T2937" s="11">
        <f t="shared" si="183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14">
        <f t="shared" si="181"/>
        <v>37.647058823529413</v>
      </c>
      <c r="Q2938" t="s">
        <v>8321</v>
      </c>
      <c r="R2938" t="s">
        <v>8363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14">
        <f t="shared" si="181"/>
        <v>36.363636363636367</v>
      </c>
      <c r="Q2939" t="s">
        <v>8321</v>
      </c>
      <c r="R2939" t="s">
        <v>8363</v>
      </c>
      <c r="S2939" s="11">
        <f t="shared" si="182"/>
        <v>41803.457326388889</v>
      </c>
      <c r="T2939" s="11">
        <f t="shared" si="183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14">
        <f t="shared" si="181"/>
        <v>126.71875</v>
      </c>
      <c r="Q2940" t="s">
        <v>8321</v>
      </c>
      <c r="R2940" t="s">
        <v>8363</v>
      </c>
      <c r="S2940" s="11">
        <f t="shared" si="182"/>
        <v>42004.703865740739</v>
      </c>
      <c r="T2940" s="11">
        <f t="shared" si="183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14">
        <f t="shared" si="181"/>
        <v>329.2</v>
      </c>
      <c r="Q2941" t="s">
        <v>8321</v>
      </c>
      <c r="R2941" t="s">
        <v>8363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14">
        <f t="shared" si="181"/>
        <v>81.242424242424249</v>
      </c>
      <c r="Q2942" t="s">
        <v>8321</v>
      </c>
      <c r="R2942" t="s">
        <v>8363</v>
      </c>
      <c r="S2942" s="11">
        <f t="shared" si="182"/>
        <v>41982.773356481484</v>
      </c>
      <c r="T2942" s="11">
        <f t="shared" si="183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14">
        <f t="shared" si="181"/>
        <v>1</v>
      </c>
      <c r="Q2943" t="s">
        <v>8321</v>
      </c>
      <c r="R2943" t="s">
        <v>8361</v>
      </c>
      <c r="S2943" s="11">
        <f t="shared" si="182"/>
        <v>42034.960127314815</v>
      </c>
      <c r="T2943" s="11">
        <f t="shared" si="183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14">
        <f t="shared" si="181"/>
        <v>202.22772277227722</v>
      </c>
      <c r="Q2944" t="s">
        <v>8321</v>
      </c>
      <c r="R2944" t="s">
        <v>8361</v>
      </c>
      <c r="S2944" s="11">
        <f t="shared" si="182"/>
        <v>42334.803923611107</v>
      </c>
      <c r="T2944" s="11">
        <f t="shared" si="183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14" t="e">
        <f t="shared" si="181"/>
        <v>#DIV/0!</v>
      </c>
      <c r="Q2945" t="s">
        <v>8321</v>
      </c>
      <c r="R2945" t="s">
        <v>8361</v>
      </c>
      <c r="S2945" s="11">
        <f t="shared" si="182"/>
        <v>42077.129398148143</v>
      </c>
      <c r="T2945" s="11">
        <f t="shared" si="183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184">E2946/D2946</f>
        <v>0.01</v>
      </c>
      <c r="P2946" s="14">
        <f t="shared" si="181"/>
        <v>100</v>
      </c>
      <c r="Q2946" t="s">
        <v>8321</v>
      </c>
      <c r="R2946" t="s">
        <v>8361</v>
      </c>
      <c r="S2946" s="11">
        <f t="shared" si="182"/>
        <v>42132.9143287037</v>
      </c>
      <c r="T2946" s="11">
        <f t="shared" si="183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184"/>
        <v>0</v>
      </c>
      <c r="P2947" s="14" t="e">
        <f t="shared" ref="P2947:P3010" si="185">E2947/L2947</f>
        <v>#DIV/0!</v>
      </c>
      <c r="Q2947" t="s">
        <v>8321</v>
      </c>
      <c r="R2947" t="s">
        <v>8361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14">
        <f t="shared" si="185"/>
        <v>1</v>
      </c>
      <c r="Q2948" t="s">
        <v>8321</v>
      </c>
      <c r="R2948" t="s">
        <v>8361</v>
      </c>
      <c r="S2948" s="11">
        <f t="shared" si="186"/>
        <v>42567.531157407408</v>
      </c>
      <c r="T2948" s="11">
        <f t="shared" si="187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14">
        <f t="shared" si="185"/>
        <v>82.461538461538467</v>
      </c>
      <c r="Q2949" t="s">
        <v>8321</v>
      </c>
      <c r="R2949" t="s">
        <v>8361</v>
      </c>
      <c r="S2949" s="11">
        <f t="shared" si="186"/>
        <v>42649.562118055561</v>
      </c>
      <c r="T2949" s="11">
        <f t="shared" si="187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14">
        <f t="shared" si="185"/>
        <v>2.6666666666666665</v>
      </c>
      <c r="Q2950" t="s">
        <v>8321</v>
      </c>
      <c r="R2950" t="s">
        <v>8361</v>
      </c>
      <c r="S2950" s="11">
        <f t="shared" si="186"/>
        <v>42097.649224537032</v>
      </c>
      <c r="T2950" s="11">
        <f t="shared" si="187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14">
        <f t="shared" si="185"/>
        <v>12.5</v>
      </c>
      <c r="Q2951" t="s">
        <v>8321</v>
      </c>
      <c r="R2951" t="s">
        <v>8361</v>
      </c>
      <c r="S2951" s="11">
        <f t="shared" si="186"/>
        <v>42297.823113425926</v>
      </c>
      <c r="T2951" s="11">
        <f t="shared" si="187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14" t="e">
        <f t="shared" si="185"/>
        <v>#DIV/0!</v>
      </c>
      <c r="Q2952" t="s">
        <v>8321</v>
      </c>
      <c r="R2952" t="s">
        <v>8361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14">
        <f t="shared" si="185"/>
        <v>18.896551724137932</v>
      </c>
      <c r="Q2953" t="s">
        <v>8321</v>
      </c>
      <c r="R2953" t="s">
        <v>8361</v>
      </c>
      <c r="S2953" s="11">
        <f t="shared" si="186"/>
        <v>41872.802928240737</v>
      </c>
      <c r="T2953" s="11">
        <f t="shared" si="187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14">
        <f t="shared" si="185"/>
        <v>200.625</v>
      </c>
      <c r="Q2954" t="s">
        <v>8321</v>
      </c>
      <c r="R2954" t="s">
        <v>8361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14">
        <f t="shared" si="185"/>
        <v>201.66666666666666</v>
      </c>
      <c r="Q2955" t="s">
        <v>8321</v>
      </c>
      <c r="R2955" t="s">
        <v>8361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14" t="e">
        <f t="shared" si="185"/>
        <v>#DIV/0!</v>
      </c>
      <c r="Q2956" t="s">
        <v>8321</v>
      </c>
      <c r="R2956" t="s">
        <v>8361</v>
      </c>
      <c r="S2956" s="11">
        <f t="shared" si="186"/>
        <v>42790.583368055552</v>
      </c>
      <c r="T2956" s="11">
        <f t="shared" si="187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14">
        <f t="shared" si="185"/>
        <v>65</v>
      </c>
      <c r="Q2957" t="s">
        <v>8321</v>
      </c>
      <c r="R2957" t="s">
        <v>8361</v>
      </c>
      <c r="S2957" s="11">
        <f t="shared" si="186"/>
        <v>42141.741307870368</v>
      </c>
      <c r="T2957" s="11">
        <f t="shared" si="187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14">
        <f t="shared" si="185"/>
        <v>66.099999999999994</v>
      </c>
      <c r="Q2958" t="s">
        <v>8321</v>
      </c>
      <c r="R2958" t="s">
        <v>8361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14">
        <f t="shared" si="185"/>
        <v>93.333333333333329</v>
      </c>
      <c r="Q2959" t="s">
        <v>8321</v>
      </c>
      <c r="R2959" t="s">
        <v>8361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14" t="e">
        <f t="shared" si="185"/>
        <v>#DIV/0!</v>
      </c>
      <c r="Q2960" t="s">
        <v>8321</v>
      </c>
      <c r="R2960" t="s">
        <v>8361</v>
      </c>
      <c r="S2960" s="11">
        <f t="shared" si="186"/>
        <v>42438.779131944444</v>
      </c>
      <c r="T2960" s="11">
        <f t="shared" si="187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14" t="e">
        <f t="shared" si="185"/>
        <v>#DIV/0!</v>
      </c>
      <c r="Q2961" t="s">
        <v>8321</v>
      </c>
      <c r="R2961" t="s">
        <v>8361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14" t="e">
        <f t="shared" si="185"/>
        <v>#DIV/0!</v>
      </c>
      <c r="Q2962" t="s">
        <v>8321</v>
      </c>
      <c r="R2962" t="s">
        <v>8361</v>
      </c>
      <c r="S2962" s="11">
        <f t="shared" si="186"/>
        <v>41863.757210648146</v>
      </c>
      <c r="T2962" s="11">
        <f t="shared" si="187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14">
        <f t="shared" si="185"/>
        <v>50.75</v>
      </c>
      <c r="Q2963" t="s">
        <v>8321</v>
      </c>
      <c r="R2963" t="s">
        <v>8322</v>
      </c>
      <c r="S2963" s="11">
        <f t="shared" si="186"/>
        <v>42061.212488425925</v>
      </c>
      <c r="T2963" s="11">
        <f t="shared" si="187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14">
        <f t="shared" si="185"/>
        <v>60.9</v>
      </c>
      <c r="Q2964" t="s">
        <v>8321</v>
      </c>
      <c r="R2964" t="s">
        <v>8322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14">
        <f t="shared" si="185"/>
        <v>109.03061224489795</v>
      </c>
      <c r="Q2965" t="s">
        <v>8321</v>
      </c>
      <c r="R2965" t="s">
        <v>8322</v>
      </c>
      <c r="S2965" s="11">
        <f t="shared" si="186"/>
        <v>42157.470185185186</v>
      </c>
      <c r="T2965" s="11">
        <f t="shared" si="187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14">
        <f t="shared" si="185"/>
        <v>25.692295918367346</v>
      </c>
      <c r="Q2966" t="s">
        <v>8321</v>
      </c>
      <c r="R2966" t="s">
        <v>8322</v>
      </c>
      <c r="S2966" s="11">
        <f t="shared" si="186"/>
        <v>41827.909942129627</v>
      </c>
      <c r="T2966" s="11">
        <f t="shared" si="187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14">
        <f t="shared" si="185"/>
        <v>41.92307692307692</v>
      </c>
      <c r="Q2967" t="s">
        <v>8321</v>
      </c>
      <c r="R2967" t="s">
        <v>8322</v>
      </c>
      <c r="S2967" s="11">
        <f t="shared" si="186"/>
        <v>42162.729548611111</v>
      </c>
      <c r="T2967" s="11">
        <f t="shared" si="187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14">
        <f t="shared" si="185"/>
        <v>88.7734375</v>
      </c>
      <c r="Q2968" t="s">
        <v>8321</v>
      </c>
      <c r="R2968" t="s">
        <v>8322</v>
      </c>
      <c r="S2968" s="11">
        <f t="shared" si="186"/>
        <v>42233.738564814819</v>
      </c>
      <c r="T2968" s="11">
        <f t="shared" si="187"/>
        <v>42263.738564814819</v>
      </c>
    </row>
    <row r="2969" spans="1:20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14">
        <f t="shared" si="185"/>
        <v>80.225352112676063</v>
      </c>
      <c r="Q2969" t="s">
        <v>8321</v>
      </c>
      <c r="R2969" t="s">
        <v>8322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14">
        <f t="shared" si="185"/>
        <v>78.936170212765958</v>
      </c>
      <c r="Q2970" t="s">
        <v>8321</v>
      </c>
      <c r="R2970" t="s">
        <v>8322</v>
      </c>
      <c r="S2970" s="11">
        <f t="shared" si="186"/>
        <v>42585.523842592593</v>
      </c>
      <c r="T2970" s="11">
        <f t="shared" si="187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14">
        <f t="shared" si="185"/>
        <v>95.588235294117652</v>
      </c>
      <c r="Q2971" t="s">
        <v>8321</v>
      </c>
      <c r="R2971" t="s">
        <v>8322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14">
        <f t="shared" si="185"/>
        <v>69.890109890109883</v>
      </c>
      <c r="Q2972" t="s">
        <v>8321</v>
      </c>
      <c r="R2972" t="s">
        <v>8322</v>
      </c>
      <c r="S2972" s="11">
        <f t="shared" si="186"/>
        <v>41808.669571759259</v>
      </c>
      <c r="T2972" s="11">
        <f t="shared" si="187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14">
        <f t="shared" si="185"/>
        <v>74.534883720930239</v>
      </c>
      <c r="Q2973" t="s">
        <v>8321</v>
      </c>
      <c r="R2973" t="s">
        <v>8322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14">
        <f t="shared" si="185"/>
        <v>123.94117647058823</v>
      </c>
      <c r="Q2974" t="s">
        <v>8321</v>
      </c>
      <c r="R2974" t="s">
        <v>8322</v>
      </c>
      <c r="S2974" s="11">
        <f t="shared" si="186"/>
        <v>42694.110185185185</v>
      </c>
      <c r="T2974" s="11">
        <f t="shared" si="187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14">
        <f t="shared" si="185"/>
        <v>264.84848484848487</v>
      </c>
      <c r="Q2975" t="s">
        <v>8321</v>
      </c>
      <c r="R2975" t="s">
        <v>8322</v>
      </c>
      <c r="S2975" s="11">
        <f t="shared" si="186"/>
        <v>42341.818379629629</v>
      </c>
      <c r="T2975" s="11">
        <f t="shared" si="187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14">
        <f t="shared" si="185"/>
        <v>58.620689655172413</v>
      </c>
      <c r="Q2976" t="s">
        <v>8321</v>
      </c>
      <c r="R2976" t="s">
        <v>8322</v>
      </c>
      <c r="S2976" s="11">
        <f t="shared" si="186"/>
        <v>41880.061006944445</v>
      </c>
      <c r="T2976" s="11">
        <f t="shared" si="187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14">
        <f t="shared" si="185"/>
        <v>70.884955752212392</v>
      </c>
      <c r="Q2977" t="s">
        <v>8321</v>
      </c>
      <c r="R2977" t="s">
        <v>8322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14">
        <f t="shared" si="185"/>
        <v>8.5714285714285712</v>
      </c>
      <c r="Q2978" t="s">
        <v>8321</v>
      </c>
      <c r="R2978" t="s">
        <v>8322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14">
        <f t="shared" si="185"/>
        <v>113.56666666666666</v>
      </c>
      <c r="Q2979" t="s">
        <v>8321</v>
      </c>
      <c r="R2979" t="s">
        <v>8322</v>
      </c>
      <c r="S2979" s="11">
        <f t="shared" si="186"/>
        <v>42026.88118055556</v>
      </c>
      <c r="T2979" s="11">
        <f t="shared" si="187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14">
        <f t="shared" si="185"/>
        <v>60.6875</v>
      </c>
      <c r="Q2980" t="s">
        <v>8321</v>
      </c>
      <c r="R2980" t="s">
        <v>8322</v>
      </c>
      <c r="S2980" s="11">
        <f t="shared" si="186"/>
        <v>41922.640590277777</v>
      </c>
      <c r="T2980" s="11">
        <f t="shared" si="187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14">
        <f t="shared" si="185"/>
        <v>110.21739130434783</v>
      </c>
      <c r="Q2981" t="s">
        <v>8321</v>
      </c>
      <c r="R2981" t="s">
        <v>8322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14">
        <f t="shared" si="185"/>
        <v>136.45833333333334</v>
      </c>
      <c r="Q2982" t="s">
        <v>8321</v>
      </c>
      <c r="R2982" t="s">
        <v>8322</v>
      </c>
      <c r="S2982" s="11">
        <f t="shared" si="186"/>
        <v>42219.915856481486</v>
      </c>
      <c r="T2982" s="11">
        <f t="shared" si="187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14">
        <f t="shared" si="185"/>
        <v>53.164948453608247</v>
      </c>
      <c r="Q2983" t="s">
        <v>8321</v>
      </c>
      <c r="R2983" t="s">
        <v>8361</v>
      </c>
      <c r="S2983" s="11">
        <f t="shared" si="186"/>
        <v>42225.559675925921</v>
      </c>
      <c r="T2983" s="11">
        <f t="shared" si="187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14">
        <f t="shared" si="185"/>
        <v>86.491525423728817</v>
      </c>
      <c r="Q2984" t="s">
        <v>8321</v>
      </c>
      <c r="R2984" t="s">
        <v>8361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14">
        <f t="shared" si="185"/>
        <v>155.23827397260274</v>
      </c>
      <c r="Q2985" t="s">
        <v>8321</v>
      </c>
      <c r="R2985" t="s">
        <v>8361</v>
      </c>
      <c r="S2985" s="11">
        <f t="shared" si="186"/>
        <v>41894.632361111115</v>
      </c>
      <c r="T2985" s="11">
        <f t="shared" si="187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14">
        <f t="shared" si="185"/>
        <v>115.08256880733946</v>
      </c>
      <c r="Q2986" t="s">
        <v>8321</v>
      </c>
      <c r="R2986" t="s">
        <v>8361</v>
      </c>
      <c r="S2986" s="11">
        <f t="shared" si="186"/>
        <v>42576.278715277775</v>
      </c>
      <c r="T2986" s="11">
        <f t="shared" si="187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14">
        <f t="shared" si="185"/>
        <v>109.5945945945946</v>
      </c>
      <c r="Q2987" t="s">
        <v>8321</v>
      </c>
      <c r="R2987" t="s">
        <v>8361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14">
        <f t="shared" si="185"/>
        <v>45.214285714285715</v>
      </c>
      <c r="Q2988" t="s">
        <v>8321</v>
      </c>
      <c r="R2988" t="s">
        <v>8361</v>
      </c>
      <c r="S2988" s="11">
        <f t="shared" si="186"/>
        <v>42431.500069444446</v>
      </c>
      <c r="T2988" s="11">
        <f t="shared" si="187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14">
        <f t="shared" si="185"/>
        <v>104.15169811320754</v>
      </c>
      <c r="Q2989" t="s">
        <v>8321</v>
      </c>
      <c r="R2989" t="s">
        <v>8361</v>
      </c>
      <c r="S2989" s="11">
        <f t="shared" si="186"/>
        <v>42627.307303240741</v>
      </c>
      <c r="T2989" s="11">
        <f t="shared" si="187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14">
        <f t="shared" si="185"/>
        <v>35.714285714285715</v>
      </c>
      <c r="Q2990" t="s">
        <v>8321</v>
      </c>
      <c r="R2990" t="s">
        <v>8361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14">
        <f t="shared" si="185"/>
        <v>96.997252747252745</v>
      </c>
      <c r="Q2991" t="s">
        <v>8321</v>
      </c>
      <c r="R2991" t="s">
        <v>8361</v>
      </c>
      <c r="S2991" s="11">
        <f t="shared" si="186"/>
        <v>42337.02039351852</v>
      </c>
      <c r="T2991" s="11">
        <f t="shared" si="187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14">
        <f t="shared" si="185"/>
        <v>370.37037037037038</v>
      </c>
      <c r="Q2992" t="s">
        <v>8321</v>
      </c>
      <c r="R2992" t="s">
        <v>8361</v>
      </c>
      <c r="S2992" s="11">
        <f t="shared" si="186"/>
        <v>42341.57430555555</v>
      </c>
      <c r="T2992" s="11">
        <f t="shared" si="187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14">
        <f t="shared" si="185"/>
        <v>94.408602150537632</v>
      </c>
      <c r="Q2993" t="s">
        <v>8321</v>
      </c>
      <c r="R2993" t="s">
        <v>8361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14">
        <f t="shared" si="185"/>
        <v>48.984375</v>
      </c>
      <c r="Q2994" t="s">
        <v>8321</v>
      </c>
      <c r="R2994" t="s">
        <v>8361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14">
        <f t="shared" si="185"/>
        <v>45.590909090909093</v>
      </c>
      <c r="Q2995" t="s">
        <v>8321</v>
      </c>
      <c r="R2995" t="s">
        <v>8361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14">
        <f t="shared" si="185"/>
        <v>23.275254237288134</v>
      </c>
      <c r="Q2996" t="s">
        <v>8321</v>
      </c>
      <c r="R2996" t="s">
        <v>8361</v>
      </c>
      <c r="S2996" s="11">
        <f t="shared" si="186"/>
        <v>41885.478842592594</v>
      </c>
      <c r="T2996" s="11">
        <f t="shared" si="187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14">
        <f t="shared" si="185"/>
        <v>63.2289156626506</v>
      </c>
      <c r="Q2997" t="s">
        <v>8321</v>
      </c>
      <c r="R2997" t="s">
        <v>8361</v>
      </c>
      <c r="S2997" s="11">
        <f t="shared" si="186"/>
        <v>42724.665173611109</v>
      </c>
      <c r="T2997" s="11">
        <f t="shared" si="187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14">
        <f t="shared" si="185"/>
        <v>153.5204081632653</v>
      </c>
      <c r="Q2998" t="s">
        <v>8321</v>
      </c>
      <c r="R2998" t="s">
        <v>8361</v>
      </c>
      <c r="S2998" s="11">
        <f t="shared" si="186"/>
        <v>42090.912500000006</v>
      </c>
      <c r="T2998" s="11">
        <f t="shared" si="187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14">
        <f t="shared" si="185"/>
        <v>90.2</v>
      </c>
      <c r="Q2999" t="s">
        <v>8321</v>
      </c>
      <c r="R2999" t="s">
        <v>8361</v>
      </c>
      <c r="S2999" s="11">
        <f t="shared" si="186"/>
        <v>42775.733715277776</v>
      </c>
      <c r="T2999" s="11">
        <f t="shared" si="187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14">
        <f t="shared" si="185"/>
        <v>118.97113163972287</v>
      </c>
      <c r="Q3000" t="s">
        <v>8321</v>
      </c>
      <c r="R3000" t="s">
        <v>8361</v>
      </c>
      <c r="S3000" s="11">
        <f t="shared" si="186"/>
        <v>41778.193622685183</v>
      </c>
      <c r="T3000" s="11">
        <f t="shared" si="187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14">
        <f t="shared" si="185"/>
        <v>80.25</v>
      </c>
      <c r="Q3001" t="s">
        <v>8321</v>
      </c>
      <c r="R3001" t="s">
        <v>8361</v>
      </c>
      <c r="S3001" s="11">
        <f t="shared" si="186"/>
        <v>42780.740277777775</v>
      </c>
      <c r="T3001" s="11">
        <f t="shared" si="187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14">
        <f t="shared" si="185"/>
        <v>62.5</v>
      </c>
      <c r="Q3002" t="s">
        <v>8321</v>
      </c>
      <c r="R3002" t="s">
        <v>8361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14">
        <f t="shared" si="185"/>
        <v>131.37719999999999</v>
      </c>
      <c r="Q3003" t="s">
        <v>8321</v>
      </c>
      <c r="R3003" t="s">
        <v>8361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14">
        <f t="shared" si="185"/>
        <v>73.032980769230775</v>
      </c>
      <c r="Q3004" t="s">
        <v>8321</v>
      </c>
      <c r="R3004" t="s">
        <v>8361</v>
      </c>
      <c r="S3004" s="11">
        <f t="shared" si="186"/>
        <v>41239.83625</v>
      </c>
      <c r="T3004" s="11">
        <f t="shared" si="187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14">
        <f t="shared" si="185"/>
        <v>178.52941176470588</v>
      </c>
      <c r="Q3005" t="s">
        <v>8321</v>
      </c>
      <c r="R3005" t="s">
        <v>8361</v>
      </c>
      <c r="S3005" s="11">
        <f t="shared" si="186"/>
        <v>42398.849259259259</v>
      </c>
      <c r="T3005" s="11">
        <f t="shared" si="187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14">
        <f t="shared" si="185"/>
        <v>162.90974729241879</v>
      </c>
      <c r="Q3006" t="s">
        <v>8321</v>
      </c>
      <c r="R3006" t="s">
        <v>8361</v>
      </c>
      <c r="S3006" s="11">
        <f t="shared" si="186"/>
        <v>41928.881064814814</v>
      </c>
      <c r="T3006" s="11">
        <f t="shared" si="187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14">
        <f t="shared" si="185"/>
        <v>108.24237288135593</v>
      </c>
      <c r="Q3007" t="s">
        <v>8321</v>
      </c>
      <c r="R3007" t="s">
        <v>8361</v>
      </c>
      <c r="S3007" s="11">
        <f t="shared" si="186"/>
        <v>41888.674826388888</v>
      </c>
      <c r="T3007" s="11">
        <f t="shared" si="187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14">
        <f t="shared" si="185"/>
        <v>88.865979381443296</v>
      </c>
      <c r="Q3008" t="s">
        <v>8321</v>
      </c>
      <c r="R3008" t="s">
        <v>8361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14">
        <f t="shared" si="185"/>
        <v>54</v>
      </c>
      <c r="Q3009" t="s">
        <v>8321</v>
      </c>
      <c r="R3009" t="s">
        <v>8361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188">E3010/D3010</f>
        <v>1.0116666666666667</v>
      </c>
      <c r="P3010" s="14">
        <f t="shared" si="185"/>
        <v>116.73076923076923</v>
      </c>
      <c r="Q3010" t="s">
        <v>8321</v>
      </c>
      <c r="R3010" t="s">
        <v>8361</v>
      </c>
      <c r="S3010" s="11">
        <f t="shared" si="186"/>
        <v>42360.212025462963</v>
      </c>
      <c r="T3010" s="11">
        <f t="shared" si="187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188"/>
        <v>1.19756</v>
      </c>
      <c r="P3011" s="14">
        <f t="shared" ref="P3011:P3074" si="189">E3011/L3011</f>
        <v>233.8984375</v>
      </c>
      <c r="Q3011" t="s">
        <v>8321</v>
      </c>
      <c r="R3011" t="s">
        <v>8361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14">
        <f t="shared" si="189"/>
        <v>158</v>
      </c>
      <c r="Q3012" t="s">
        <v>8321</v>
      </c>
      <c r="R3012" t="s">
        <v>8361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14">
        <f t="shared" si="189"/>
        <v>14.84</v>
      </c>
      <c r="Q3013" t="s">
        <v>8321</v>
      </c>
      <c r="R3013" t="s">
        <v>8361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14">
        <f t="shared" si="189"/>
        <v>85.181818181818187</v>
      </c>
      <c r="Q3014" t="s">
        <v>8321</v>
      </c>
      <c r="R3014" t="s">
        <v>8361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14">
        <f t="shared" si="189"/>
        <v>146.69158878504672</v>
      </c>
      <c r="Q3015" t="s">
        <v>8321</v>
      </c>
      <c r="R3015" t="s">
        <v>8361</v>
      </c>
      <c r="S3015" s="11">
        <f t="shared" si="190"/>
        <v>42146.836215277777</v>
      </c>
      <c r="T3015" s="11">
        <f t="shared" si="191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14">
        <f t="shared" si="189"/>
        <v>50.764811490125673</v>
      </c>
      <c r="Q3016" t="s">
        <v>8321</v>
      </c>
      <c r="R3016" t="s">
        <v>8361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14">
        <f t="shared" si="189"/>
        <v>87.7</v>
      </c>
      <c r="Q3017" t="s">
        <v>8321</v>
      </c>
      <c r="R3017" t="s">
        <v>8361</v>
      </c>
      <c r="S3017" s="11">
        <f t="shared" si="190"/>
        <v>41785.72729166667</v>
      </c>
      <c r="T3017" s="11">
        <f t="shared" si="191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14">
        <f t="shared" si="189"/>
        <v>242.27777777777777</v>
      </c>
      <c r="Q3018" t="s">
        <v>8321</v>
      </c>
      <c r="R3018" t="s">
        <v>8361</v>
      </c>
      <c r="S3018" s="11">
        <f t="shared" si="190"/>
        <v>41778.548055555555</v>
      </c>
      <c r="T3018" s="11">
        <f t="shared" si="191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14">
        <f t="shared" si="189"/>
        <v>146.44654088050314</v>
      </c>
      <c r="Q3019" t="s">
        <v>8321</v>
      </c>
      <c r="R3019" t="s">
        <v>8361</v>
      </c>
      <c r="S3019" s="11">
        <f t="shared" si="190"/>
        <v>41841.850034722222</v>
      </c>
      <c r="T3019" s="11">
        <f t="shared" si="191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14">
        <f t="shared" si="189"/>
        <v>103.17073170731707</v>
      </c>
      <c r="Q3020" t="s">
        <v>8321</v>
      </c>
      <c r="R3020" t="s">
        <v>8361</v>
      </c>
      <c r="S3020" s="11">
        <f t="shared" si="190"/>
        <v>42163.29833333334</v>
      </c>
      <c r="T3020" s="11">
        <f t="shared" si="191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14">
        <f t="shared" si="189"/>
        <v>80.464601769911511</v>
      </c>
      <c r="Q3021" t="s">
        <v>8321</v>
      </c>
      <c r="R3021" t="s">
        <v>8361</v>
      </c>
      <c r="S3021" s="11">
        <f t="shared" si="190"/>
        <v>41758.833564814813</v>
      </c>
      <c r="T3021" s="11">
        <f t="shared" si="191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14">
        <f t="shared" si="189"/>
        <v>234.66666666666666</v>
      </c>
      <c r="Q3022" t="s">
        <v>8321</v>
      </c>
      <c r="R3022" t="s">
        <v>8361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14">
        <f t="shared" si="189"/>
        <v>50.689320388349515</v>
      </c>
      <c r="Q3023" t="s">
        <v>8321</v>
      </c>
      <c r="R3023" t="s">
        <v>8361</v>
      </c>
      <c r="S3023" s="11">
        <f t="shared" si="190"/>
        <v>42660.618854166663</v>
      </c>
      <c r="T3023" s="11">
        <f t="shared" si="191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14">
        <f t="shared" si="189"/>
        <v>162.70967741935485</v>
      </c>
      <c r="Q3024" t="s">
        <v>8321</v>
      </c>
      <c r="R3024" t="s">
        <v>8361</v>
      </c>
      <c r="S3024" s="11">
        <f t="shared" si="190"/>
        <v>42564.95380787037</v>
      </c>
      <c r="T3024" s="11">
        <f t="shared" si="191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14">
        <f t="shared" si="189"/>
        <v>120.16666666666667</v>
      </c>
      <c r="Q3025" t="s">
        <v>8321</v>
      </c>
      <c r="R3025" t="s">
        <v>8361</v>
      </c>
      <c r="S3025" s="11">
        <f t="shared" si="190"/>
        <v>42121.675763888896</v>
      </c>
      <c r="T3025" s="11">
        <f t="shared" si="191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14">
        <f t="shared" si="189"/>
        <v>67.697802197802204</v>
      </c>
      <c r="Q3026" t="s">
        <v>8321</v>
      </c>
      <c r="R3026" t="s">
        <v>8361</v>
      </c>
      <c r="S3026" s="11">
        <f t="shared" si="190"/>
        <v>41158.993923611109</v>
      </c>
      <c r="T3026" s="11">
        <f t="shared" si="191"/>
        <v>41188.993923611109</v>
      </c>
    </row>
    <row r="3027" spans="1:20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14">
        <f t="shared" si="189"/>
        <v>52.103448275862071</v>
      </c>
      <c r="Q3027" t="s">
        <v>8321</v>
      </c>
      <c r="R3027" t="s">
        <v>8361</v>
      </c>
      <c r="S3027" s="11">
        <f t="shared" si="190"/>
        <v>41761.509409722225</v>
      </c>
      <c r="T3027" s="11">
        <f t="shared" si="191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14">
        <f t="shared" si="189"/>
        <v>51.6</v>
      </c>
      <c r="Q3028" t="s">
        <v>8321</v>
      </c>
      <c r="R3028" t="s">
        <v>8361</v>
      </c>
      <c r="S3028" s="11">
        <f t="shared" si="190"/>
        <v>42783.459398148145</v>
      </c>
      <c r="T3028" s="11">
        <f t="shared" si="191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14">
        <f t="shared" si="189"/>
        <v>164.3</v>
      </c>
      <c r="Q3029" t="s">
        <v>8321</v>
      </c>
      <c r="R3029" t="s">
        <v>8361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14">
        <f t="shared" si="189"/>
        <v>84.858585858585855</v>
      </c>
      <c r="Q3030" t="s">
        <v>8321</v>
      </c>
      <c r="R3030" t="s">
        <v>8361</v>
      </c>
      <c r="S3030" s="11">
        <f t="shared" si="190"/>
        <v>42567.264178240745</v>
      </c>
      <c r="T3030" s="11">
        <f t="shared" si="191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14">
        <f t="shared" si="189"/>
        <v>94.548850574712645</v>
      </c>
      <c r="Q3031" t="s">
        <v>8321</v>
      </c>
      <c r="R3031" t="s">
        <v>8361</v>
      </c>
      <c r="S3031" s="11">
        <f t="shared" si="190"/>
        <v>41932.708877314813</v>
      </c>
      <c r="T3031" s="11">
        <f t="shared" si="191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14">
        <f t="shared" si="189"/>
        <v>45.536585365853661</v>
      </c>
      <c r="Q3032" t="s">
        <v>8321</v>
      </c>
      <c r="R3032" t="s">
        <v>8361</v>
      </c>
      <c r="S3032" s="11">
        <f t="shared" si="190"/>
        <v>42233.747349537036</v>
      </c>
      <c r="T3032" s="11">
        <f t="shared" si="191"/>
        <v>42263.747349537036</v>
      </c>
    </row>
    <row r="3033" spans="1:20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14">
        <f t="shared" si="189"/>
        <v>51.724137931034484</v>
      </c>
      <c r="Q3033" t="s">
        <v>8321</v>
      </c>
      <c r="R3033" t="s">
        <v>8361</v>
      </c>
      <c r="S3033" s="11">
        <f t="shared" si="190"/>
        <v>42597.882488425923</v>
      </c>
      <c r="T3033" s="11">
        <f t="shared" si="191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14">
        <f t="shared" si="189"/>
        <v>50.88</v>
      </c>
      <c r="Q3034" t="s">
        <v>8321</v>
      </c>
      <c r="R3034" t="s">
        <v>8361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14">
        <f t="shared" si="189"/>
        <v>191.13043478260869</v>
      </c>
      <c r="Q3035" t="s">
        <v>8321</v>
      </c>
      <c r="R3035" t="s">
        <v>8361</v>
      </c>
      <c r="S3035" s="11">
        <f t="shared" si="190"/>
        <v>42570.110243055555</v>
      </c>
      <c r="T3035" s="11">
        <f t="shared" si="191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14">
        <f t="shared" si="189"/>
        <v>89.314285714285717</v>
      </c>
      <c r="Q3036" t="s">
        <v>8321</v>
      </c>
      <c r="R3036" t="s">
        <v>8361</v>
      </c>
      <c r="S3036" s="11">
        <f t="shared" si="190"/>
        <v>42644.535358796296</v>
      </c>
      <c r="T3036" s="11">
        <f t="shared" si="191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14">
        <f t="shared" si="189"/>
        <v>88.588631921824103</v>
      </c>
      <c r="Q3037" t="s">
        <v>8321</v>
      </c>
      <c r="R3037" t="s">
        <v>8361</v>
      </c>
      <c r="S3037" s="11">
        <f t="shared" si="190"/>
        <v>41368.560289351852</v>
      </c>
      <c r="T3037" s="11">
        <f t="shared" si="191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14">
        <f t="shared" si="189"/>
        <v>96.300911854103347</v>
      </c>
      <c r="Q3038" t="s">
        <v>8321</v>
      </c>
      <c r="R3038" t="s">
        <v>8361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14">
        <f t="shared" si="189"/>
        <v>33.3125</v>
      </c>
      <c r="Q3039" t="s">
        <v>8321</v>
      </c>
      <c r="R3039" t="s">
        <v>8361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14">
        <f t="shared" si="189"/>
        <v>37.222222222222221</v>
      </c>
      <c r="Q3040" t="s">
        <v>8321</v>
      </c>
      <c r="R3040" t="s">
        <v>8361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14">
        <f t="shared" si="189"/>
        <v>92.130423728813554</v>
      </c>
      <c r="Q3041" t="s">
        <v>8321</v>
      </c>
      <c r="R3041" t="s">
        <v>8361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14">
        <f t="shared" si="189"/>
        <v>76.785714285714292</v>
      </c>
      <c r="Q3042" t="s">
        <v>8321</v>
      </c>
      <c r="R3042" t="s">
        <v>8361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14">
        <f t="shared" si="189"/>
        <v>96.526315789473685</v>
      </c>
      <c r="Q3043" t="s">
        <v>8321</v>
      </c>
      <c r="R3043" t="s">
        <v>8361</v>
      </c>
      <c r="S3043" s="11">
        <f t="shared" si="190"/>
        <v>42359.868611111116</v>
      </c>
      <c r="T3043" s="11">
        <f t="shared" si="191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14">
        <f t="shared" si="189"/>
        <v>51.891891891891895</v>
      </c>
      <c r="Q3044" t="s">
        <v>8321</v>
      </c>
      <c r="R3044" t="s">
        <v>8361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14">
        <f t="shared" si="189"/>
        <v>128.9140625</v>
      </c>
      <c r="Q3045" t="s">
        <v>8321</v>
      </c>
      <c r="R3045" t="s">
        <v>8361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14">
        <f t="shared" si="189"/>
        <v>84.108974358974365</v>
      </c>
      <c r="Q3046" t="s">
        <v>8321</v>
      </c>
      <c r="R3046" t="s">
        <v>8361</v>
      </c>
      <c r="S3046" s="11">
        <f t="shared" si="190"/>
        <v>42387.7268287037</v>
      </c>
      <c r="T3046" s="11">
        <f t="shared" si="191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14">
        <f t="shared" si="189"/>
        <v>82.941562500000003</v>
      </c>
      <c r="Q3047" t="s">
        <v>8321</v>
      </c>
      <c r="R3047" t="s">
        <v>8361</v>
      </c>
      <c r="S3047" s="11">
        <f t="shared" si="190"/>
        <v>41843.155729166669</v>
      </c>
      <c r="T3047" s="11">
        <f t="shared" si="191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14">
        <f t="shared" si="189"/>
        <v>259.94827586206895</v>
      </c>
      <c r="Q3048" t="s">
        <v>8321</v>
      </c>
      <c r="R3048" t="s">
        <v>8361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14">
        <f t="shared" si="189"/>
        <v>37.25</v>
      </c>
      <c r="Q3049" t="s">
        <v>8321</v>
      </c>
      <c r="R3049" t="s">
        <v>8361</v>
      </c>
      <c r="S3049" s="11">
        <f t="shared" si="190"/>
        <v>42443.989050925928</v>
      </c>
      <c r="T3049" s="11">
        <f t="shared" si="191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14">
        <f t="shared" si="189"/>
        <v>177.02127659574469</v>
      </c>
      <c r="Q3050" t="s">
        <v>8321</v>
      </c>
      <c r="R3050" t="s">
        <v>8361</v>
      </c>
      <c r="S3050" s="11">
        <f t="shared" si="190"/>
        <v>41975.901180555549</v>
      </c>
      <c r="T3050" s="11">
        <f t="shared" si="191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14">
        <f t="shared" si="189"/>
        <v>74.074074074074076</v>
      </c>
      <c r="Q3051" t="s">
        <v>8321</v>
      </c>
      <c r="R3051" t="s">
        <v>8361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14">
        <f t="shared" si="189"/>
        <v>70.666666666666671</v>
      </c>
      <c r="Q3052" t="s">
        <v>8321</v>
      </c>
      <c r="R3052" t="s">
        <v>8361</v>
      </c>
      <c r="S3052" s="11">
        <f t="shared" si="190"/>
        <v>42465.16851851852</v>
      </c>
      <c r="T3052" s="11">
        <f t="shared" si="191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14">
        <f t="shared" si="189"/>
        <v>23.62857142857143</v>
      </c>
      <c r="Q3053" t="s">
        <v>8321</v>
      </c>
      <c r="R3053" t="s">
        <v>8361</v>
      </c>
      <c r="S3053" s="11">
        <f t="shared" si="190"/>
        <v>42744.416030092587</v>
      </c>
      <c r="T3053" s="11">
        <f t="shared" si="191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14">
        <f t="shared" si="189"/>
        <v>37.5</v>
      </c>
      <c r="Q3054" t="s">
        <v>8321</v>
      </c>
      <c r="R3054" t="s">
        <v>8361</v>
      </c>
      <c r="S3054" s="11">
        <f t="shared" si="190"/>
        <v>42122.670069444444</v>
      </c>
      <c r="T3054" s="11">
        <f t="shared" si="191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14">
        <f t="shared" si="189"/>
        <v>13.333333333333334</v>
      </c>
      <c r="Q3055" t="s">
        <v>8321</v>
      </c>
      <c r="R3055" t="s">
        <v>8361</v>
      </c>
      <c r="S3055" s="11">
        <f t="shared" si="190"/>
        <v>41862.761724537035</v>
      </c>
      <c r="T3055" s="11">
        <f t="shared" si="191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14" t="e">
        <f t="shared" si="189"/>
        <v>#DIV/0!</v>
      </c>
      <c r="Q3056" t="s">
        <v>8321</v>
      </c>
      <c r="R3056" t="s">
        <v>8361</v>
      </c>
      <c r="S3056" s="11">
        <f t="shared" si="190"/>
        <v>42027.832800925928</v>
      </c>
      <c r="T3056" s="11">
        <f t="shared" si="191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14">
        <f t="shared" si="189"/>
        <v>1</v>
      </c>
      <c r="Q3057" t="s">
        <v>8321</v>
      </c>
      <c r="R3057" t="s">
        <v>8361</v>
      </c>
      <c r="S3057" s="11">
        <f t="shared" si="190"/>
        <v>41953.95821759259</v>
      </c>
      <c r="T3057" s="11">
        <f t="shared" si="191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14" t="e">
        <f t="shared" si="189"/>
        <v>#DIV/0!</v>
      </c>
      <c r="Q3058" t="s">
        <v>8321</v>
      </c>
      <c r="R3058" t="s">
        <v>8361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14" t="e">
        <f t="shared" si="189"/>
        <v>#DIV/0!</v>
      </c>
      <c r="Q3059" t="s">
        <v>8321</v>
      </c>
      <c r="R3059" t="s">
        <v>8361</v>
      </c>
      <c r="S3059" s="11">
        <f t="shared" si="190"/>
        <v>42433.650590277779</v>
      </c>
      <c r="T3059" s="11">
        <f t="shared" si="191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14">
        <f t="shared" si="189"/>
        <v>1</v>
      </c>
      <c r="Q3060" t="s">
        <v>8321</v>
      </c>
      <c r="R3060" t="s">
        <v>8361</v>
      </c>
      <c r="S3060" s="11">
        <f t="shared" si="190"/>
        <v>42460.374305555553</v>
      </c>
      <c r="T3060" s="11">
        <f t="shared" si="191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14">
        <f t="shared" si="189"/>
        <v>41</v>
      </c>
      <c r="Q3061" t="s">
        <v>8321</v>
      </c>
      <c r="R3061" t="s">
        <v>8361</v>
      </c>
      <c r="S3061" s="11">
        <f t="shared" si="190"/>
        <v>41829.935717592591</v>
      </c>
      <c r="T3061" s="11">
        <f t="shared" si="191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14">
        <f t="shared" si="189"/>
        <v>55.833333333333336</v>
      </c>
      <c r="Q3062" t="s">
        <v>8321</v>
      </c>
      <c r="R3062" t="s">
        <v>8361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14" t="e">
        <f t="shared" si="189"/>
        <v>#DIV/0!</v>
      </c>
      <c r="Q3063" t="s">
        <v>8321</v>
      </c>
      <c r="R3063" t="s">
        <v>8361</v>
      </c>
      <c r="S3063" s="11">
        <f t="shared" si="190"/>
        <v>41834.784120370372</v>
      </c>
      <c r="T3063" s="11">
        <f t="shared" si="191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14">
        <f t="shared" si="189"/>
        <v>99.761194029850742</v>
      </c>
      <c r="Q3064" t="s">
        <v>8321</v>
      </c>
      <c r="R3064" t="s">
        <v>8361</v>
      </c>
      <c r="S3064" s="11">
        <f t="shared" si="190"/>
        <v>42248.535787037035</v>
      </c>
      <c r="T3064" s="11">
        <f t="shared" si="191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14">
        <f t="shared" si="189"/>
        <v>25.521739130434781</v>
      </c>
      <c r="Q3065" t="s">
        <v>8321</v>
      </c>
      <c r="R3065" t="s">
        <v>8361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14">
        <f t="shared" si="189"/>
        <v>117.65277777777777</v>
      </c>
      <c r="Q3066" t="s">
        <v>8321</v>
      </c>
      <c r="R3066" t="s">
        <v>8361</v>
      </c>
      <c r="S3066" s="11">
        <f t="shared" si="190"/>
        <v>42299.130162037036</v>
      </c>
      <c r="T3066" s="11">
        <f t="shared" si="191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14">
        <f t="shared" si="189"/>
        <v>5</v>
      </c>
      <c r="Q3067" t="s">
        <v>8321</v>
      </c>
      <c r="R3067" t="s">
        <v>8361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14">
        <f t="shared" si="189"/>
        <v>2796.6666666666665</v>
      </c>
      <c r="Q3068" t="s">
        <v>8321</v>
      </c>
      <c r="R3068" t="s">
        <v>8361</v>
      </c>
      <c r="S3068" s="11">
        <f t="shared" si="190"/>
        <v>42531.228437500002</v>
      </c>
      <c r="T3068" s="11">
        <f t="shared" si="191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14">
        <f t="shared" si="189"/>
        <v>200</v>
      </c>
      <c r="Q3069" t="s">
        <v>8321</v>
      </c>
      <c r="R3069" t="s">
        <v>8361</v>
      </c>
      <c r="S3069" s="11">
        <f t="shared" si="190"/>
        <v>42226.938414351855</v>
      </c>
      <c r="T3069" s="11">
        <f t="shared" si="191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14">
        <f t="shared" si="189"/>
        <v>87.5</v>
      </c>
      <c r="Q3070" t="s">
        <v>8321</v>
      </c>
      <c r="R3070" t="s">
        <v>8361</v>
      </c>
      <c r="S3070" s="11">
        <f t="shared" si="190"/>
        <v>42263.691574074073</v>
      </c>
      <c r="T3070" s="11">
        <f t="shared" si="191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14">
        <f t="shared" si="189"/>
        <v>20.142857142857142</v>
      </c>
      <c r="Q3071" t="s">
        <v>8321</v>
      </c>
      <c r="R3071" t="s">
        <v>8361</v>
      </c>
      <c r="S3071" s="11">
        <f t="shared" si="190"/>
        <v>41957.833726851852</v>
      </c>
      <c r="T3071" s="11">
        <f t="shared" si="191"/>
        <v>41987.833726851852</v>
      </c>
    </row>
    <row r="3072" spans="1:20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14">
        <f t="shared" si="189"/>
        <v>20.875</v>
      </c>
      <c r="Q3072" t="s">
        <v>8321</v>
      </c>
      <c r="R3072" t="s">
        <v>8361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14">
        <f t="shared" si="189"/>
        <v>61.307692307692307</v>
      </c>
      <c r="Q3073" t="s">
        <v>8321</v>
      </c>
      <c r="R3073" t="s">
        <v>8361</v>
      </c>
      <c r="S3073" s="11">
        <f t="shared" si="190"/>
        <v>42097.732418981483</v>
      </c>
      <c r="T3073" s="11">
        <f t="shared" si="191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192">E3074/D3074</f>
        <v>1.6666666666666666E-4</v>
      </c>
      <c r="P3074" s="14">
        <f t="shared" si="189"/>
        <v>1</v>
      </c>
      <c r="Q3074" t="s">
        <v>8321</v>
      </c>
      <c r="R3074" t="s">
        <v>8361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192"/>
        <v>2.3035714285714285E-4</v>
      </c>
      <c r="P3075" s="14">
        <f t="shared" ref="P3075:P3138" si="193">E3075/L3075</f>
        <v>92.142857142857139</v>
      </c>
      <c r="Q3075" t="s">
        <v>8321</v>
      </c>
      <c r="R3075" t="s">
        <v>8361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14">
        <f t="shared" si="193"/>
        <v>7.333333333333333</v>
      </c>
      <c r="Q3076" t="s">
        <v>8321</v>
      </c>
      <c r="R3076" t="s">
        <v>8361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14">
        <f t="shared" si="193"/>
        <v>64.8</v>
      </c>
      <c r="Q3077" t="s">
        <v>8321</v>
      </c>
      <c r="R3077" t="s">
        <v>8361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14">
        <f t="shared" si="193"/>
        <v>30.12</v>
      </c>
      <c r="Q3078" t="s">
        <v>8321</v>
      </c>
      <c r="R3078" t="s">
        <v>8361</v>
      </c>
      <c r="S3078" s="11">
        <f t="shared" si="194"/>
        <v>42226.651886574073</v>
      </c>
      <c r="T3078" s="11">
        <f t="shared" si="195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14">
        <f t="shared" si="193"/>
        <v>52.5</v>
      </c>
      <c r="Q3079" t="s">
        <v>8321</v>
      </c>
      <c r="R3079" t="s">
        <v>8361</v>
      </c>
      <c r="S3079" s="11">
        <f t="shared" si="194"/>
        <v>42766.956921296296</v>
      </c>
      <c r="T3079" s="11">
        <f t="shared" si="195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14">
        <f t="shared" si="193"/>
        <v>23.666666666666668</v>
      </c>
      <c r="Q3080" t="s">
        <v>8321</v>
      </c>
      <c r="R3080" t="s">
        <v>8361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14">
        <f t="shared" si="193"/>
        <v>415.77777777777777</v>
      </c>
      <c r="Q3081" t="s">
        <v>8321</v>
      </c>
      <c r="R3081" t="s">
        <v>8361</v>
      </c>
      <c r="S3081" s="11">
        <f t="shared" si="194"/>
        <v>42055.713368055556</v>
      </c>
      <c r="T3081" s="11">
        <f t="shared" si="195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14">
        <f t="shared" si="193"/>
        <v>53.714285714285715</v>
      </c>
      <c r="Q3082" t="s">
        <v>8321</v>
      </c>
      <c r="R3082" t="s">
        <v>8361</v>
      </c>
      <c r="S3082" s="11">
        <f t="shared" si="194"/>
        <v>41940.028287037036</v>
      </c>
      <c r="T3082" s="11">
        <f t="shared" si="195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14">
        <f t="shared" si="193"/>
        <v>420.6</v>
      </c>
      <c r="Q3083" t="s">
        <v>8321</v>
      </c>
      <c r="R3083" t="s">
        <v>8361</v>
      </c>
      <c r="S3083" s="11">
        <f t="shared" si="194"/>
        <v>42237.181608796294</v>
      </c>
      <c r="T3083" s="11">
        <f t="shared" si="195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14" t="e">
        <f t="shared" si="193"/>
        <v>#DIV/0!</v>
      </c>
      <c r="Q3084" t="s">
        <v>8321</v>
      </c>
      <c r="R3084" t="s">
        <v>8361</v>
      </c>
      <c r="S3084" s="11">
        <f t="shared" si="194"/>
        <v>42293.922986111109</v>
      </c>
      <c r="T3084" s="11">
        <f t="shared" si="195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14">
        <f t="shared" si="193"/>
        <v>18.666666666666668</v>
      </c>
      <c r="Q3085" t="s">
        <v>8321</v>
      </c>
      <c r="R3085" t="s">
        <v>8361</v>
      </c>
      <c r="S3085" s="11">
        <f t="shared" si="194"/>
        <v>41853.563402777778</v>
      </c>
      <c r="T3085" s="11">
        <f t="shared" si="195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14">
        <f t="shared" si="193"/>
        <v>78.333333333333329</v>
      </c>
      <c r="Q3086" t="s">
        <v>8321</v>
      </c>
      <c r="R3086" t="s">
        <v>8361</v>
      </c>
      <c r="S3086" s="11">
        <f t="shared" si="194"/>
        <v>42100.723738425921</v>
      </c>
      <c r="T3086" s="11">
        <f t="shared" si="195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14">
        <f t="shared" si="193"/>
        <v>67.777777777777771</v>
      </c>
      <c r="Q3087" t="s">
        <v>8321</v>
      </c>
      <c r="R3087" t="s">
        <v>8361</v>
      </c>
      <c r="S3087" s="11">
        <f t="shared" si="194"/>
        <v>42246.883784722217</v>
      </c>
      <c r="T3087" s="11">
        <f t="shared" si="195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14">
        <f t="shared" si="193"/>
        <v>16.666666666666668</v>
      </c>
      <c r="Q3088" t="s">
        <v>8321</v>
      </c>
      <c r="R3088" t="s">
        <v>8361</v>
      </c>
      <c r="S3088" s="11">
        <f t="shared" si="194"/>
        <v>42173.67082175926</v>
      </c>
      <c r="T3088" s="11">
        <f t="shared" si="195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14">
        <f t="shared" si="193"/>
        <v>62.5</v>
      </c>
      <c r="Q3089" t="s">
        <v>8321</v>
      </c>
      <c r="R3089" t="s">
        <v>8361</v>
      </c>
      <c r="S3089" s="11">
        <f t="shared" si="194"/>
        <v>42665.150347222225</v>
      </c>
      <c r="T3089" s="11">
        <f t="shared" si="195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14">
        <f t="shared" si="193"/>
        <v>42</v>
      </c>
      <c r="Q3090" t="s">
        <v>8321</v>
      </c>
      <c r="R3090" t="s">
        <v>8361</v>
      </c>
      <c r="S3090" s="11">
        <f t="shared" si="194"/>
        <v>41981.57230324074</v>
      </c>
      <c r="T3090" s="11">
        <f t="shared" si="195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14">
        <f t="shared" si="193"/>
        <v>130.0888888888889</v>
      </c>
      <c r="Q3091" t="s">
        <v>8321</v>
      </c>
      <c r="R3091" t="s">
        <v>8361</v>
      </c>
      <c r="S3091" s="11">
        <f t="shared" si="194"/>
        <v>42528.542627314819</v>
      </c>
      <c r="T3091" s="11">
        <f t="shared" si="195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14">
        <f t="shared" si="193"/>
        <v>1270.2222222222222</v>
      </c>
      <c r="Q3092" t="s">
        <v>8321</v>
      </c>
      <c r="R3092" t="s">
        <v>8361</v>
      </c>
      <c r="S3092" s="11">
        <f t="shared" si="194"/>
        <v>42065.818807870368</v>
      </c>
      <c r="T3092" s="11">
        <f t="shared" si="195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14">
        <f t="shared" si="193"/>
        <v>88.444444444444443</v>
      </c>
      <c r="Q3093" t="s">
        <v>8321</v>
      </c>
      <c r="R3093" t="s">
        <v>8361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14">
        <f t="shared" si="193"/>
        <v>56.342380952380957</v>
      </c>
      <c r="Q3094" t="s">
        <v>8321</v>
      </c>
      <c r="R3094" t="s">
        <v>8361</v>
      </c>
      <c r="S3094" s="11">
        <f t="shared" si="194"/>
        <v>42255.619351851856</v>
      </c>
      <c r="T3094" s="11">
        <f t="shared" si="195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14">
        <f t="shared" si="193"/>
        <v>53.529411764705884</v>
      </c>
      <c r="Q3095" t="s">
        <v>8321</v>
      </c>
      <c r="R3095" t="s">
        <v>8361</v>
      </c>
      <c r="S3095" s="11">
        <f t="shared" si="194"/>
        <v>41760.909039351849</v>
      </c>
      <c r="T3095" s="11">
        <f t="shared" si="195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14">
        <f t="shared" si="193"/>
        <v>25</v>
      </c>
      <c r="Q3096" t="s">
        <v>8321</v>
      </c>
      <c r="R3096" t="s">
        <v>8361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14">
        <f t="shared" si="193"/>
        <v>50</v>
      </c>
      <c r="Q3097" t="s">
        <v>8321</v>
      </c>
      <c r="R3097" t="s">
        <v>8361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14">
        <f t="shared" si="193"/>
        <v>56.785714285714285</v>
      </c>
      <c r="Q3098" t="s">
        <v>8321</v>
      </c>
      <c r="R3098" t="s">
        <v>8361</v>
      </c>
      <c r="S3098" s="11">
        <f t="shared" si="194"/>
        <v>42114.825532407413</v>
      </c>
      <c r="T3098" s="11">
        <f t="shared" si="195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14">
        <f t="shared" si="193"/>
        <v>40.833333333333336</v>
      </c>
      <c r="Q3099" t="s">
        <v>8321</v>
      </c>
      <c r="R3099" t="s">
        <v>8361</v>
      </c>
      <c r="S3099" s="11">
        <f t="shared" si="194"/>
        <v>42629.503483796296</v>
      </c>
      <c r="T3099" s="11">
        <f t="shared" si="195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14">
        <f t="shared" si="193"/>
        <v>65.111111111111114</v>
      </c>
      <c r="Q3100" t="s">
        <v>8321</v>
      </c>
      <c r="R3100" t="s">
        <v>8361</v>
      </c>
      <c r="S3100" s="11">
        <f t="shared" si="194"/>
        <v>42359.792233796295</v>
      </c>
      <c r="T3100" s="11">
        <f t="shared" si="195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14">
        <f t="shared" si="193"/>
        <v>55.6</v>
      </c>
      <c r="Q3101" t="s">
        <v>8321</v>
      </c>
      <c r="R3101" t="s">
        <v>8361</v>
      </c>
      <c r="S3101" s="11">
        <f t="shared" si="194"/>
        <v>42382.189710648148</v>
      </c>
      <c r="T3101" s="11">
        <f t="shared" si="195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14">
        <f t="shared" si="193"/>
        <v>140.53846153846155</v>
      </c>
      <c r="Q3102" t="s">
        <v>8321</v>
      </c>
      <c r="R3102" t="s">
        <v>8361</v>
      </c>
      <c r="S3102" s="11">
        <f t="shared" si="194"/>
        <v>41902.622395833336</v>
      </c>
      <c r="T3102" s="11">
        <f t="shared" si="195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14">
        <f t="shared" si="193"/>
        <v>25</v>
      </c>
      <c r="Q3103" t="s">
        <v>8321</v>
      </c>
      <c r="R3103" t="s">
        <v>8361</v>
      </c>
      <c r="S3103" s="11">
        <f t="shared" si="194"/>
        <v>42171.383530092593</v>
      </c>
      <c r="T3103" s="11">
        <f t="shared" si="195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14">
        <f t="shared" si="193"/>
        <v>69.533333333333331</v>
      </c>
      <c r="Q3104" t="s">
        <v>8321</v>
      </c>
      <c r="R3104" t="s">
        <v>8361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14">
        <f t="shared" si="193"/>
        <v>5.5</v>
      </c>
      <c r="Q3105" t="s">
        <v>8321</v>
      </c>
      <c r="R3105" t="s">
        <v>8361</v>
      </c>
      <c r="S3105" s="11">
        <f t="shared" si="194"/>
        <v>42107.156319444446</v>
      </c>
      <c r="T3105" s="11">
        <f t="shared" si="195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14">
        <f t="shared" si="193"/>
        <v>237</v>
      </c>
      <c r="Q3106" t="s">
        <v>8321</v>
      </c>
      <c r="R3106" t="s">
        <v>8361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14">
        <f t="shared" si="193"/>
        <v>79.870967741935488</v>
      </c>
      <c r="Q3107" t="s">
        <v>8321</v>
      </c>
      <c r="R3107" t="s">
        <v>8361</v>
      </c>
      <c r="S3107" s="11">
        <f t="shared" si="194"/>
        <v>41876.718935185185</v>
      </c>
      <c r="T3107" s="11">
        <f t="shared" si="195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14">
        <f t="shared" si="193"/>
        <v>10.25</v>
      </c>
      <c r="Q3108" t="s">
        <v>8321</v>
      </c>
      <c r="R3108" t="s">
        <v>8361</v>
      </c>
      <c r="S3108" s="11">
        <f t="shared" si="194"/>
        <v>42241.429120370376</v>
      </c>
      <c r="T3108" s="11">
        <f t="shared" si="195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14">
        <f t="shared" si="193"/>
        <v>272.58620689655174</v>
      </c>
      <c r="Q3109" t="s">
        <v>8321</v>
      </c>
      <c r="R3109" t="s">
        <v>8361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14">
        <f t="shared" si="193"/>
        <v>13</v>
      </c>
      <c r="Q3110" t="s">
        <v>8321</v>
      </c>
      <c r="R3110" t="s">
        <v>8361</v>
      </c>
      <c r="S3110" s="11">
        <f t="shared" si="194"/>
        <v>42062.680486111116</v>
      </c>
      <c r="T3110" s="11">
        <f t="shared" si="195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14">
        <f t="shared" si="193"/>
        <v>58.184210526315788</v>
      </c>
      <c r="Q3111" t="s">
        <v>8321</v>
      </c>
      <c r="R3111" t="s">
        <v>8361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14">
        <f t="shared" si="193"/>
        <v>10</v>
      </c>
      <c r="Q3112" t="s">
        <v>8321</v>
      </c>
      <c r="R3112" t="s">
        <v>8361</v>
      </c>
      <c r="S3112" s="11">
        <f t="shared" si="194"/>
        <v>42745.031469907408</v>
      </c>
      <c r="T3112" s="11">
        <f t="shared" si="195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14">
        <f t="shared" si="193"/>
        <v>70.10526315789474</v>
      </c>
      <c r="Q3113" t="s">
        <v>8321</v>
      </c>
      <c r="R3113" t="s">
        <v>8361</v>
      </c>
      <c r="S3113" s="11">
        <f t="shared" si="194"/>
        <v>41885.595138888886</v>
      </c>
      <c r="T3113" s="11">
        <f t="shared" si="195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14">
        <f t="shared" si="193"/>
        <v>57.888888888888886</v>
      </c>
      <c r="Q3114" t="s">
        <v>8321</v>
      </c>
      <c r="R3114" t="s">
        <v>8361</v>
      </c>
      <c r="S3114" s="11">
        <f t="shared" si="194"/>
        <v>42615.121921296297</v>
      </c>
      <c r="T3114" s="11">
        <f t="shared" si="195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14">
        <f t="shared" si="193"/>
        <v>125.27027027027027</v>
      </c>
      <c r="Q3115" t="s">
        <v>8321</v>
      </c>
      <c r="R3115" t="s">
        <v>8361</v>
      </c>
      <c r="S3115" s="11">
        <f t="shared" si="194"/>
        <v>42081.731273148151</v>
      </c>
      <c r="T3115" s="11">
        <f t="shared" si="195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14" t="e">
        <f t="shared" si="193"/>
        <v>#DIV/0!</v>
      </c>
      <c r="Q3116" t="s">
        <v>8321</v>
      </c>
      <c r="R3116" t="s">
        <v>8361</v>
      </c>
      <c r="S3116" s="11">
        <f t="shared" si="194"/>
        <v>41843.632523148146</v>
      </c>
      <c r="T3116" s="11">
        <f t="shared" si="195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14">
        <f t="shared" si="193"/>
        <v>300</v>
      </c>
      <c r="Q3117" t="s">
        <v>8321</v>
      </c>
      <c r="R3117" t="s">
        <v>8361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14">
        <f t="shared" si="193"/>
        <v>43</v>
      </c>
      <c r="Q3118" t="s">
        <v>8321</v>
      </c>
      <c r="R3118" t="s">
        <v>8361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14">
        <f t="shared" si="193"/>
        <v>1</v>
      </c>
      <c r="Q3119" t="s">
        <v>8321</v>
      </c>
      <c r="R3119" t="s">
        <v>8361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14">
        <f t="shared" si="193"/>
        <v>775</v>
      </c>
      <c r="Q3120" t="s">
        <v>8321</v>
      </c>
      <c r="R3120" t="s">
        <v>8361</v>
      </c>
      <c r="S3120" s="11">
        <f t="shared" si="194"/>
        <v>42534.649571759262</v>
      </c>
      <c r="T3120" s="11">
        <f t="shared" si="195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14">
        <f t="shared" si="193"/>
        <v>5</v>
      </c>
      <c r="Q3121" t="s">
        <v>8321</v>
      </c>
      <c r="R3121" t="s">
        <v>8361</v>
      </c>
      <c r="S3121" s="11">
        <f t="shared" si="194"/>
        <v>42060.04550925926</v>
      </c>
      <c r="T3121" s="11">
        <f t="shared" si="195"/>
        <v>42090.003842592589</v>
      </c>
    </row>
    <row r="3122" spans="1:20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14">
        <f t="shared" si="193"/>
        <v>12.8</v>
      </c>
      <c r="Q3122" t="s">
        <v>8321</v>
      </c>
      <c r="R3122" t="s">
        <v>8361</v>
      </c>
      <c r="S3122" s="11">
        <f t="shared" si="194"/>
        <v>42435.942083333335</v>
      </c>
      <c r="T3122" s="11">
        <f t="shared" si="195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14">
        <f t="shared" si="193"/>
        <v>10</v>
      </c>
      <c r="Q3123" t="s">
        <v>8321</v>
      </c>
      <c r="R3123" t="s">
        <v>8361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14">
        <f t="shared" si="193"/>
        <v>58</v>
      </c>
      <c r="Q3124" t="s">
        <v>8321</v>
      </c>
      <c r="R3124" t="s">
        <v>8361</v>
      </c>
      <c r="S3124" s="11">
        <f t="shared" si="194"/>
        <v>42678.932083333333</v>
      </c>
      <c r="T3124" s="11">
        <f t="shared" si="195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14">
        <f t="shared" si="193"/>
        <v>244.80459770114942</v>
      </c>
      <c r="Q3125" t="s">
        <v>8321</v>
      </c>
      <c r="R3125" t="s">
        <v>8361</v>
      </c>
      <c r="S3125" s="11">
        <f t="shared" si="194"/>
        <v>42530.993032407408</v>
      </c>
      <c r="T3125" s="11">
        <f t="shared" si="195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14">
        <f t="shared" si="193"/>
        <v>6.5</v>
      </c>
      <c r="Q3126" t="s">
        <v>8321</v>
      </c>
      <c r="R3126" t="s">
        <v>8361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14" t="e">
        <f t="shared" si="193"/>
        <v>#DIV/0!</v>
      </c>
      <c r="Q3127" t="s">
        <v>8321</v>
      </c>
      <c r="R3127" t="s">
        <v>8361</v>
      </c>
      <c r="S3127" s="11">
        <f t="shared" si="194"/>
        <v>42346.20685185185</v>
      </c>
      <c r="T3127" s="11">
        <f t="shared" si="195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14">
        <f t="shared" si="193"/>
        <v>61.176470588235297</v>
      </c>
      <c r="Q3128" t="s">
        <v>8321</v>
      </c>
      <c r="R3128" t="s">
        <v>8361</v>
      </c>
      <c r="S3128" s="11">
        <f t="shared" si="194"/>
        <v>42427.01807870371</v>
      </c>
      <c r="T3128" s="11">
        <f t="shared" si="195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14" t="e">
        <f t="shared" si="193"/>
        <v>#DIV/0!</v>
      </c>
      <c r="Q3129" t="s">
        <v>8321</v>
      </c>
      <c r="R3129" t="s">
        <v>8361</v>
      </c>
      <c r="S3129" s="11">
        <f t="shared" si="194"/>
        <v>42034.856817129628</v>
      </c>
      <c r="T3129" s="11">
        <f t="shared" si="195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14">
        <f t="shared" si="193"/>
        <v>139.23931623931625</v>
      </c>
      <c r="Q3130" t="s">
        <v>8321</v>
      </c>
      <c r="R3130" t="s">
        <v>8322</v>
      </c>
      <c r="S3130" s="11">
        <f t="shared" si="194"/>
        <v>42780.825706018513</v>
      </c>
      <c r="T3130" s="11">
        <f t="shared" si="195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14">
        <f t="shared" si="193"/>
        <v>10</v>
      </c>
      <c r="Q3131" t="s">
        <v>8321</v>
      </c>
      <c r="R3131" t="s">
        <v>8322</v>
      </c>
      <c r="S3131" s="11">
        <f t="shared" si="194"/>
        <v>42803.842812499999</v>
      </c>
      <c r="T3131" s="11">
        <f t="shared" si="195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14">
        <f t="shared" si="193"/>
        <v>93.75</v>
      </c>
      <c r="Q3132" t="s">
        <v>8321</v>
      </c>
      <c r="R3132" t="s">
        <v>8322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14">
        <f t="shared" si="193"/>
        <v>53.75</v>
      </c>
      <c r="Q3133" t="s">
        <v>8321</v>
      </c>
      <c r="R3133" t="s">
        <v>8322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14">
        <f t="shared" si="193"/>
        <v>10</v>
      </c>
      <c r="Q3134" t="s">
        <v>8321</v>
      </c>
      <c r="R3134" t="s">
        <v>8322</v>
      </c>
      <c r="S3134" s="11">
        <f t="shared" si="194"/>
        <v>42786.350231481483</v>
      </c>
      <c r="T3134" s="11">
        <f t="shared" si="195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14">
        <f t="shared" si="193"/>
        <v>33.75</v>
      </c>
      <c r="Q3135" t="s">
        <v>8321</v>
      </c>
      <c r="R3135" t="s">
        <v>8322</v>
      </c>
      <c r="S3135" s="11">
        <f t="shared" si="194"/>
        <v>42788.565208333333</v>
      </c>
      <c r="T3135" s="11">
        <f t="shared" si="195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14">
        <f t="shared" si="193"/>
        <v>18.75</v>
      </c>
      <c r="Q3136" t="s">
        <v>8321</v>
      </c>
      <c r="R3136" t="s">
        <v>8322</v>
      </c>
      <c r="S3136" s="11">
        <f t="shared" si="194"/>
        <v>42800.720127314817</v>
      </c>
      <c r="T3136" s="11">
        <f t="shared" si="195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14">
        <f t="shared" si="193"/>
        <v>23.142857142857142</v>
      </c>
      <c r="Q3137" t="s">
        <v>8321</v>
      </c>
      <c r="R3137" t="s">
        <v>8322</v>
      </c>
      <c r="S3137" s="11">
        <f t="shared" si="194"/>
        <v>42807.151863425926</v>
      </c>
      <c r="T3137" s="11">
        <f t="shared" si="195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196">E3138/D3138</f>
        <v>1.278</v>
      </c>
      <c r="P3138" s="14">
        <f t="shared" si="193"/>
        <v>29.045454545454547</v>
      </c>
      <c r="Q3138" t="s">
        <v>8321</v>
      </c>
      <c r="R3138" t="s">
        <v>8322</v>
      </c>
      <c r="S3138" s="11">
        <f t="shared" si="194"/>
        <v>42789.462430555555</v>
      </c>
      <c r="T3138" s="11">
        <f t="shared" si="195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196"/>
        <v>3.3333333333333333E-2</v>
      </c>
      <c r="P3139" s="14">
        <f t="shared" ref="P3139:P3202" si="197">E3139/L3139</f>
        <v>50</v>
      </c>
      <c r="Q3139" t="s">
        <v>8321</v>
      </c>
      <c r="R3139" t="s">
        <v>8322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14" t="e">
        <f t="shared" si="197"/>
        <v>#DIV/0!</v>
      </c>
      <c r="Q3140" t="s">
        <v>8321</v>
      </c>
      <c r="R3140" t="s">
        <v>8322</v>
      </c>
      <c r="S3140" s="11">
        <f t="shared" si="198"/>
        <v>42809.645914351851</v>
      </c>
      <c r="T3140" s="11">
        <f t="shared" si="1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14">
        <f t="shared" si="197"/>
        <v>450</v>
      </c>
      <c r="Q3141" t="s">
        <v>8321</v>
      </c>
      <c r="R3141" t="s">
        <v>8322</v>
      </c>
      <c r="S3141" s="11">
        <f t="shared" si="198"/>
        <v>42785.270370370374</v>
      </c>
      <c r="T3141" s="11">
        <f t="shared" si="1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14">
        <f t="shared" si="197"/>
        <v>24</v>
      </c>
      <c r="Q3142" t="s">
        <v>8321</v>
      </c>
      <c r="R3142" t="s">
        <v>8322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14">
        <f t="shared" si="197"/>
        <v>32.25</v>
      </c>
      <c r="Q3143" t="s">
        <v>8321</v>
      </c>
      <c r="R3143" t="s">
        <v>8322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14">
        <f t="shared" si="197"/>
        <v>15</v>
      </c>
      <c r="Q3144" t="s">
        <v>8321</v>
      </c>
      <c r="R3144" t="s">
        <v>8322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14" t="e">
        <f t="shared" si="197"/>
        <v>#DIV/0!</v>
      </c>
      <c r="Q3145" t="s">
        <v>8321</v>
      </c>
      <c r="R3145" t="s">
        <v>8322</v>
      </c>
      <c r="S3145" s="11">
        <f t="shared" si="198"/>
        <v>42808.358287037037</v>
      </c>
      <c r="T3145" s="11">
        <f t="shared" si="199"/>
        <v>42834.358287037037</v>
      </c>
    </row>
    <row r="3146" spans="1:20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14">
        <f t="shared" si="197"/>
        <v>251.33333333333334</v>
      </c>
      <c r="Q3146" t="s">
        <v>8321</v>
      </c>
      <c r="R3146" t="s">
        <v>8322</v>
      </c>
      <c r="S3146" s="11">
        <f t="shared" si="198"/>
        <v>42796.538275462968</v>
      </c>
      <c r="T3146" s="11">
        <f t="shared" si="1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14" t="e">
        <f t="shared" si="197"/>
        <v>#DIV/0!</v>
      </c>
      <c r="Q3147" t="s">
        <v>8321</v>
      </c>
      <c r="R3147" t="s">
        <v>8322</v>
      </c>
      <c r="S3147" s="11">
        <f t="shared" si="198"/>
        <v>42762.040902777779</v>
      </c>
      <c r="T3147" s="11">
        <f t="shared" si="1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14">
        <f t="shared" si="197"/>
        <v>437.5</v>
      </c>
      <c r="Q3148" t="s">
        <v>8321</v>
      </c>
      <c r="R3148" t="s">
        <v>8322</v>
      </c>
      <c r="S3148" s="11">
        <f t="shared" si="198"/>
        <v>42796.682476851856</v>
      </c>
      <c r="T3148" s="11">
        <f t="shared" si="1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14">
        <f t="shared" si="197"/>
        <v>110.35211267605634</v>
      </c>
      <c r="Q3149" t="s">
        <v>8321</v>
      </c>
      <c r="R3149" t="s">
        <v>8322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14">
        <f t="shared" si="197"/>
        <v>41.421052631578945</v>
      </c>
      <c r="Q3150" t="s">
        <v>8321</v>
      </c>
      <c r="R3150" t="s">
        <v>8322</v>
      </c>
      <c r="S3150" s="11">
        <f t="shared" si="198"/>
        <v>41891.665324074071</v>
      </c>
      <c r="T3150" s="11">
        <f t="shared" si="1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14">
        <f t="shared" si="197"/>
        <v>52</v>
      </c>
      <c r="Q3151" t="s">
        <v>8321</v>
      </c>
      <c r="R3151" t="s">
        <v>8322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14">
        <f t="shared" si="197"/>
        <v>33.990384615384613</v>
      </c>
      <c r="Q3152" t="s">
        <v>8321</v>
      </c>
      <c r="R3152" t="s">
        <v>8322</v>
      </c>
      <c r="S3152" s="11">
        <f t="shared" si="198"/>
        <v>40478.263923611114</v>
      </c>
      <c r="T3152" s="11">
        <f t="shared" si="1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14">
        <f t="shared" si="197"/>
        <v>103.35294117647059</v>
      </c>
      <c r="Q3153" t="s">
        <v>8321</v>
      </c>
      <c r="R3153" t="s">
        <v>8322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14">
        <f t="shared" si="197"/>
        <v>34.791044776119406</v>
      </c>
      <c r="Q3154" t="s">
        <v>8321</v>
      </c>
      <c r="R3154" t="s">
        <v>8322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14">
        <f t="shared" si="197"/>
        <v>41.773858921161825</v>
      </c>
      <c r="Q3155" t="s">
        <v>8321</v>
      </c>
      <c r="R3155" t="s">
        <v>8322</v>
      </c>
      <c r="S3155" s="11">
        <f t="shared" si="198"/>
        <v>40633.154363425929</v>
      </c>
      <c r="T3155" s="11">
        <f t="shared" si="1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14">
        <f t="shared" si="197"/>
        <v>64.268292682926827</v>
      </c>
      <c r="Q3156" t="s">
        <v>8321</v>
      </c>
      <c r="R3156" t="s">
        <v>8322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14">
        <f t="shared" si="197"/>
        <v>31.209370860927152</v>
      </c>
      <c r="Q3157" t="s">
        <v>8321</v>
      </c>
      <c r="R3157" t="s">
        <v>8322</v>
      </c>
      <c r="S3157" s="11">
        <f t="shared" si="198"/>
        <v>41233.499131944445</v>
      </c>
      <c r="T3157" s="11">
        <f t="shared" si="1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14">
        <f t="shared" si="197"/>
        <v>62.921348314606739</v>
      </c>
      <c r="Q3158" t="s">
        <v>8321</v>
      </c>
      <c r="R3158" t="s">
        <v>8322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14">
        <f t="shared" si="197"/>
        <v>98.536585365853654</v>
      </c>
      <c r="Q3159" t="s">
        <v>8321</v>
      </c>
      <c r="R3159" t="s">
        <v>8322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14">
        <f t="shared" si="197"/>
        <v>82.608695652173907</v>
      </c>
      <c r="Q3160" t="s">
        <v>8321</v>
      </c>
      <c r="R3160" t="s">
        <v>8322</v>
      </c>
      <c r="S3160" s="11">
        <f t="shared" si="198"/>
        <v>41447.839722222219</v>
      </c>
      <c r="T3160" s="11">
        <f t="shared" si="1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14">
        <f t="shared" si="197"/>
        <v>38.504230769230773</v>
      </c>
      <c r="Q3161" t="s">
        <v>8321</v>
      </c>
      <c r="R3161" t="s">
        <v>8322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14">
        <f t="shared" si="197"/>
        <v>80.15789473684211</v>
      </c>
      <c r="Q3162" t="s">
        <v>8321</v>
      </c>
      <c r="R3162" t="s">
        <v>8322</v>
      </c>
      <c r="S3162" s="11">
        <f t="shared" si="198"/>
        <v>41841.26489583333</v>
      </c>
      <c r="T3162" s="11">
        <f t="shared" si="1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14">
        <f t="shared" si="197"/>
        <v>28.405405405405407</v>
      </c>
      <c r="Q3163" t="s">
        <v>8321</v>
      </c>
      <c r="R3163" t="s">
        <v>8322</v>
      </c>
      <c r="S3163" s="11">
        <f t="shared" si="198"/>
        <v>41897.536134259259</v>
      </c>
      <c r="T3163" s="11">
        <f t="shared" si="1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14">
        <f t="shared" si="197"/>
        <v>80.730158730158735</v>
      </c>
      <c r="Q3164" t="s">
        <v>8321</v>
      </c>
      <c r="R3164" t="s">
        <v>8322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14">
        <f t="shared" si="197"/>
        <v>200.69444444444446</v>
      </c>
      <c r="Q3165" t="s">
        <v>8321</v>
      </c>
      <c r="R3165" t="s">
        <v>8322</v>
      </c>
      <c r="S3165" s="11">
        <f t="shared" si="198"/>
        <v>41775.753761574073</v>
      </c>
      <c r="T3165" s="11">
        <f t="shared" si="1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14">
        <f t="shared" si="197"/>
        <v>37.591549295774648</v>
      </c>
      <c r="Q3166" t="s">
        <v>8321</v>
      </c>
      <c r="R3166" t="s">
        <v>8322</v>
      </c>
      <c r="S3166" s="11">
        <f t="shared" si="198"/>
        <v>41766.80572916667</v>
      </c>
      <c r="T3166" s="11">
        <f t="shared" si="1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14">
        <f t="shared" si="197"/>
        <v>58.095238095238095</v>
      </c>
      <c r="Q3167" t="s">
        <v>8321</v>
      </c>
      <c r="R3167" t="s">
        <v>8322</v>
      </c>
      <c r="S3167" s="11">
        <f t="shared" si="198"/>
        <v>40644.159259259257</v>
      </c>
      <c r="T3167" s="11">
        <f t="shared" si="1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14">
        <f t="shared" si="197"/>
        <v>60.300892473118282</v>
      </c>
      <c r="Q3168" t="s">
        <v>8321</v>
      </c>
      <c r="R3168" t="s">
        <v>8322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14">
        <f t="shared" si="197"/>
        <v>63.363636363636367</v>
      </c>
      <c r="Q3169" t="s">
        <v>8321</v>
      </c>
      <c r="R3169" t="s">
        <v>8322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14">
        <f t="shared" si="197"/>
        <v>50.901639344262293</v>
      </c>
      <c r="Q3170" t="s">
        <v>8321</v>
      </c>
      <c r="R3170" t="s">
        <v>8322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14">
        <f t="shared" si="197"/>
        <v>100.5</v>
      </c>
      <c r="Q3171" t="s">
        <v>8321</v>
      </c>
      <c r="R3171" t="s">
        <v>8322</v>
      </c>
      <c r="S3171" s="11">
        <f t="shared" si="198"/>
        <v>41591.737974537034</v>
      </c>
      <c r="T3171" s="11">
        <f t="shared" si="1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14">
        <f t="shared" si="197"/>
        <v>31.619718309859156</v>
      </c>
      <c r="Q3172" t="s">
        <v>8321</v>
      </c>
      <c r="R3172" t="s">
        <v>8322</v>
      </c>
      <c r="S3172" s="11">
        <f t="shared" si="198"/>
        <v>41789.080370370371</v>
      </c>
      <c r="T3172" s="11">
        <f t="shared" si="1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14">
        <f t="shared" si="197"/>
        <v>65.102564102564102</v>
      </c>
      <c r="Q3173" t="s">
        <v>8321</v>
      </c>
      <c r="R3173" t="s">
        <v>8322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14">
        <f t="shared" si="197"/>
        <v>79.310344827586206</v>
      </c>
      <c r="Q3174" t="s">
        <v>8321</v>
      </c>
      <c r="R3174" t="s">
        <v>8322</v>
      </c>
      <c r="S3174" s="11">
        <f t="shared" si="198"/>
        <v>40923.729953703703</v>
      </c>
      <c r="T3174" s="11">
        <f t="shared" si="1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14">
        <f t="shared" si="197"/>
        <v>139.18918918918919</v>
      </c>
      <c r="Q3175" t="s">
        <v>8321</v>
      </c>
      <c r="R3175" t="s">
        <v>8322</v>
      </c>
      <c r="S3175" s="11">
        <f t="shared" si="198"/>
        <v>41878.878379629627</v>
      </c>
      <c r="T3175" s="11">
        <f t="shared" si="199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14">
        <f t="shared" si="197"/>
        <v>131.91304347826087</v>
      </c>
      <c r="Q3176" t="s">
        <v>8321</v>
      </c>
      <c r="R3176" t="s">
        <v>8322</v>
      </c>
      <c r="S3176" s="11">
        <f t="shared" si="198"/>
        <v>41862.864675925928</v>
      </c>
      <c r="T3176" s="11">
        <f t="shared" si="1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14">
        <f t="shared" si="197"/>
        <v>91.3</v>
      </c>
      <c r="Q3177" t="s">
        <v>8321</v>
      </c>
      <c r="R3177" t="s">
        <v>8322</v>
      </c>
      <c r="S3177" s="11">
        <f t="shared" si="198"/>
        <v>40531.886886574073</v>
      </c>
      <c r="T3177" s="11">
        <f t="shared" si="1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14">
        <f t="shared" si="197"/>
        <v>39.672727272727272</v>
      </c>
      <c r="Q3178" t="s">
        <v>8321</v>
      </c>
      <c r="R3178" t="s">
        <v>8322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14">
        <f t="shared" si="197"/>
        <v>57.549019607843135</v>
      </c>
      <c r="Q3179" t="s">
        <v>8321</v>
      </c>
      <c r="R3179" t="s">
        <v>8322</v>
      </c>
      <c r="S3179" s="11">
        <f t="shared" si="198"/>
        <v>41781.666770833333</v>
      </c>
      <c r="T3179" s="11">
        <f t="shared" si="1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14">
        <f t="shared" si="197"/>
        <v>33.025641025641029</v>
      </c>
      <c r="Q3180" t="s">
        <v>8321</v>
      </c>
      <c r="R3180" t="s">
        <v>8322</v>
      </c>
      <c r="S3180" s="11">
        <f t="shared" si="198"/>
        <v>41806.605034722219</v>
      </c>
      <c r="T3180" s="11">
        <f t="shared" si="1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14">
        <f t="shared" si="197"/>
        <v>77.335806451612896</v>
      </c>
      <c r="Q3181" t="s">
        <v>8321</v>
      </c>
      <c r="R3181" t="s">
        <v>8322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14">
        <f t="shared" si="197"/>
        <v>31.933333333333334</v>
      </c>
      <c r="Q3182" t="s">
        <v>8321</v>
      </c>
      <c r="R3182" t="s">
        <v>8322</v>
      </c>
      <c r="S3182" s="11">
        <f t="shared" si="198"/>
        <v>41780.412604166668</v>
      </c>
      <c r="T3182" s="11">
        <f t="shared" si="1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14">
        <f t="shared" si="197"/>
        <v>36.333333333333336</v>
      </c>
      <c r="Q3183" t="s">
        <v>8321</v>
      </c>
      <c r="R3183" t="s">
        <v>8322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14">
        <f t="shared" si="197"/>
        <v>46.768211920529801</v>
      </c>
      <c r="Q3184" t="s">
        <v>8321</v>
      </c>
      <c r="R3184" t="s">
        <v>8322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14">
        <f t="shared" si="197"/>
        <v>40.073529411764703</v>
      </c>
      <c r="Q3185" t="s">
        <v>8321</v>
      </c>
      <c r="R3185" t="s">
        <v>8322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14">
        <f t="shared" si="197"/>
        <v>100.21739130434783</v>
      </c>
      <c r="Q3186" t="s">
        <v>8321</v>
      </c>
      <c r="R3186" t="s">
        <v>8322</v>
      </c>
      <c r="S3186" s="11">
        <f t="shared" si="198"/>
        <v>41791.993414351848</v>
      </c>
      <c r="T3186" s="11">
        <f t="shared" si="1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14">
        <f t="shared" si="197"/>
        <v>41.666666666666664</v>
      </c>
      <c r="Q3187" t="s">
        <v>8321</v>
      </c>
      <c r="R3187" t="s">
        <v>8322</v>
      </c>
      <c r="S3187" s="11">
        <f t="shared" si="198"/>
        <v>41829.977326388893</v>
      </c>
      <c r="T3187" s="11">
        <f t="shared" si="1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14">
        <f t="shared" si="197"/>
        <v>46.714285714285715</v>
      </c>
      <c r="Q3188" t="s">
        <v>8321</v>
      </c>
      <c r="R3188" t="s">
        <v>8322</v>
      </c>
      <c r="S3188" s="11">
        <f t="shared" si="198"/>
        <v>41868.924050925925</v>
      </c>
      <c r="T3188" s="11">
        <f t="shared" si="1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14">
        <f t="shared" si="197"/>
        <v>71.491803278688522</v>
      </c>
      <c r="Q3189" t="s">
        <v>8321</v>
      </c>
      <c r="R3189" t="s">
        <v>8322</v>
      </c>
      <c r="S3189" s="11">
        <f t="shared" si="198"/>
        <v>41835.666354166664</v>
      </c>
      <c r="T3189" s="11">
        <f t="shared" si="1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14">
        <f t="shared" si="197"/>
        <v>14.444444444444445</v>
      </c>
      <c r="Q3190" t="s">
        <v>8321</v>
      </c>
      <c r="R3190" t="s">
        <v>8363</v>
      </c>
      <c r="S3190" s="11">
        <f t="shared" si="198"/>
        <v>42144.415532407409</v>
      </c>
      <c r="T3190" s="11">
        <f t="shared" si="1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14">
        <f t="shared" si="197"/>
        <v>356.84210526315792</v>
      </c>
      <c r="Q3191" t="s">
        <v>8321</v>
      </c>
      <c r="R3191" t="s">
        <v>8363</v>
      </c>
      <c r="S3191" s="11">
        <f t="shared" si="198"/>
        <v>42118.346435185187</v>
      </c>
      <c r="T3191" s="11">
        <f t="shared" si="199"/>
        <v>42148.346435185187</v>
      </c>
    </row>
    <row r="3192" spans="1:20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14" t="e">
        <f t="shared" si="197"/>
        <v>#DIV/0!</v>
      </c>
      <c r="Q3192" t="s">
        <v>8321</v>
      </c>
      <c r="R3192" t="s">
        <v>8363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14">
        <f t="shared" si="197"/>
        <v>37.75</v>
      </c>
      <c r="Q3193" t="s">
        <v>8321</v>
      </c>
      <c r="R3193" t="s">
        <v>8363</v>
      </c>
      <c r="S3193" s="11">
        <f t="shared" si="198"/>
        <v>42538.755428240736</v>
      </c>
      <c r="T3193" s="11">
        <f t="shared" si="1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14">
        <f t="shared" si="197"/>
        <v>12.75</v>
      </c>
      <c r="Q3194" t="s">
        <v>8321</v>
      </c>
      <c r="R3194" t="s">
        <v>8363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14">
        <f t="shared" si="197"/>
        <v>24.458333333333332</v>
      </c>
      <c r="Q3195" t="s">
        <v>8321</v>
      </c>
      <c r="R3195" t="s">
        <v>8363</v>
      </c>
      <c r="S3195" s="11">
        <f t="shared" si="198"/>
        <v>42010.968240740738</v>
      </c>
      <c r="T3195" s="11">
        <f t="shared" si="1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14" t="e">
        <f t="shared" si="197"/>
        <v>#DIV/0!</v>
      </c>
      <c r="Q3196" t="s">
        <v>8321</v>
      </c>
      <c r="R3196" t="s">
        <v>8363</v>
      </c>
      <c r="S3196" s="11">
        <f t="shared" si="198"/>
        <v>42182.062476851846</v>
      </c>
      <c r="T3196" s="11">
        <f t="shared" si="1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14">
        <f t="shared" si="197"/>
        <v>53.07692307692308</v>
      </c>
      <c r="Q3197" t="s">
        <v>8321</v>
      </c>
      <c r="R3197" t="s">
        <v>8363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14">
        <f t="shared" si="197"/>
        <v>300</v>
      </c>
      <c r="Q3198" t="s">
        <v>8321</v>
      </c>
      <c r="R3198" t="s">
        <v>8363</v>
      </c>
      <c r="S3198" s="11">
        <f t="shared" si="198"/>
        <v>42157.598090277781</v>
      </c>
      <c r="T3198" s="11">
        <f t="shared" si="1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14">
        <f t="shared" si="197"/>
        <v>286.25</v>
      </c>
      <c r="Q3199" t="s">
        <v>8321</v>
      </c>
      <c r="R3199" t="s">
        <v>8363</v>
      </c>
      <c r="S3199" s="11">
        <f t="shared" si="198"/>
        <v>42009.493263888886</v>
      </c>
      <c r="T3199" s="11">
        <f t="shared" si="1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14">
        <f t="shared" si="197"/>
        <v>36.666666666666664</v>
      </c>
      <c r="Q3200" t="s">
        <v>8321</v>
      </c>
      <c r="R3200" t="s">
        <v>8363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14">
        <f t="shared" si="197"/>
        <v>49.20754716981132</v>
      </c>
      <c r="Q3201" t="s">
        <v>8321</v>
      </c>
      <c r="R3201" t="s">
        <v>8363</v>
      </c>
      <c r="S3201" s="11">
        <f t="shared" si="198"/>
        <v>41858.761782407404</v>
      </c>
      <c r="T3201" s="11">
        <f t="shared" si="1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200">E3202/D3202</f>
        <v>2.0000000000000002E-5</v>
      </c>
      <c r="P3202" s="14">
        <f t="shared" si="197"/>
        <v>1</v>
      </c>
      <c r="Q3202" t="s">
        <v>8321</v>
      </c>
      <c r="R3202" t="s">
        <v>8363</v>
      </c>
      <c r="S3202" s="11">
        <f t="shared" si="198"/>
        <v>42460.320613425924</v>
      </c>
      <c r="T3202" s="11">
        <f t="shared" si="1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200"/>
        <v>1.2500000000000001E-2</v>
      </c>
      <c r="P3203" s="14">
        <f t="shared" ref="P3203:P3266" si="201">E3203/L3203</f>
        <v>12.5</v>
      </c>
      <c r="Q3203" t="s">
        <v>8321</v>
      </c>
      <c r="R3203" t="s">
        <v>8363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14">
        <f t="shared" si="201"/>
        <v>109.04</v>
      </c>
      <c r="Q3204" t="s">
        <v>8321</v>
      </c>
      <c r="R3204" t="s">
        <v>8363</v>
      </c>
      <c r="S3204" s="11">
        <f t="shared" si="202"/>
        <v>42293.853541666671</v>
      </c>
      <c r="T3204" s="11">
        <f t="shared" si="203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14">
        <f t="shared" si="201"/>
        <v>41.666666666666664</v>
      </c>
      <c r="Q3205" t="s">
        <v>8321</v>
      </c>
      <c r="R3205" t="s">
        <v>8363</v>
      </c>
      <c r="S3205" s="11">
        <f t="shared" si="202"/>
        <v>42242.988680555558</v>
      </c>
      <c r="T3205" s="11">
        <f t="shared" si="203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14" t="e">
        <f t="shared" si="201"/>
        <v>#DIV/0!</v>
      </c>
      <c r="Q3206" t="s">
        <v>8321</v>
      </c>
      <c r="R3206" t="s">
        <v>8363</v>
      </c>
      <c r="S3206" s="11">
        <f t="shared" si="202"/>
        <v>42172.686099537037</v>
      </c>
      <c r="T3206" s="11">
        <f t="shared" si="203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14">
        <f t="shared" si="201"/>
        <v>22.75</v>
      </c>
      <c r="Q3207" t="s">
        <v>8321</v>
      </c>
      <c r="R3207" t="s">
        <v>8363</v>
      </c>
      <c r="S3207" s="11">
        <f t="shared" si="202"/>
        <v>42095.374675925923</v>
      </c>
      <c r="T3207" s="11">
        <f t="shared" si="203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14" t="e">
        <f t="shared" si="201"/>
        <v>#DIV/0!</v>
      </c>
      <c r="Q3208" t="s">
        <v>8321</v>
      </c>
      <c r="R3208" t="s">
        <v>8363</v>
      </c>
      <c r="S3208" s="11">
        <f t="shared" si="202"/>
        <v>42236.276053240741</v>
      </c>
      <c r="T3208" s="11">
        <f t="shared" si="203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14">
        <f t="shared" si="201"/>
        <v>70.833333333333329</v>
      </c>
      <c r="Q3209" t="s">
        <v>8321</v>
      </c>
      <c r="R3209" t="s">
        <v>8363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14">
        <f t="shared" si="201"/>
        <v>63.109756097560975</v>
      </c>
      <c r="Q3210" t="s">
        <v>8321</v>
      </c>
      <c r="R3210" t="s">
        <v>8322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14">
        <f t="shared" si="201"/>
        <v>50.157964601769912</v>
      </c>
      <c r="Q3211" t="s">
        <v>8321</v>
      </c>
      <c r="R3211" t="s">
        <v>8322</v>
      </c>
      <c r="S3211" s="11">
        <f t="shared" si="202"/>
        <v>41778.637245370373</v>
      </c>
      <c r="T3211" s="11">
        <f t="shared" si="203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14">
        <f t="shared" si="201"/>
        <v>62.883333333333333</v>
      </c>
      <c r="Q3212" t="s">
        <v>8321</v>
      </c>
      <c r="R3212" t="s">
        <v>8322</v>
      </c>
      <c r="S3212" s="11">
        <f t="shared" si="202"/>
        <v>41013.936562499999</v>
      </c>
      <c r="T3212" s="11">
        <f t="shared" si="203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14">
        <f t="shared" si="201"/>
        <v>85.531055900621112</v>
      </c>
      <c r="Q3213" t="s">
        <v>8321</v>
      </c>
      <c r="R3213" t="s">
        <v>8322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14">
        <f t="shared" si="201"/>
        <v>53.723404255319146</v>
      </c>
      <c r="Q3214" t="s">
        <v>8321</v>
      </c>
      <c r="R3214" t="s">
        <v>8322</v>
      </c>
      <c r="S3214" s="11">
        <f t="shared" si="202"/>
        <v>41829.795729166668</v>
      </c>
      <c r="T3214" s="11">
        <f t="shared" si="203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14">
        <f t="shared" si="201"/>
        <v>127.80851063829788</v>
      </c>
      <c r="Q3215" t="s">
        <v>8321</v>
      </c>
      <c r="R3215" t="s">
        <v>8322</v>
      </c>
      <c r="S3215" s="11">
        <f t="shared" si="202"/>
        <v>42171.763414351852</v>
      </c>
      <c r="T3215" s="11">
        <f t="shared" si="203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14">
        <f t="shared" si="201"/>
        <v>106.57391304347826</v>
      </c>
      <c r="Q3216" t="s">
        <v>8321</v>
      </c>
      <c r="R3216" t="s">
        <v>8322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14">
        <f t="shared" si="201"/>
        <v>262.11194029850748</v>
      </c>
      <c r="Q3217" t="s">
        <v>8321</v>
      </c>
      <c r="R3217" t="s">
        <v>8322</v>
      </c>
      <c r="S3217" s="11">
        <f t="shared" si="202"/>
        <v>42219.665173611109</v>
      </c>
      <c r="T3217" s="11">
        <f t="shared" si="203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14">
        <f t="shared" si="201"/>
        <v>57.171428571428571</v>
      </c>
      <c r="Q3218" t="s">
        <v>8321</v>
      </c>
      <c r="R3218" t="s">
        <v>8322</v>
      </c>
      <c r="S3218" s="11">
        <f t="shared" si="202"/>
        <v>42165.462627314817</v>
      </c>
      <c r="T3218" s="11">
        <f t="shared" si="203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14">
        <f t="shared" si="201"/>
        <v>50.20192307692308</v>
      </c>
      <c r="Q3219" t="s">
        <v>8321</v>
      </c>
      <c r="R3219" t="s">
        <v>8322</v>
      </c>
      <c r="S3219" s="11">
        <f t="shared" si="202"/>
        <v>42648.546111111107</v>
      </c>
      <c r="T3219" s="11">
        <f t="shared" si="203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14">
        <f t="shared" si="201"/>
        <v>66.586956521739125</v>
      </c>
      <c r="Q3220" t="s">
        <v>8321</v>
      </c>
      <c r="R3220" t="s">
        <v>8322</v>
      </c>
      <c r="S3220" s="11">
        <f t="shared" si="202"/>
        <v>41971.002152777779</v>
      </c>
      <c r="T3220" s="11">
        <f t="shared" si="203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14">
        <f t="shared" si="201"/>
        <v>168.25210084033614</v>
      </c>
      <c r="Q3221" t="s">
        <v>8321</v>
      </c>
      <c r="R3221" t="s">
        <v>8322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14">
        <f t="shared" si="201"/>
        <v>256.37288135593218</v>
      </c>
      <c r="Q3222" t="s">
        <v>8321</v>
      </c>
      <c r="R3222" t="s">
        <v>8322</v>
      </c>
      <c r="S3222" s="11">
        <f t="shared" si="202"/>
        <v>42772.833379629628</v>
      </c>
      <c r="T3222" s="11">
        <f t="shared" si="203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14">
        <f t="shared" si="201"/>
        <v>36.610619469026545</v>
      </c>
      <c r="Q3223" t="s">
        <v>8321</v>
      </c>
      <c r="R3223" t="s">
        <v>8322</v>
      </c>
      <c r="S3223" s="11">
        <f t="shared" si="202"/>
        <v>42155.696793981479</v>
      </c>
      <c r="T3223" s="11">
        <f t="shared" si="203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14">
        <f t="shared" si="201"/>
        <v>37.142857142857146</v>
      </c>
      <c r="Q3224" t="s">
        <v>8321</v>
      </c>
      <c r="R3224" t="s">
        <v>8322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14">
        <f t="shared" si="201"/>
        <v>45.878378378378379</v>
      </c>
      <c r="Q3225" t="s">
        <v>8321</v>
      </c>
      <c r="R3225" t="s">
        <v>8322</v>
      </c>
      <c r="S3225" s="11">
        <f t="shared" si="202"/>
        <v>42206.835370370376</v>
      </c>
      <c r="T3225" s="11">
        <f t="shared" si="203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14">
        <f t="shared" si="201"/>
        <v>141.71296296296296</v>
      </c>
      <c r="Q3226" t="s">
        <v>8321</v>
      </c>
      <c r="R3226" t="s">
        <v>8322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14">
        <f t="shared" si="201"/>
        <v>52.487179487179489</v>
      </c>
      <c r="Q3227" t="s">
        <v>8321</v>
      </c>
      <c r="R3227" t="s">
        <v>8322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14">
        <f t="shared" si="201"/>
        <v>59.523809523809526</v>
      </c>
      <c r="Q3228" t="s">
        <v>8321</v>
      </c>
      <c r="R3228" t="s">
        <v>8322</v>
      </c>
      <c r="S3228" s="11">
        <f t="shared" si="202"/>
        <v>42277.583472222221</v>
      </c>
      <c r="T3228" s="11">
        <f t="shared" si="203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14">
        <f t="shared" si="201"/>
        <v>50</v>
      </c>
      <c r="Q3229" t="s">
        <v>8321</v>
      </c>
      <c r="R3229" t="s">
        <v>8322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14">
        <f t="shared" si="201"/>
        <v>193.62162162162161</v>
      </c>
      <c r="Q3230" t="s">
        <v>8321</v>
      </c>
      <c r="R3230" t="s">
        <v>8322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14">
        <f t="shared" si="201"/>
        <v>106.79702970297029</v>
      </c>
      <c r="Q3231" t="s">
        <v>8321</v>
      </c>
      <c r="R3231" t="s">
        <v>8322</v>
      </c>
      <c r="S3231" s="11">
        <f t="shared" si="202"/>
        <v>41933.291643518518</v>
      </c>
      <c r="T3231" s="11">
        <f t="shared" si="203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14">
        <f t="shared" si="201"/>
        <v>77.21621621621621</v>
      </c>
      <c r="Q3232" t="s">
        <v>8321</v>
      </c>
      <c r="R3232" t="s">
        <v>8322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14">
        <f t="shared" si="201"/>
        <v>57.5</v>
      </c>
      <c r="Q3233" t="s">
        <v>8321</v>
      </c>
      <c r="R3233" t="s">
        <v>8322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14">
        <f t="shared" si="201"/>
        <v>50.46153846153846</v>
      </c>
      <c r="Q3234" t="s">
        <v>8321</v>
      </c>
      <c r="R3234" t="s">
        <v>8322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14">
        <f t="shared" si="201"/>
        <v>97.377049180327873</v>
      </c>
      <c r="Q3235" t="s">
        <v>8321</v>
      </c>
      <c r="R3235" t="s">
        <v>8322</v>
      </c>
      <c r="S3235" s="11">
        <f t="shared" si="202"/>
        <v>42766.805034722223</v>
      </c>
      <c r="T3235" s="11">
        <f t="shared" si="203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14">
        <f t="shared" si="201"/>
        <v>34.91921739130435</v>
      </c>
      <c r="Q3236" t="s">
        <v>8321</v>
      </c>
      <c r="R3236" t="s">
        <v>8322</v>
      </c>
      <c r="S3236" s="11">
        <f t="shared" si="202"/>
        <v>42734.789444444439</v>
      </c>
      <c r="T3236" s="11">
        <f t="shared" si="203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14">
        <f t="shared" si="201"/>
        <v>85.530386740331494</v>
      </c>
      <c r="Q3237" t="s">
        <v>8321</v>
      </c>
      <c r="R3237" t="s">
        <v>8322</v>
      </c>
      <c r="S3237" s="11">
        <f t="shared" si="202"/>
        <v>42522.347812499997</v>
      </c>
      <c r="T3237" s="11">
        <f t="shared" si="203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14">
        <f t="shared" si="201"/>
        <v>182.90909090909091</v>
      </c>
      <c r="Q3238" t="s">
        <v>8321</v>
      </c>
      <c r="R3238" t="s">
        <v>8322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14">
        <f t="shared" si="201"/>
        <v>131.13620817843866</v>
      </c>
      <c r="Q3239" t="s">
        <v>8321</v>
      </c>
      <c r="R3239" t="s">
        <v>8322</v>
      </c>
      <c r="S3239" s="11">
        <f t="shared" si="202"/>
        <v>42252.474351851852</v>
      </c>
      <c r="T3239" s="11">
        <f t="shared" si="203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14">
        <f t="shared" si="201"/>
        <v>39.810126582278478</v>
      </c>
      <c r="Q3240" t="s">
        <v>8321</v>
      </c>
      <c r="R3240" t="s">
        <v>8322</v>
      </c>
      <c r="S3240" s="11">
        <f t="shared" si="202"/>
        <v>42156.510393518518</v>
      </c>
      <c r="T3240" s="11">
        <f t="shared" si="203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14">
        <f t="shared" si="201"/>
        <v>59.701730769230764</v>
      </c>
      <c r="Q3241" t="s">
        <v>8321</v>
      </c>
      <c r="R3241" t="s">
        <v>8322</v>
      </c>
      <c r="S3241" s="11">
        <f t="shared" si="202"/>
        <v>42278.089039351849</v>
      </c>
      <c r="T3241" s="11">
        <f t="shared" si="203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14">
        <f t="shared" si="201"/>
        <v>88.735294117647058</v>
      </c>
      <c r="Q3242" t="s">
        <v>8321</v>
      </c>
      <c r="R3242" t="s">
        <v>8322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14">
        <f t="shared" si="201"/>
        <v>58.688622754491021</v>
      </c>
      <c r="Q3243" t="s">
        <v>8321</v>
      </c>
      <c r="R3243" t="s">
        <v>8322</v>
      </c>
      <c r="S3243" s="11">
        <f t="shared" si="202"/>
        <v>41893.324884259258</v>
      </c>
      <c r="T3243" s="11">
        <f t="shared" si="203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14">
        <f t="shared" si="201"/>
        <v>69.56513661202186</v>
      </c>
      <c r="Q3244" t="s">
        <v>8321</v>
      </c>
      <c r="R3244" t="s">
        <v>8322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14">
        <f t="shared" si="201"/>
        <v>115.87323943661971</v>
      </c>
      <c r="Q3245" t="s">
        <v>8321</v>
      </c>
      <c r="R3245" t="s">
        <v>8322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14">
        <f t="shared" si="201"/>
        <v>23.869565217391305</v>
      </c>
      <c r="Q3246" t="s">
        <v>8321</v>
      </c>
      <c r="R3246" t="s">
        <v>8322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14">
        <f t="shared" si="201"/>
        <v>81.125925925925927</v>
      </c>
      <c r="Q3247" t="s">
        <v>8321</v>
      </c>
      <c r="R3247" t="s">
        <v>8322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14">
        <f t="shared" si="201"/>
        <v>57.626943005181346</v>
      </c>
      <c r="Q3248" t="s">
        <v>8321</v>
      </c>
      <c r="R3248" t="s">
        <v>8322</v>
      </c>
      <c r="S3248" s="11">
        <f t="shared" si="202"/>
        <v>42230.472222222219</v>
      </c>
      <c r="T3248" s="11">
        <f t="shared" si="203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14">
        <f t="shared" si="201"/>
        <v>46.429824561403507</v>
      </c>
      <c r="Q3249" t="s">
        <v>8321</v>
      </c>
      <c r="R3249" t="s">
        <v>8322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14">
        <f t="shared" si="201"/>
        <v>60.475000000000001</v>
      </c>
      <c r="Q3250" t="s">
        <v>8321</v>
      </c>
      <c r="R3250" t="s">
        <v>8322</v>
      </c>
      <c r="S3250" s="11">
        <f t="shared" si="202"/>
        <v>42068.888391203705</v>
      </c>
      <c r="T3250" s="11">
        <f t="shared" si="203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14">
        <f t="shared" si="201"/>
        <v>65.579545454545453</v>
      </c>
      <c r="Q3251" t="s">
        <v>8321</v>
      </c>
      <c r="R3251" t="s">
        <v>8322</v>
      </c>
      <c r="S3251" s="11">
        <f t="shared" si="202"/>
        <v>42145.746689814812</v>
      </c>
      <c r="T3251" s="11">
        <f t="shared" si="203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14">
        <f t="shared" si="201"/>
        <v>119.1924882629108</v>
      </c>
      <c r="Q3252" t="s">
        <v>8321</v>
      </c>
      <c r="R3252" t="s">
        <v>8322</v>
      </c>
      <c r="S3252" s="11">
        <f t="shared" si="202"/>
        <v>41918.742175925923</v>
      </c>
      <c r="T3252" s="11">
        <f t="shared" si="203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14">
        <f t="shared" si="201"/>
        <v>83.05</v>
      </c>
      <c r="Q3253" t="s">
        <v>8321</v>
      </c>
      <c r="R3253" t="s">
        <v>8322</v>
      </c>
      <c r="S3253" s="11">
        <f t="shared" si="202"/>
        <v>42146.731087962966</v>
      </c>
      <c r="T3253" s="11">
        <f t="shared" si="203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14">
        <f t="shared" si="201"/>
        <v>57.52</v>
      </c>
      <c r="Q3254" t="s">
        <v>8321</v>
      </c>
      <c r="R3254" t="s">
        <v>8322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14">
        <f t="shared" si="201"/>
        <v>177.08695652173913</v>
      </c>
      <c r="Q3255" t="s">
        <v>8321</v>
      </c>
      <c r="R3255" t="s">
        <v>8322</v>
      </c>
      <c r="S3255" s="11">
        <f t="shared" si="202"/>
        <v>42602.576712962968</v>
      </c>
      <c r="T3255" s="11">
        <f t="shared" si="203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14">
        <f t="shared" si="201"/>
        <v>70.771505376344081</v>
      </c>
      <c r="Q3256" t="s">
        <v>8321</v>
      </c>
      <c r="R3256" t="s">
        <v>8322</v>
      </c>
      <c r="S3256" s="11">
        <f t="shared" si="202"/>
        <v>42059.085752314815</v>
      </c>
      <c r="T3256" s="11">
        <f t="shared" si="203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14">
        <f t="shared" si="201"/>
        <v>29.166666666666668</v>
      </c>
      <c r="Q3257" t="s">
        <v>8321</v>
      </c>
      <c r="R3257" t="s">
        <v>8322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14">
        <f t="shared" si="201"/>
        <v>72.76136363636364</v>
      </c>
      <c r="Q3258" t="s">
        <v>8321</v>
      </c>
      <c r="R3258" t="s">
        <v>8322</v>
      </c>
      <c r="S3258" s="11">
        <f t="shared" si="202"/>
        <v>42144.573807870373</v>
      </c>
      <c r="T3258" s="11">
        <f t="shared" si="203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14">
        <f t="shared" si="201"/>
        <v>51.853414634146333</v>
      </c>
      <c r="Q3259" t="s">
        <v>8321</v>
      </c>
      <c r="R3259" t="s">
        <v>8322</v>
      </c>
      <c r="S3259" s="11">
        <f t="shared" si="202"/>
        <v>42758.559629629628</v>
      </c>
      <c r="T3259" s="11">
        <f t="shared" si="203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14">
        <f t="shared" si="201"/>
        <v>98.2</v>
      </c>
      <c r="Q3260" t="s">
        <v>8321</v>
      </c>
      <c r="R3260" t="s">
        <v>8322</v>
      </c>
      <c r="S3260" s="11">
        <f t="shared" si="202"/>
        <v>41982.887280092589</v>
      </c>
      <c r="T3260" s="11">
        <f t="shared" si="203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14">
        <f t="shared" si="201"/>
        <v>251.7381443298969</v>
      </c>
      <c r="Q3261" t="s">
        <v>8321</v>
      </c>
      <c r="R3261" t="s">
        <v>8322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14">
        <f t="shared" si="201"/>
        <v>74.821917808219183</v>
      </c>
      <c r="Q3262" t="s">
        <v>8321</v>
      </c>
      <c r="R3262" t="s">
        <v>8322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14">
        <f t="shared" si="201"/>
        <v>67.65306122448979</v>
      </c>
      <c r="Q3263" t="s">
        <v>8321</v>
      </c>
      <c r="R3263" t="s">
        <v>8322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14">
        <f t="shared" si="201"/>
        <v>93.81343283582089</v>
      </c>
      <c r="Q3264" t="s">
        <v>8321</v>
      </c>
      <c r="R3264" t="s">
        <v>8322</v>
      </c>
      <c r="S3264" s="11">
        <f t="shared" si="202"/>
        <v>41964.315532407403</v>
      </c>
      <c r="T3264" s="11">
        <f t="shared" si="203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14">
        <f t="shared" si="201"/>
        <v>41.237647058823526</v>
      </c>
      <c r="Q3265" t="s">
        <v>8321</v>
      </c>
      <c r="R3265" t="s">
        <v>8322</v>
      </c>
      <c r="S3265" s="11">
        <f t="shared" si="202"/>
        <v>42284.516064814816</v>
      </c>
      <c r="T3265" s="11">
        <f t="shared" si="203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204">E3266/D3266</f>
        <v>1.03</v>
      </c>
      <c r="P3266" s="14">
        <f t="shared" si="201"/>
        <v>52.551020408163268</v>
      </c>
      <c r="Q3266" t="s">
        <v>8321</v>
      </c>
      <c r="R3266" t="s">
        <v>8322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204"/>
        <v>1.64</v>
      </c>
      <c r="P3267" s="14">
        <f t="shared" ref="P3267:P3330" si="205">E3267/L3267</f>
        <v>70.285714285714292</v>
      </c>
      <c r="Q3267" t="s">
        <v>8321</v>
      </c>
      <c r="R3267" t="s">
        <v>8322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14">
        <f t="shared" si="205"/>
        <v>48.325153374233132</v>
      </c>
      <c r="Q3268" t="s">
        <v>8321</v>
      </c>
      <c r="R3268" t="s">
        <v>8322</v>
      </c>
      <c r="S3268" s="11">
        <f t="shared" si="206"/>
        <v>42136.536134259266</v>
      </c>
      <c r="T3268" s="11">
        <f t="shared" si="207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14">
        <f t="shared" si="205"/>
        <v>53.177083333333336</v>
      </c>
      <c r="Q3269" t="s">
        <v>8321</v>
      </c>
      <c r="R3269" t="s">
        <v>8322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14">
        <f t="shared" si="205"/>
        <v>60.952380952380949</v>
      </c>
      <c r="Q3270" t="s">
        <v>8321</v>
      </c>
      <c r="R3270" t="s">
        <v>8322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14">
        <f t="shared" si="205"/>
        <v>116</v>
      </c>
      <c r="Q3271" t="s">
        <v>8321</v>
      </c>
      <c r="R3271" t="s">
        <v>8322</v>
      </c>
      <c r="S3271" s="11">
        <f t="shared" si="206"/>
        <v>42137.395798611105</v>
      </c>
      <c r="T3271" s="11">
        <f t="shared" si="207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14">
        <f t="shared" si="205"/>
        <v>61</v>
      </c>
      <c r="Q3272" t="s">
        <v>8321</v>
      </c>
      <c r="R3272" t="s">
        <v>8322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14">
        <f t="shared" si="205"/>
        <v>38.235294117647058</v>
      </c>
      <c r="Q3273" t="s">
        <v>8321</v>
      </c>
      <c r="R3273" t="s">
        <v>8322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14">
        <f t="shared" si="205"/>
        <v>106.50344827586207</v>
      </c>
      <c r="Q3274" t="s">
        <v>8321</v>
      </c>
      <c r="R3274" t="s">
        <v>8322</v>
      </c>
      <c r="S3274" s="11">
        <f t="shared" si="206"/>
        <v>42284.500104166669</v>
      </c>
      <c r="T3274" s="11">
        <f t="shared" si="207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14">
        <f t="shared" si="205"/>
        <v>204.57142857142858</v>
      </c>
      <c r="Q3275" t="s">
        <v>8321</v>
      </c>
      <c r="R3275" t="s">
        <v>8322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14">
        <f t="shared" si="205"/>
        <v>54.912587412587413</v>
      </c>
      <c r="Q3276" t="s">
        <v>8321</v>
      </c>
      <c r="R3276" t="s">
        <v>8322</v>
      </c>
      <c r="S3276" s="11">
        <f t="shared" si="206"/>
        <v>42400.704537037032</v>
      </c>
      <c r="T3276" s="11">
        <f t="shared" si="207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14">
        <f t="shared" si="205"/>
        <v>150.41666666666666</v>
      </c>
      <c r="Q3277" t="s">
        <v>8321</v>
      </c>
      <c r="R3277" t="s">
        <v>8322</v>
      </c>
      <c r="S3277" s="11">
        <f t="shared" si="206"/>
        <v>42017.88045138889</v>
      </c>
      <c r="T3277" s="11">
        <f t="shared" si="207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14">
        <f t="shared" si="205"/>
        <v>52.58</v>
      </c>
      <c r="Q3278" t="s">
        <v>8321</v>
      </c>
      <c r="R3278" t="s">
        <v>8322</v>
      </c>
      <c r="S3278" s="11">
        <f t="shared" si="206"/>
        <v>42426.949988425928</v>
      </c>
      <c r="T3278" s="11">
        <f t="shared" si="207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14">
        <f t="shared" si="205"/>
        <v>54.3</v>
      </c>
      <c r="Q3279" t="s">
        <v>8321</v>
      </c>
      <c r="R3279" t="s">
        <v>8322</v>
      </c>
      <c r="S3279" s="11">
        <f t="shared" si="206"/>
        <v>41931.682939814818</v>
      </c>
      <c r="T3279" s="11">
        <f t="shared" si="207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14">
        <f t="shared" si="205"/>
        <v>76.029411764705884</v>
      </c>
      <c r="Q3280" t="s">
        <v>8321</v>
      </c>
      <c r="R3280" t="s">
        <v>8322</v>
      </c>
      <c r="S3280" s="11">
        <f t="shared" si="206"/>
        <v>42124.848414351851</v>
      </c>
      <c r="T3280" s="11">
        <f t="shared" si="207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14">
        <f t="shared" si="205"/>
        <v>105.2063492063492</v>
      </c>
      <c r="Q3281" t="s">
        <v>8321</v>
      </c>
      <c r="R3281" t="s">
        <v>8322</v>
      </c>
      <c r="S3281" s="11">
        <f t="shared" si="206"/>
        <v>42431.102534722217</v>
      </c>
      <c r="T3281" s="11">
        <f t="shared" si="207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14">
        <f t="shared" si="205"/>
        <v>68.666666666666671</v>
      </c>
      <c r="Q3282" t="s">
        <v>8321</v>
      </c>
      <c r="R3282" t="s">
        <v>8322</v>
      </c>
      <c r="S3282" s="11">
        <f t="shared" si="206"/>
        <v>42121.756921296299</v>
      </c>
      <c r="T3282" s="11">
        <f t="shared" si="207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14">
        <f t="shared" si="205"/>
        <v>129.36170212765958</v>
      </c>
      <c r="Q3283" t="s">
        <v>8321</v>
      </c>
      <c r="R3283" t="s">
        <v>8322</v>
      </c>
      <c r="S3283" s="11">
        <f t="shared" si="206"/>
        <v>42219.019733796296</v>
      </c>
      <c r="T3283" s="11">
        <f t="shared" si="207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14">
        <f t="shared" si="205"/>
        <v>134.26371308016877</v>
      </c>
      <c r="Q3284" t="s">
        <v>8321</v>
      </c>
      <c r="R3284" t="s">
        <v>8322</v>
      </c>
      <c r="S3284" s="11">
        <f t="shared" si="206"/>
        <v>42445.19430555556</v>
      </c>
      <c r="T3284" s="11">
        <f t="shared" si="207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14">
        <f t="shared" si="205"/>
        <v>17.829787234042552</v>
      </c>
      <c r="Q3285" t="s">
        <v>8321</v>
      </c>
      <c r="R3285" t="s">
        <v>8322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14">
        <f t="shared" si="205"/>
        <v>203.2</v>
      </c>
      <c r="Q3286" t="s">
        <v>8321</v>
      </c>
      <c r="R3286" t="s">
        <v>8322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14">
        <f t="shared" si="205"/>
        <v>69.18518518518519</v>
      </c>
      <c r="Q3287" t="s">
        <v>8321</v>
      </c>
      <c r="R3287" t="s">
        <v>8322</v>
      </c>
      <c r="S3287" s="11">
        <f t="shared" si="206"/>
        <v>42762.942430555559</v>
      </c>
      <c r="T3287" s="11">
        <f t="shared" si="207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14">
        <f t="shared" si="205"/>
        <v>125.12295081967213</v>
      </c>
      <c r="Q3288" t="s">
        <v>8321</v>
      </c>
      <c r="R3288" t="s">
        <v>8322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14">
        <f t="shared" si="205"/>
        <v>73.529411764705884</v>
      </c>
      <c r="Q3289" t="s">
        <v>8321</v>
      </c>
      <c r="R3289" t="s">
        <v>8322</v>
      </c>
      <c r="S3289" s="11">
        <f t="shared" si="206"/>
        <v>42311.750324074077</v>
      </c>
      <c r="T3289" s="11">
        <f t="shared" si="207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14">
        <f t="shared" si="205"/>
        <v>48.437149758454105</v>
      </c>
      <c r="Q3290" t="s">
        <v>8321</v>
      </c>
      <c r="R3290" t="s">
        <v>8322</v>
      </c>
      <c r="S3290" s="11">
        <f t="shared" si="206"/>
        <v>42505.774479166663</v>
      </c>
      <c r="T3290" s="11">
        <f t="shared" si="207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14">
        <f t="shared" si="205"/>
        <v>26.608400000000003</v>
      </c>
      <c r="Q3291" t="s">
        <v>8321</v>
      </c>
      <c r="R3291" t="s">
        <v>8322</v>
      </c>
      <c r="S3291" s="11">
        <f t="shared" si="206"/>
        <v>42758.368078703701</v>
      </c>
      <c r="T3291" s="11">
        <f t="shared" si="207"/>
        <v>42786.368078703701</v>
      </c>
    </row>
    <row r="3292" spans="1:20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14">
        <f t="shared" si="205"/>
        <v>33.666666666666664</v>
      </c>
      <c r="Q3292" t="s">
        <v>8321</v>
      </c>
      <c r="R3292" t="s">
        <v>8322</v>
      </c>
      <c r="S3292" s="11">
        <f t="shared" si="206"/>
        <v>42775.51494212963</v>
      </c>
      <c r="T3292" s="11">
        <f t="shared" si="207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14">
        <f t="shared" si="205"/>
        <v>40.714285714285715</v>
      </c>
      <c r="Q3293" t="s">
        <v>8321</v>
      </c>
      <c r="R3293" t="s">
        <v>8322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14">
        <f t="shared" si="205"/>
        <v>19.266666666666666</v>
      </c>
      <c r="Q3294" t="s">
        <v>8321</v>
      </c>
      <c r="R3294" t="s">
        <v>8322</v>
      </c>
      <c r="S3294" s="11">
        <f t="shared" si="206"/>
        <v>42282.770231481481</v>
      </c>
      <c r="T3294" s="11">
        <f t="shared" si="207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14">
        <f t="shared" si="205"/>
        <v>84.285714285714292</v>
      </c>
      <c r="Q3295" t="s">
        <v>8321</v>
      </c>
      <c r="R3295" t="s">
        <v>8322</v>
      </c>
      <c r="S3295" s="11">
        <f t="shared" si="206"/>
        <v>42768.425370370373</v>
      </c>
      <c r="T3295" s="11">
        <f t="shared" si="207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14">
        <f t="shared" si="205"/>
        <v>29.583333333333332</v>
      </c>
      <c r="Q3296" t="s">
        <v>8321</v>
      </c>
      <c r="R3296" t="s">
        <v>8322</v>
      </c>
      <c r="S3296" s="11">
        <f t="shared" si="206"/>
        <v>42141.541134259256</v>
      </c>
      <c r="T3296" s="11">
        <f t="shared" si="207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14">
        <f t="shared" si="205"/>
        <v>26.667037037037037</v>
      </c>
      <c r="Q3297" t="s">
        <v>8321</v>
      </c>
      <c r="R3297" t="s">
        <v>8322</v>
      </c>
      <c r="S3297" s="11">
        <f t="shared" si="206"/>
        <v>42609.442465277782</v>
      </c>
      <c r="T3297" s="11">
        <f t="shared" si="207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14">
        <f t="shared" si="205"/>
        <v>45.978723404255319</v>
      </c>
      <c r="Q3298" t="s">
        <v>8321</v>
      </c>
      <c r="R3298" t="s">
        <v>8322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14">
        <f t="shared" si="205"/>
        <v>125.09090909090909</v>
      </c>
      <c r="Q3299" t="s">
        <v>8321</v>
      </c>
      <c r="R3299" t="s">
        <v>8322</v>
      </c>
      <c r="S3299" s="11">
        <f t="shared" si="206"/>
        <v>42193.771481481483</v>
      </c>
      <c r="T3299" s="11">
        <f t="shared" si="207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14">
        <f t="shared" si="205"/>
        <v>141.29166666666666</v>
      </c>
      <c r="Q3300" t="s">
        <v>8321</v>
      </c>
      <c r="R3300" t="s">
        <v>8322</v>
      </c>
      <c r="S3300" s="11">
        <f t="shared" si="206"/>
        <v>42239.957962962959</v>
      </c>
      <c r="T3300" s="11">
        <f t="shared" si="207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14">
        <f t="shared" si="205"/>
        <v>55.333333333333336</v>
      </c>
      <c r="Q3301" t="s">
        <v>8321</v>
      </c>
      <c r="R3301" t="s">
        <v>8322</v>
      </c>
      <c r="S3301" s="11">
        <f t="shared" si="206"/>
        <v>42261.917395833334</v>
      </c>
      <c r="T3301" s="11">
        <f t="shared" si="207"/>
        <v>42291.917395833334</v>
      </c>
    </row>
    <row r="3302" spans="1:20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14">
        <f t="shared" si="205"/>
        <v>46.420454545454547</v>
      </c>
      <c r="Q3302" t="s">
        <v>8321</v>
      </c>
      <c r="R3302" t="s">
        <v>8322</v>
      </c>
      <c r="S3302" s="11">
        <f t="shared" si="206"/>
        <v>42102.743773148148</v>
      </c>
      <c r="T3302" s="11">
        <f t="shared" si="207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14">
        <f t="shared" si="205"/>
        <v>57.2</v>
      </c>
      <c r="Q3303" t="s">
        <v>8321</v>
      </c>
      <c r="R3303" t="s">
        <v>8322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14">
        <f t="shared" si="205"/>
        <v>173.7</v>
      </c>
      <c r="Q3304" t="s">
        <v>8321</v>
      </c>
      <c r="R3304" t="s">
        <v>8322</v>
      </c>
      <c r="S3304" s="11">
        <f t="shared" si="206"/>
        <v>42681.35157407407</v>
      </c>
      <c r="T3304" s="11">
        <f t="shared" si="207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14">
        <f t="shared" si="205"/>
        <v>59.6</v>
      </c>
      <c r="Q3305" t="s">
        <v>8321</v>
      </c>
      <c r="R3305" t="s">
        <v>8322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14">
        <f t="shared" si="205"/>
        <v>89.585714285714289</v>
      </c>
      <c r="Q3306" t="s">
        <v>8321</v>
      </c>
      <c r="R3306" t="s">
        <v>8322</v>
      </c>
      <c r="S3306" s="11">
        <f t="shared" si="206"/>
        <v>42696.624444444446</v>
      </c>
      <c r="T3306" s="11">
        <f t="shared" si="207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14">
        <f t="shared" si="205"/>
        <v>204.05</v>
      </c>
      <c r="Q3307" t="s">
        <v>8321</v>
      </c>
      <c r="R3307" t="s">
        <v>8322</v>
      </c>
      <c r="S3307" s="11">
        <f t="shared" si="206"/>
        <v>42186.855879629627</v>
      </c>
      <c r="T3307" s="11">
        <f t="shared" si="207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14">
        <f t="shared" si="205"/>
        <v>48.703703703703702</v>
      </c>
      <c r="Q3308" t="s">
        <v>8321</v>
      </c>
      <c r="R3308" t="s">
        <v>8322</v>
      </c>
      <c r="S3308" s="11">
        <f t="shared" si="206"/>
        <v>42493.219236111108</v>
      </c>
      <c r="T3308" s="11">
        <f t="shared" si="207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14">
        <f t="shared" si="205"/>
        <v>53.339999999999996</v>
      </c>
      <c r="Q3309" t="s">
        <v>8321</v>
      </c>
      <c r="R3309" t="s">
        <v>8322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14">
        <f t="shared" si="205"/>
        <v>75.087719298245617</v>
      </c>
      <c r="Q3310" t="s">
        <v>8321</v>
      </c>
      <c r="R3310" t="s">
        <v>8322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14">
        <f t="shared" si="205"/>
        <v>18</v>
      </c>
      <c r="Q3311" t="s">
        <v>8321</v>
      </c>
      <c r="R3311" t="s">
        <v>8322</v>
      </c>
      <c r="S3311" s="11">
        <f t="shared" si="206"/>
        <v>42628.650208333333</v>
      </c>
      <c r="T3311" s="11">
        <f t="shared" si="207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14">
        <f t="shared" si="205"/>
        <v>209.83870967741936</v>
      </c>
      <c r="Q3312" t="s">
        <v>8321</v>
      </c>
      <c r="R3312" t="s">
        <v>8322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14">
        <f t="shared" si="205"/>
        <v>61.022222222222226</v>
      </c>
      <c r="Q3313" t="s">
        <v>8321</v>
      </c>
      <c r="R3313" t="s">
        <v>8322</v>
      </c>
      <c r="S3313" s="11">
        <f t="shared" si="206"/>
        <v>42264.29178240741</v>
      </c>
      <c r="T3313" s="11">
        <f t="shared" si="207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14">
        <f t="shared" si="205"/>
        <v>61</v>
      </c>
      <c r="Q3314" t="s">
        <v>8321</v>
      </c>
      <c r="R3314" t="s">
        <v>8322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14">
        <f t="shared" si="205"/>
        <v>80.034482758620683</v>
      </c>
      <c r="Q3315" t="s">
        <v>8321</v>
      </c>
      <c r="R3315" t="s">
        <v>8322</v>
      </c>
      <c r="S3315" s="11">
        <f t="shared" si="206"/>
        <v>42382.244409722218</v>
      </c>
      <c r="T3315" s="11">
        <f t="shared" si="207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14">
        <f t="shared" si="205"/>
        <v>29.068965517241381</v>
      </c>
      <c r="Q3316" t="s">
        <v>8321</v>
      </c>
      <c r="R3316" t="s">
        <v>8322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14">
        <f t="shared" si="205"/>
        <v>49.438202247191015</v>
      </c>
      <c r="Q3317" t="s">
        <v>8321</v>
      </c>
      <c r="R3317" t="s">
        <v>8322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14">
        <f t="shared" si="205"/>
        <v>93.977440000000001</v>
      </c>
      <c r="Q3318" t="s">
        <v>8321</v>
      </c>
      <c r="R3318" t="s">
        <v>8322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14">
        <f t="shared" si="205"/>
        <v>61.944444444444443</v>
      </c>
      <c r="Q3319" t="s">
        <v>8321</v>
      </c>
      <c r="R3319" t="s">
        <v>8322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14">
        <f t="shared" si="205"/>
        <v>78.5</v>
      </c>
      <c r="Q3320" t="s">
        <v>8321</v>
      </c>
      <c r="R3320" t="s">
        <v>8322</v>
      </c>
      <c r="S3320" s="11">
        <f t="shared" si="206"/>
        <v>42431.302002314813</v>
      </c>
      <c r="T3320" s="11">
        <f t="shared" si="207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14">
        <f t="shared" si="205"/>
        <v>33.75</v>
      </c>
      <c r="Q3321" t="s">
        <v>8321</v>
      </c>
      <c r="R3321" t="s">
        <v>8322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14">
        <f t="shared" si="205"/>
        <v>66.44736842105263</v>
      </c>
      <c r="Q3322" t="s">
        <v>8321</v>
      </c>
      <c r="R3322" t="s">
        <v>8322</v>
      </c>
      <c r="S3322" s="11">
        <f t="shared" si="206"/>
        <v>42513.045798611114</v>
      </c>
      <c r="T3322" s="11">
        <f t="shared" si="207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14">
        <f t="shared" si="205"/>
        <v>35.799999999999997</v>
      </c>
      <c r="Q3323" t="s">
        <v>8321</v>
      </c>
      <c r="R3323" t="s">
        <v>8322</v>
      </c>
      <c r="S3323" s="11">
        <f t="shared" si="206"/>
        <v>41914.100289351853</v>
      </c>
      <c r="T3323" s="11">
        <f t="shared" si="207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14">
        <f t="shared" si="205"/>
        <v>145.65217391304347</v>
      </c>
      <c r="Q3324" t="s">
        <v>8321</v>
      </c>
      <c r="R3324" t="s">
        <v>8322</v>
      </c>
      <c r="S3324" s="11">
        <f t="shared" si="206"/>
        <v>42521.010370370372</v>
      </c>
      <c r="T3324" s="11">
        <f t="shared" si="207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14">
        <f t="shared" si="205"/>
        <v>25.693877551020407</v>
      </c>
      <c r="Q3325" t="s">
        <v>8321</v>
      </c>
      <c r="R3325" t="s">
        <v>8322</v>
      </c>
      <c r="S3325" s="11">
        <f t="shared" si="206"/>
        <v>42608.36583333333</v>
      </c>
      <c r="T3325" s="11">
        <f t="shared" si="207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14">
        <f t="shared" si="205"/>
        <v>152.5</v>
      </c>
      <c r="Q3326" t="s">
        <v>8321</v>
      </c>
      <c r="R3326" t="s">
        <v>8322</v>
      </c>
      <c r="S3326" s="11">
        <f t="shared" si="206"/>
        <v>42512.58321759259</v>
      </c>
      <c r="T3326" s="11">
        <f t="shared" si="207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14">
        <f t="shared" si="205"/>
        <v>30</v>
      </c>
      <c r="Q3327" t="s">
        <v>8321</v>
      </c>
      <c r="R3327" t="s">
        <v>8322</v>
      </c>
      <c r="S3327" s="11">
        <f t="shared" si="206"/>
        <v>42064.785613425927</v>
      </c>
      <c r="T3327" s="11">
        <f t="shared" si="207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14">
        <f t="shared" si="205"/>
        <v>142.28070175438597</v>
      </c>
      <c r="Q3328" t="s">
        <v>8321</v>
      </c>
      <c r="R3328" t="s">
        <v>8322</v>
      </c>
      <c r="S3328" s="11">
        <f t="shared" si="206"/>
        <v>42041.714178240742</v>
      </c>
      <c r="T3328" s="11">
        <f t="shared" si="207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14">
        <f t="shared" si="205"/>
        <v>24.545454545454547</v>
      </c>
      <c r="Q3329" t="s">
        <v>8321</v>
      </c>
      <c r="R3329" t="s">
        <v>8322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208">E3330/D3330</f>
        <v>1.4638888888888888</v>
      </c>
      <c r="P3330" s="14">
        <f t="shared" si="205"/>
        <v>292.77777777777777</v>
      </c>
      <c r="Q3330" t="s">
        <v>8321</v>
      </c>
      <c r="R3330" t="s">
        <v>8322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208"/>
        <v>1.1679999999999999</v>
      </c>
      <c r="P3331" s="14">
        <f t="shared" ref="P3331:P3394" si="209">E3331/L3331</f>
        <v>44.92307692307692</v>
      </c>
      <c r="Q3331" t="s">
        <v>8321</v>
      </c>
      <c r="R3331" t="s">
        <v>8322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14">
        <f t="shared" si="209"/>
        <v>23.10144927536232</v>
      </c>
      <c r="Q3332" t="s">
        <v>8321</v>
      </c>
      <c r="R3332" t="s">
        <v>8322</v>
      </c>
      <c r="S3332" s="11">
        <f t="shared" si="210"/>
        <v>42065.887361111112</v>
      </c>
      <c r="T3332" s="11">
        <f t="shared" si="211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14">
        <f t="shared" si="209"/>
        <v>80.400000000000006</v>
      </c>
      <c r="Q3333" t="s">
        <v>8321</v>
      </c>
      <c r="R3333" t="s">
        <v>8322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14">
        <f t="shared" si="209"/>
        <v>72.289156626506028</v>
      </c>
      <c r="Q3334" t="s">
        <v>8321</v>
      </c>
      <c r="R3334" t="s">
        <v>8322</v>
      </c>
      <c r="S3334" s="11">
        <f t="shared" si="210"/>
        <v>41809.860300925924</v>
      </c>
      <c r="T3334" s="11">
        <f t="shared" si="211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14">
        <f t="shared" si="209"/>
        <v>32.972972972972975</v>
      </c>
      <c r="Q3335" t="s">
        <v>8321</v>
      </c>
      <c r="R3335" t="s">
        <v>8322</v>
      </c>
      <c r="S3335" s="11">
        <f t="shared" si="210"/>
        <v>42148.676851851851</v>
      </c>
      <c r="T3335" s="11">
        <f t="shared" si="211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14">
        <f t="shared" si="209"/>
        <v>116.65217391304348</v>
      </c>
      <c r="Q3336" t="s">
        <v>8321</v>
      </c>
      <c r="R3336" t="s">
        <v>8322</v>
      </c>
      <c r="S3336" s="11">
        <f t="shared" si="210"/>
        <v>42185.521087962959</v>
      </c>
      <c r="T3336" s="11">
        <f t="shared" si="211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14">
        <f t="shared" si="209"/>
        <v>79.61904761904762</v>
      </c>
      <c r="Q3337" t="s">
        <v>8321</v>
      </c>
      <c r="R3337" t="s">
        <v>8322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14">
        <f t="shared" si="209"/>
        <v>27.777777777777779</v>
      </c>
      <c r="Q3338" t="s">
        <v>8321</v>
      </c>
      <c r="R3338" t="s">
        <v>8322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14">
        <f t="shared" si="209"/>
        <v>81.029411764705884</v>
      </c>
      <c r="Q3339" t="s">
        <v>8321</v>
      </c>
      <c r="R3339" t="s">
        <v>8322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14">
        <f t="shared" si="209"/>
        <v>136.84821428571428</v>
      </c>
      <c r="Q3340" t="s">
        <v>8321</v>
      </c>
      <c r="R3340" t="s">
        <v>8322</v>
      </c>
      <c r="S3340" s="11">
        <f t="shared" si="210"/>
        <v>42769.574999999997</v>
      </c>
      <c r="T3340" s="11">
        <f t="shared" si="211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14">
        <f t="shared" si="209"/>
        <v>177.61702127659575</v>
      </c>
      <c r="Q3341" t="s">
        <v>8321</v>
      </c>
      <c r="R3341" t="s">
        <v>8322</v>
      </c>
      <c r="S3341" s="11">
        <f t="shared" si="210"/>
        <v>42549.665717592594</v>
      </c>
      <c r="T3341" s="11">
        <f t="shared" si="211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14">
        <f t="shared" si="209"/>
        <v>109.07894736842105</v>
      </c>
      <c r="Q3342" t="s">
        <v>8321</v>
      </c>
      <c r="R3342" t="s">
        <v>8322</v>
      </c>
      <c r="S3342" s="11">
        <f t="shared" si="210"/>
        <v>42685.974004629628</v>
      </c>
      <c r="T3342" s="11">
        <f t="shared" si="211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14">
        <f t="shared" si="209"/>
        <v>119.64285714285714</v>
      </c>
      <c r="Q3343" t="s">
        <v>8321</v>
      </c>
      <c r="R3343" t="s">
        <v>8322</v>
      </c>
      <c r="S3343" s="11">
        <f t="shared" si="210"/>
        <v>42510.798854166671</v>
      </c>
      <c r="T3343" s="11">
        <f t="shared" si="211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14">
        <f t="shared" si="209"/>
        <v>78.205128205128204</v>
      </c>
      <c r="Q3344" t="s">
        <v>8321</v>
      </c>
      <c r="R3344" t="s">
        <v>8322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14">
        <f t="shared" si="209"/>
        <v>52.173913043478258</v>
      </c>
      <c r="Q3345" t="s">
        <v>8321</v>
      </c>
      <c r="R3345" t="s">
        <v>8322</v>
      </c>
      <c r="S3345" s="11">
        <f t="shared" si="210"/>
        <v>42452.916481481487</v>
      </c>
      <c r="T3345" s="11">
        <f t="shared" si="211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14">
        <f t="shared" si="209"/>
        <v>114.125</v>
      </c>
      <c r="Q3346" t="s">
        <v>8321</v>
      </c>
      <c r="R3346" t="s">
        <v>8322</v>
      </c>
      <c r="S3346" s="11">
        <f t="shared" si="210"/>
        <v>41851.200150462959</v>
      </c>
      <c r="T3346" s="11">
        <f t="shared" si="211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14">
        <f t="shared" si="209"/>
        <v>50</v>
      </c>
      <c r="Q3347" t="s">
        <v>8321</v>
      </c>
      <c r="R3347" t="s">
        <v>8322</v>
      </c>
      <c r="S3347" s="11">
        <f t="shared" si="210"/>
        <v>42053.106111111112</v>
      </c>
      <c r="T3347" s="11">
        <f t="shared" si="211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14">
        <f t="shared" si="209"/>
        <v>91.666666666666671</v>
      </c>
      <c r="Q3348" t="s">
        <v>8321</v>
      </c>
      <c r="R3348" t="s">
        <v>8322</v>
      </c>
      <c r="S3348" s="11">
        <f t="shared" si="210"/>
        <v>42054.024421296301</v>
      </c>
      <c r="T3348" s="11">
        <f t="shared" si="211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14">
        <f t="shared" si="209"/>
        <v>108.59090909090909</v>
      </c>
      <c r="Q3349" t="s">
        <v>8321</v>
      </c>
      <c r="R3349" t="s">
        <v>8322</v>
      </c>
      <c r="S3349" s="11">
        <f t="shared" si="210"/>
        <v>42484.551550925928</v>
      </c>
      <c r="T3349" s="11">
        <f t="shared" si="211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14">
        <f t="shared" si="209"/>
        <v>69.822784810126578</v>
      </c>
      <c r="Q3350" t="s">
        <v>8321</v>
      </c>
      <c r="R3350" t="s">
        <v>8322</v>
      </c>
      <c r="S3350" s="11">
        <f t="shared" si="210"/>
        <v>42466.558796296296</v>
      </c>
      <c r="T3350" s="11">
        <f t="shared" si="211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14">
        <f t="shared" si="209"/>
        <v>109.57142857142857</v>
      </c>
      <c r="Q3351" t="s">
        <v>8321</v>
      </c>
      <c r="R3351" t="s">
        <v>8322</v>
      </c>
      <c r="S3351" s="11">
        <f t="shared" si="210"/>
        <v>42513.110787037032</v>
      </c>
      <c r="T3351" s="11">
        <f t="shared" si="211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14">
        <f t="shared" si="209"/>
        <v>71.666666666666671</v>
      </c>
      <c r="Q3352" t="s">
        <v>8321</v>
      </c>
      <c r="R3352" t="s">
        <v>8322</v>
      </c>
      <c r="S3352" s="11">
        <f t="shared" si="210"/>
        <v>42302.701516203699</v>
      </c>
      <c r="T3352" s="11">
        <f t="shared" si="211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14">
        <f t="shared" si="209"/>
        <v>93.611111111111114</v>
      </c>
      <c r="Q3353" t="s">
        <v>8321</v>
      </c>
      <c r="R3353" t="s">
        <v>8322</v>
      </c>
      <c r="S3353" s="11">
        <f t="shared" si="210"/>
        <v>41806.395428240743</v>
      </c>
      <c r="T3353" s="11">
        <f t="shared" si="211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14">
        <f t="shared" si="209"/>
        <v>76.8</v>
      </c>
      <c r="Q3354" t="s">
        <v>8321</v>
      </c>
      <c r="R3354" t="s">
        <v>8322</v>
      </c>
      <c r="S3354" s="11">
        <f t="shared" si="210"/>
        <v>42495.992800925931</v>
      </c>
      <c r="T3354" s="11">
        <f t="shared" si="211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14">
        <f t="shared" si="209"/>
        <v>35.795454545454547</v>
      </c>
      <c r="Q3355" t="s">
        <v>8321</v>
      </c>
      <c r="R3355" t="s">
        <v>8322</v>
      </c>
      <c r="S3355" s="11">
        <f t="shared" si="210"/>
        <v>42479.432291666672</v>
      </c>
      <c r="T3355" s="11">
        <f t="shared" si="211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14">
        <f t="shared" si="209"/>
        <v>55.6</v>
      </c>
      <c r="Q3356" t="s">
        <v>8321</v>
      </c>
      <c r="R3356" t="s">
        <v>8322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14">
        <f t="shared" si="209"/>
        <v>147.33333333333334</v>
      </c>
      <c r="Q3357" t="s">
        <v>8321</v>
      </c>
      <c r="R3357" t="s">
        <v>8322</v>
      </c>
      <c r="S3357" s="11">
        <f t="shared" si="210"/>
        <v>42489.619525462964</v>
      </c>
      <c r="T3357" s="11">
        <f t="shared" si="211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14">
        <f t="shared" si="209"/>
        <v>56.333333333333336</v>
      </c>
      <c r="Q3358" t="s">
        <v>8321</v>
      </c>
      <c r="R3358" t="s">
        <v>8322</v>
      </c>
      <c r="S3358" s="11">
        <f t="shared" si="210"/>
        <v>42536.815648148149</v>
      </c>
      <c r="T3358" s="11">
        <f t="shared" si="211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14">
        <f t="shared" si="209"/>
        <v>96.19047619047619</v>
      </c>
      <c r="Q3359" t="s">
        <v>8321</v>
      </c>
      <c r="R3359" t="s">
        <v>8322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14">
        <f t="shared" si="209"/>
        <v>63.574074074074076</v>
      </c>
      <c r="Q3360" t="s">
        <v>8321</v>
      </c>
      <c r="R3360" t="s">
        <v>8322</v>
      </c>
      <c r="S3360" s="11">
        <f t="shared" si="210"/>
        <v>41932.311099537037</v>
      </c>
      <c r="T3360" s="11">
        <f t="shared" si="211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14">
        <f t="shared" si="209"/>
        <v>184.78260869565219</v>
      </c>
      <c r="Q3361" t="s">
        <v>8321</v>
      </c>
      <c r="R3361" t="s">
        <v>8322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14">
        <f t="shared" si="209"/>
        <v>126.72222222222223</v>
      </c>
      <c r="Q3362" t="s">
        <v>8321</v>
      </c>
      <c r="R3362" t="s">
        <v>8322</v>
      </c>
      <c r="S3362" s="11">
        <f t="shared" si="210"/>
        <v>42697.082673611112</v>
      </c>
      <c r="T3362" s="11">
        <f t="shared" si="211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14">
        <f t="shared" si="209"/>
        <v>83.42647058823529</v>
      </c>
      <c r="Q3363" t="s">
        <v>8321</v>
      </c>
      <c r="R3363" t="s">
        <v>8322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14">
        <f t="shared" si="209"/>
        <v>54.5</v>
      </c>
      <c r="Q3364" t="s">
        <v>8321</v>
      </c>
      <c r="R3364" t="s">
        <v>8322</v>
      </c>
      <c r="S3364" s="11">
        <f t="shared" si="210"/>
        <v>42056.091631944444</v>
      </c>
      <c r="T3364" s="11">
        <f t="shared" si="211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14">
        <f t="shared" si="209"/>
        <v>302.30769230769232</v>
      </c>
      <c r="Q3365" t="s">
        <v>8321</v>
      </c>
      <c r="R3365" t="s">
        <v>8322</v>
      </c>
      <c r="S3365" s="11">
        <f t="shared" si="210"/>
        <v>41851.771354166667</v>
      </c>
      <c r="T3365" s="11">
        <f t="shared" si="211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14">
        <f t="shared" si="209"/>
        <v>44.138888888888886</v>
      </c>
      <c r="Q3366" t="s">
        <v>8321</v>
      </c>
      <c r="R3366" t="s">
        <v>8322</v>
      </c>
      <c r="S3366" s="11">
        <f t="shared" si="210"/>
        <v>42422.977418981478</v>
      </c>
      <c r="T3366" s="11">
        <f t="shared" si="211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14">
        <f t="shared" si="209"/>
        <v>866.66666666666663</v>
      </c>
      <c r="Q3367" t="s">
        <v>8321</v>
      </c>
      <c r="R3367" t="s">
        <v>8322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14">
        <f t="shared" si="209"/>
        <v>61.388888888888886</v>
      </c>
      <c r="Q3368" t="s">
        <v>8321</v>
      </c>
      <c r="R3368" t="s">
        <v>8322</v>
      </c>
      <c r="S3368" s="11">
        <f t="shared" si="210"/>
        <v>42107.067557870367</v>
      </c>
      <c r="T3368" s="11">
        <f t="shared" si="211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14">
        <f t="shared" si="209"/>
        <v>29.666666666666668</v>
      </c>
      <c r="Q3369" t="s">
        <v>8321</v>
      </c>
      <c r="R3369" t="s">
        <v>8322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14">
        <f t="shared" si="209"/>
        <v>45.478260869565219</v>
      </c>
      <c r="Q3370" t="s">
        <v>8321</v>
      </c>
      <c r="R3370" t="s">
        <v>8322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14">
        <f t="shared" si="209"/>
        <v>96.203703703703709</v>
      </c>
      <c r="Q3371" t="s">
        <v>8321</v>
      </c>
      <c r="R3371" t="s">
        <v>8322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14">
        <f t="shared" si="209"/>
        <v>67.92307692307692</v>
      </c>
      <c r="Q3372" t="s">
        <v>8321</v>
      </c>
      <c r="R3372" t="s">
        <v>8322</v>
      </c>
      <c r="S3372" s="11">
        <f t="shared" si="210"/>
        <v>42690.334317129629</v>
      </c>
      <c r="T3372" s="11">
        <f t="shared" si="211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14">
        <f t="shared" si="209"/>
        <v>30.777777777777779</v>
      </c>
      <c r="Q3373" t="s">
        <v>8321</v>
      </c>
      <c r="R3373" t="s">
        <v>8322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14">
        <f t="shared" si="209"/>
        <v>38.333333333333336</v>
      </c>
      <c r="Q3374" t="s">
        <v>8321</v>
      </c>
      <c r="R3374" t="s">
        <v>8322</v>
      </c>
      <c r="S3374" s="11">
        <f t="shared" si="210"/>
        <v>41855.548101851848</v>
      </c>
      <c r="T3374" s="11">
        <f t="shared" si="211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14">
        <f t="shared" si="209"/>
        <v>66.833333333333329</v>
      </c>
      <c r="Q3375" t="s">
        <v>8321</v>
      </c>
      <c r="R3375" t="s">
        <v>8322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14">
        <f t="shared" si="209"/>
        <v>71.730769230769226</v>
      </c>
      <c r="Q3376" t="s">
        <v>8321</v>
      </c>
      <c r="R3376" t="s">
        <v>8322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14">
        <f t="shared" si="209"/>
        <v>176.47058823529412</v>
      </c>
      <c r="Q3377" t="s">
        <v>8321</v>
      </c>
      <c r="R3377" t="s">
        <v>8322</v>
      </c>
      <c r="S3377" s="11">
        <f t="shared" si="210"/>
        <v>41765.610798611109</v>
      </c>
      <c r="T3377" s="11">
        <f t="shared" si="211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14">
        <f t="shared" si="209"/>
        <v>421.10526315789474</v>
      </c>
      <c r="Q3378" t="s">
        <v>8321</v>
      </c>
      <c r="R3378" t="s">
        <v>8322</v>
      </c>
      <c r="S3378" s="11">
        <f t="shared" si="210"/>
        <v>42059.701319444444</v>
      </c>
      <c r="T3378" s="11">
        <f t="shared" si="211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14">
        <f t="shared" si="209"/>
        <v>104.98701298701299</v>
      </c>
      <c r="Q3379" t="s">
        <v>8321</v>
      </c>
      <c r="R3379" t="s">
        <v>8322</v>
      </c>
      <c r="S3379" s="11">
        <f t="shared" si="210"/>
        <v>42053.732627314821</v>
      </c>
      <c r="T3379" s="11">
        <f t="shared" si="211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14">
        <f t="shared" si="209"/>
        <v>28.19047619047619</v>
      </c>
      <c r="Q3380" t="s">
        <v>8321</v>
      </c>
      <c r="R3380" t="s">
        <v>8322</v>
      </c>
      <c r="S3380" s="11">
        <f t="shared" si="210"/>
        <v>41858.355393518519</v>
      </c>
      <c r="T3380" s="11">
        <f t="shared" si="211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14">
        <f t="shared" si="209"/>
        <v>54.55263157894737</v>
      </c>
      <c r="Q3381" t="s">
        <v>8321</v>
      </c>
      <c r="R3381" t="s">
        <v>8322</v>
      </c>
      <c r="S3381" s="11">
        <f t="shared" si="210"/>
        <v>42225.513888888891</v>
      </c>
      <c r="T3381" s="11">
        <f t="shared" si="211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14">
        <f t="shared" si="209"/>
        <v>111.89285714285714</v>
      </c>
      <c r="Q3382" t="s">
        <v>8321</v>
      </c>
      <c r="R3382" t="s">
        <v>8322</v>
      </c>
      <c r="S3382" s="11">
        <f t="shared" si="210"/>
        <v>41937.95344907407</v>
      </c>
      <c r="T3382" s="11">
        <f t="shared" si="211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14">
        <f t="shared" si="209"/>
        <v>85.208333333333329</v>
      </c>
      <c r="Q3383" t="s">
        <v>8321</v>
      </c>
      <c r="R3383" t="s">
        <v>8322</v>
      </c>
      <c r="S3383" s="11">
        <f t="shared" si="210"/>
        <v>42044.184988425928</v>
      </c>
      <c r="T3383" s="11">
        <f t="shared" si="211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14">
        <f t="shared" si="209"/>
        <v>76.652173913043484</v>
      </c>
      <c r="Q3384" t="s">
        <v>8321</v>
      </c>
      <c r="R3384" t="s">
        <v>8322</v>
      </c>
      <c r="S3384" s="11">
        <f t="shared" si="210"/>
        <v>42559.431203703702</v>
      </c>
      <c r="T3384" s="11">
        <f t="shared" si="211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14">
        <f t="shared" si="209"/>
        <v>65.166666666666671</v>
      </c>
      <c r="Q3385" t="s">
        <v>8321</v>
      </c>
      <c r="R3385" t="s">
        <v>8322</v>
      </c>
      <c r="S3385" s="11">
        <f t="shared" si="210"/>
        <v>42524.782638888893</v>
      </c>
      <c r="T3385" s="11">
        <f t="shared" si="211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14">
        <f t="shared" si="209"/>
        <v>93.760312499999998</v>
      </c>
      <c r="Q3386" t="s">
        <v>8321</v>
      </c>
      <c r="R3386" t="s">
        <v>8322</v>
      </c>
      <c r="S3386" s="11">
        <f t="shared" si="210"/>
        <v>42292.087592592594</v>
      </c>
      <c r="T3386" s="11">
        <f t="shared" si="211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14">
        <f t="shared" si="209"/>
        <v>133.33333333333334</v>
      </c>
      <c r="Q3387" t="s">
        <v>8321</v>
      </c>
      <c r="R3387" t="s">
        <v>8322</v>
      </c>
      <c r="S3387" s="11">
        <f t="shared" si="210"/>
        <v>41953.8675</v>
      </c>
      <c r="T3387" s="11">
        <f t="shared" si="211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14">
        <f t="shared" si="209"/>
        <v>51.219512195121951</v>
      </c>
      <c r="Q3388" t="s">
        <v>8321</v>
      </c>
      <c r="R3388" t="s">
        <v>8322</v>
      </c>
      <c r="S3388" s="11">
        <f t="shared" si="210"/>
        <v>41946.644745370373</v>
      </c>
      <c r="T3388" s="11">
        <f t="shared" si="211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14">
        <f t="shared" si="209"/>
        <v>100.17142857142858</v>
      </c>
      <c r="Q3389" t="s">
        <v>8321</v>
      </c>
      <c r="R3389" t="s">
        <v>8322</v>
      </c>
      <c r="S3389" s="11">
        <f t="shared" si="210"/>
        <v>41947.762592592589</v>
      </c>
      <c r="T3389" s="11">
        <f t="shared" si="211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14">
        <f t="shared" si="209"/>
        <v>34.6</v>
      </c>
      <c r="Q3390" t="s">
        <v>8321</v>
      </c>
      <c r="R3390" t="s">
        <v>8322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14">
        <f t="shared" si="209"/>
        <v>184.67741935483872</v>
      </c>
      <c r="Q3391" t="s">
        <v>8321</v>
      </c>
      <c r="R3391" t="s">
        <v>8322</v>
      </c>
      <c r="S3391" s="11">
        <f t="shared" si="210"/>
        <v>42494.563449074078</v>
      </c>
      <c r="T3391" s="11">
        <f t="shared" si="211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14">
        <f t="shared" si="209"/>
        <v>69.818181818181813</v>
      </c>
      <c r="Q3392" t="s">
        <v>8321</v>
      </c>
      <c r="R3392" t="s">
        <v>8322</v>
      </c>
      <c r="S3392" s="11">
        <f t="shared" si="210"/>
        <v>41815.774826388886</v>
      </c>
      <c r="T3392" s="11">
        <f t="shared" si="211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14">
        <f t="shared" si="209"/>
        <v>61.944444444444443</v>
      </c>
      <c r="Q3393" t="s">
        <v>8321</v>
      </c>
      <c r="R3393" t="s">
        <v>8322</v>
      </c>
      <c r="S3393" s="11">
        <f t="shared" si="210"/>
        <v>41830.545694444445</v>
      </c>
      <c r="T3393" s="11">
        <f t="shared" si="211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212">E3394/D3394</f>
        <v>1</v>
      </c>
      <c r="P3394" s="14">
        <f t="shared" si="209"/>
        <v>41.666666666666664</v>
      </c>
      <c r="Q3394" t="s">
        <v>8321</v>
      </c>
      <c r="R3394" t="s">
        <v>8322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212"/>
        <v>1.0580000000000001</v>
      </c>
      <c r="P3395" s="14">
        <f t="shared" ref="P3395:P3458" si="213">E3395/L3395</f>
        <v>36.06818181818182</v>
      </c>
      <c r="Q3395" t="s">
        <v>8321</v>
      </c>
      <c r="R3395" t="s">
        <v>8322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14">
        <f t="shared" si="213"/>
        <v>29</v>
      </c>
      <c r="Q3396" t="s">
        <v>8321</v>
      </c>
      <c r="R3396" t="s">
        <v>8322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14">
        <f t="shared" si="213"/>
        <v>24.210526315789473</v>
      </c>
      <c r="Q3397" t="s">
        <v>8321</v>
      </c>
      <c r="R3397" t="s">
        <v>8322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14">
        <f t="shared" si="213"/>
        <v>55.892857142857146</v>
      </c>
      <c r="Q3398" t="s">
        <v>8321</v>
      </c>
      <c r="R3398" t="s">
        <v>8322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14">
        <f t="shared" si="213"/>
        <v>11.666666666666666</v>
      </c>
      <c r="Q3399" t="s">
        <v>8321</v>
      </c>
      <c r="R3399" t="s">
        <v>8322</v>
      </c>
      <c r="S3399" s="11">
        <f t="shared" si="214"/>
        <v>42378.478344907402</v>
      </c>
      <c r="T3399" s="11">
        <f t="shared" si="215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14">
        <f t="shared" si="213"/>
        <v>68.353846153846149</v>
      </c>
      <c r="Q3400" t="s">
        <v>8321</v>
      </c>
      <c r="R3400" t="s">
        <v>8322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14">
        <f t="shared" si="213"/>
        <v>27.065217391304348</v>
      </c>
      <c r="Q3401" t="s">
        <v>8321</v>
      </c>
      <c r="R3401" t="s">
        <v>8322</v>
      </c>
      <c r="S3401" s="11">
        <f t="shared" si="214"/>
        <v>42026.920428240745</v>
      </c>
      <c r="T3401" s="11">
        <f t="shared" si="215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14">
        <f t="shared" si="213"/>
        <v>118.12941176470588</v>
      </c>
      <c r="Q3402" t="s">
        <v>8321</v>
      </c>
      <c r="R3402" t="s">
        <v>8322</v>
      </c>
      <c r="S3402" s="11">
        <f t="shared" si="214"/>
        <v>41834.953865740739</v>
      </c>
      <c r="T3402" s="11">
        <f t="shared" si="215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14">
        <f t="shared" si="213"/>
        <v>44.757575757575758</v>
      </c>
      <c r="Q3403" t="s">
        <v>8321</v>
      </c>
      <c r="R3403" t="s">
        <v>8322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14">
        <f t="shared" si="213"/>
        <v>99.787878787878782</v>
      </c>
      <c r="Q3404" t="s">
        <v>8321</v>
      </c>
      <c r="R3404" t="s">
        <v>8322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14">
        <f t="shared" si="213"/>
        <v>117.64705882352941</v>
      </c>
      <c r="Q3405" t="s">
        <v>8321</v>
      </c>
      <c r="R3405" t="s">
        <v>8322</v>
      </c>
      <c r="S3405" s="11">
        <f t="shared" si="214"/>
        <v>42150.462083333332</v>
      </c>
      <c r="T3405" s="11">
        <f t="shared" si="215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14">
        <f t="shared" si="213"/>
        <v>203.33333333333334</v>
      </c>
      <c r="Q3406" t="s">
        <v>8321</v>
      </c>
      <c r="R3406" t="s">
        <v>8322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14">
        <f t="shared" si="213"/>
        <v>28.323529411764707</v>
      </c>
      <c r="Q3407" t="s">
        <v>8321</v>
      </c>
      <c r="R3407" t="s">
        <v>8322</v>
      </c>
      <c r="S3407" s="11">
        <f t="shared" si="214"/>
        <v>42410.017199074078</v>
      </c>
      <c r="T3407" s="11">
        <f t="shared" si="215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14">
        <f t="shared" si="213"/>
        <v>110.23076923076923</v>
      </c>
      <c r="Q3408" t="s">
        <v>8321</v>
      </c>
      <c r="R3408" t="s">
        <v>8322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14">
        <f t="shared" si="213"/>
        <v>31.970149253731343</v>
      </c>
      <c r="Q3409" t="s">
        <v>8321</v>
      </c>
      <c r="R3409" t="s">
        <v>8322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14">
        <f t="shared" si="213"/>
        <v>58.611111111111114</v>
      </c>
      <c r="Q3410" t="s">
        <v>8321</v>
      </c>
      <c r="R3410" t="s">
        <v>8322</v>
      </c>
      <c r="S3410" s="11">
        <f t="shared" si="214"/>
        <v>41808.991944444446</v>
      </c>
      <c r="T3410" s="11">
        <f t="shared" si="215"/>
        <v>41838.991944444446</v>
      </c>
    </row>
    <row r="3411" spans="1:20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14">
        <f t="shared" si="213"/>
        <v>29.428571428571427</v>
      </c>
      <c r="Q3411" t="s">
        <v>8321</v>
      </c>
      <c r="R3411" t="s">
        <v>8322</v>
      </c>
      <c r="S3411" s="11">
        <f t="shared" si="214"/>
        <v>42544.814328703709</v>
      </c>
      <c r="T3411" s="11">
        <f t="shared" si="215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14">
        <f t="shared" si="213"/>
        <v>81.375</v>
      </c>
      <c r="Q3412" t="s">
        <v>8321</v>
      </c>
      <c r="R3412" t="s">
        <v>8322</v>
      </c>
      <c r="S3412" s="11">
        <f t="shared" si="214"/>
        <v>42500.041550925926</v>
      </c>
      <c r="T3412" s="11">
        <f t="shared" si="215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14">
        <f t="shared" si="213"/>
        <v>199.16666666666666</v>
      </c>
      <c r="Q3413" t="s">
        <v>8321</v>
      </c>
      <c r="R3413" t="s">
        <v>8322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14">
        <f t="shared" si="213"/>
        <v>115.38461538461539</v>
      </c>
      <c r="Q3414" t="s">
        <v>8321</v>
      </c>
      <c r="R3414" t="s">
        <v>8322</v>
      </c>
      <c r="S3414" s="11">
        <f t="shared" si="214"/>
        <v>41879.959050925929</v>
      </c>
      <c r="T3414" s="11">
        <f t="shared" si="215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14">
        <f t="shared" si="213"/>
        <v>46.428571428571431</v>
      </c>
      <c r="Q3415" t="s">
        <v>8321</v>
      </c>
      <c r="R3415" t="s">
        <v>8322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14">
        <f t="shared" si="213"/>
        <v>70.568181818181813</v>
      </c>
      <c r="Q3416" t="s">
        <v>8321</v>
      </c>
      <c r="R3416" t="s">
        <v>8322</v>
      </c>
      <c r="S3416" s="11">
        <f t="shared" si="214"/>
        <v>42675.832465277781</v>
      </c>
      <c r="T3416" s="11">
        <f t="shared" si="215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14">
        <f t="shared" si="213"/>
        <v>22.222222222222221</v>
      </c>
      <c r="Q3417" t="s">
        <v>8321</v>
      </c>
      <c r="R3417" t="s">
        <v>8322</v>
      </c>
      <c r="S3417" s="11">
        <f t="shared" si="214"/>
        <v>42467.144166666665</v>
      </c>
      <c r="T3417" s="11">
        <f t="shared" si="215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14">
        <f t="shared" si="213"/>
        <v>159.46666666666667</v>
      </c>
      <c r="Q3418" t="s">
        <v>8321</v>
      </c>
      <c r="R3418" t="s">
        <v>8322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14">
        <f t="shared" si="213"/>
        <v>37.777999999999999</v>
      </c>
      <c r="Q3419" t="s">
        <v>8321</v>
      </c>
      <c r="R3419" t="s">
        <v>8322</v>
      </c>
      <c r="S3419" s="11">
        <f t="shared" si="214"/>
        <v>41894.91375</v>
      </c>
      <c r="T3419" s="11">
        <f t="shared" si="215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14">
        <f t="shared" si="213"/>
        <v>72.053571428571431</v>
      </c>
      <c r="Q3420" t="s">
        <v>8321</v>
      </c>
      <c r="R3420" t="s">
        <v>8322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14">
        <f t="shared" si="213"/>
        <v>63.695652173913047</v>
      </c>
      <c r="Q3421" t="s">
        <v>8321</v>
      </c>
      <c r="R3421" t="s">
        <v>8322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14">
        <f t="shared" si="213"/>
        <v>28.411764705882351</v>
      </c>
      <c r="Q3422" t="s">
        <v>8321</v>
      </c>
      <c r="R3422" t="s">
        <v>8322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14">
        <f t="shared" si="213"/>
        <v>103.21428571428571</v>
      </c>
      <c r="Q3423" t="s">
        <v>8321</v>
      </c>
      <c r="R3423" t="s">
        <v>8322</v>
      </c>
      <c r="S3423" s="11">
        <f t="shared" si="214"/>
        <v>42037.791238425925</v>
      </c>
      <c r="T3423" s="11">
        <f t="shared" si="215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14">
        <f t="shared" si="213"/>
        <v>71.152173913043484</v>
      </c>
      <c r="Q3424" t="s">
        <v>8321</v>
      </c>
      <c r="R3424" t="s">
        <v>8322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14">
        <f t="shared" si="213"/>
        <v>35</v>
      </c>
      <c r="Q3425" t="s">
        <v>8321</v>
      </c>
      <c r="R3425" t="s">
        <v>8322</v>
      </c>
      <c r="S3425" s="11">
        <f t="shared" si="214"/>
        <v>42088.911354166667</v>
      </c>
      <c r="T3425" s="11">
        <f t="shared" si="215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14">
        <f t="shared" si="213"/>
        <v>81.776315789473685</v>
      </c>
      <c r="Q3426" t="s">
        <v>8321</v>
      </c>
      <c r="R3426" t="s">
        <v>8322</v>
      </c>
      <c r="S3426" s="11">
        <f t="shared" si="214"/>
        <v>42018.676898148144</v>
      </c>
      <c r="T3426" s="11">
        <f t="shared" si="215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14">
        <f t="shared" si="213"/>
        <v>297.02980769230766</v>
      </c>
      <c r="Q3427" t="s">
        <v>8321</v>
      </c>
      <c r="R3427" t="s">
        <v>8322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14">
        <f t="shared" si="213"/>
        <v>46.609195402298852</v>
      </c>
      <c r="Q3428" t="s">
        <v>8321</v>
      </c>
      <c r="R3428" t="s">
        <v>8322</v>
      </c>
      <c r="S3428" s="11">
        <f t="shared" si="214"/>
        <v>41884.056747685187</v>
      </c>
      <c r="T3428" s="11">
        <f t="shared" si="215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14">
        <f t="shared" si="213"/>
        <v>51.724137931034484</v>
      </c>
      <c r="Q3429" t="s">
        <v>8321</v>
      </c>
      <c r="R3429" t="s">
        <v>8322</v>
      </c>
      <c r="S3429" s="11">
        <f t="shared" si="214"/>
        <v>41792.645277777774</v>
      </c>
      <c r="T3429" s="11">
        <f t="shared" si="215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14">
        <f t="shared" si="213"/>
        <v>40.294117647058826</v>
      </c>
      <c r="Q3430" t="s">
        <v>8321</v>
      </c>
      <c r="R3430" t="s">
        <v>8322</v>
      </c>
      <c r="S3430" s="11">
        <f t="shared" si="214"/>
        <v>42038.720451388886</v>
      </c>
      <c r="T3430" s="11">
        <f t="shared" si="215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14">
        <f t="shared" si="213"/>
        <v>16.25</v>
      </c>
      <c r="Q3431" t="s">
        <v>8321</v>
      </c>
      <c r="R3431" t="s">
        <v>8322</v>
      </c>
      <c r="S3431" s="11">
        <f t="shared" si="214"/>
        <v>42662.021539351852</v>
      </c>
      <c r="T3431" s="11">
        <f t="shared" si="215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14">
        <f t="shared" si="213"/>
        <v>30.152638888888887</v>
      </c>
      <c r="Q3432" t="s">
        <v>8321</v>
      </c>
      <c r="R3432" t="s">
        <v>8322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14">
        <f t="shared" si="213"/>
        <v>95.238095238095241</v>
      </c>
      <c r="Q3433" t="s">
        <v>8321</v>
      </c>
      <c r="R3433" t="s">
        <v>8322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14">
        <f t="shared" si="213"/>
        <v>52.214285714285715</v>
      </c>
      <c r="Q3434" t="s">
        <v>8321</v>
      </c>
      <c r="R3434" t="s">
        <v>8322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14">
        <f t="shared" si="213"/>
        <v>134.1549295774648</v>
      </c>
      <c r="Q3435" t="s">
        <v>8321</v>
      </c>
      <c r="R3435" t="s">
        <v>8322</v>
      </c>
      <c r="S3435" s="11">
        <f t="shared" si="214"/>
        <v>41776.063136574077</v>
      </c>
      <c r="T3435" s="11">
        <f t="shared" si="215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14">
        <f t="shared" si="213"/>
        <v>62.827380952380949</v>
      </c>
      <c r="Q3436" t="s">
        <v>8321</v>
      </c>
      <c r="R3436" t="s">
        <v>8322</v>
      </c>
      <c r="S3436" s="11">
        <f t="shared" si="214"/>
        <v>41800.380428240744</v>
      </c>
      <c r="T3436" s="11">
        <f t="shared" si="215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14">
        <f t="shared" si="213"/>
        <v>58.94736842105263</v>
      </c>
      <c r="Q3437" t="s">
        <v>8321</v>
      </c>
      <c r="R3437" t="s">
        <v>8322</v>
      </c>
      <c r="S3437" s="11">
        <f t="shared" si="214"/>
        <v>42572.61681712963</v>
      </c>
      <c r="T3437" s="11">
        <f t="shared" si="215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14">
        <f t="shared" si="213"/>
        <v>143.1081081081081</v>
      </c>
      <c r="Q3438" t="s">
        <v>8321</v>
      </c>
      <c r="R3438" t="s">
        <v>8322</v>
      </c>
      <c r="S3438" s="11">
        <f t="shared" si="214"/>
        <v>41851.541585648149</v>
      </c>
      <c r="T3438" s="11">
        <f t="shared" si="215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14">
        <f t="shared" si="213"/>
        <v>84.166666666666671</v>
      </c>
      <c r="Q3439" t="s">
        <v>8321</v>
      </c>
      <c r="R3439" t="s">
        <v>8322</v>
      </c>
      <c r="S3439" s="11">
        <f t="shared" si="214"/>
        <v>42205.710879629631</v>
      </c>
      <c r="T3439" s="11">
        <f t="shared" si="215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14">
        <f t="shared" si="213"/>
        <v>186.07142857142858</v>
      </c>
      <c r="Q3440" t="s">
        <v>8321</v>
      </c>
      <c r="R3440" t="s">
        <v>8322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14">
        <f t="shared" si="213"/>
        <v>89.785555555555561</v>
      </c>
      <c r="Q3441" t="s">
        <v>8321</v>
      </c>
      <c r="R3441" t="s">
        <v>8322</v>
      </c>
      <c r="S3441" s="11">
        <f t="shared" si="214"/>
        <v>42374.911226851851</v>
      </c>
      <c r="T3441" s="11">
        <f t="shared" si="215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14">
        <f t="shared" si="213"/>
        <v>64.157560975609755</v>
      </c>
      <c r="Q3442" t="s">
        <v>8321</v>
      </c>
      <c r="R3442" t="s">
        <v>8322</v>
      </c>
      <c r="S3442" s="11">
        <f t="shared" si="214"/>
        <v>41809.12300925926</v>
      </c>
      <c r="T3442" s="11">
        <f t="shared" si="215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14">
        <f t="shared" si="213"/>
        <v>59.651162790697676</v>
      </c>
      <c r="Q3443" t="s">
        <v>8321</v>
      </c>
      <c r="R3443" t="s">
        <v>8322</v>
      </c>
      <c r="S3443" s="11">
        <f t="shared" si="214"/>
        <v>42294.429641203707</v>
      </c>
      <c r="T3443" s="11">
        <f t="shared" si="215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14">
        <f t="shared" si="213"/>
        <v>31.25</v>
      </c>
      <c r="Q3444" t="s">
        <v>8321</v>
      </c>
      <c r="R3444" t="s">
        <v>8322</v>
      </c>
      <c r="S3444" s="11">
        <f t="shared" si="214"/>
        <v>42124.841111111105</v>
      </c>
      <c r="T3444" s="11">
        <f t="shared" si="215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14">
        <f t="shared" si="213"/>
        <v>41.222222222222221</v>
      </c>
      <c r="Q3445" t="s">
        <v>8321</v>
      </c>
      <c r="R3445" t="s">
        <v>8322</v>
      </c>
      <c r="S3445" s="11">
        <f t="shared" si="214"/>
        <v>41861.524837962963</v>
      </c>
      <c r="T3445" s="11">
        <f t="shared" si="215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14">
        <f t="shared" si="213"/>
        <v>43.35</v>
      </c>
      <c r="Q3446" t="s">
        <v>8321</v>
      </c>
      <c r="R3446" t="s">
        <v>8322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14">
        <f t="shared" si="213"/>
        <v>64.516129032258064</v>
      </c>
      <c r="Q3447" t="s">
        <v>8321</v>
      </c>
      <c r="R3447" t="s">
        <v>8322</v>
      </c>
      <c r="S3447" s="11">
        <f t="shared" si="214"/>
        <v>42272.530509259261</v>
      </c>
      <c r="T3447" s="11">
        <f t="shared" si="215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14">
        <f t="shared" si="213"/>
        <v>43.28</v>
      </c>
      <c r="Q3448" t="s">
        <v>8321</v>
      </c>
      <c r="R3448" t="s">
        <v>8322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14">
        <f t="shared" si="213"/>
        <v>77</v>
      </c>
      <c r="Q3449" t="s">
        <v>8321</v>
      </c>
      <c r="R3449" t="s">
        <v>8322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14">
        <f t="shared" si="213"/>
        <v>51.222222222222221</v>
      </c>
      <c r="Q3450" t="s">
        <v>8321</v>
      </c>
      <c r="R3450" t="s">
        <v>8322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14">
        <f t="shared" si="213"/>
        <v>68.25</v>
      </c>
      <c r="Q3451" t="s">
        <v>8321</v>
      </c>
      <c r="R3451" t="s">
        <v>8322</v>
      </c>
      <c r="S3451" s="11">
        <f t="shared" si="214"/>
        <v>42532.052523148144</v>
      </c>
      <c r="T3451" s="11">
        <f t="shared" si="215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14">
        <f t="shared" si="213"/>
        <v>19.487179487179485</v>
      </c>
      <c r="Q3452" t="s">
        <v>8321</v>
      </c>
      <c r="R3452" t="s">
        <v>8322</v>
      </c>
      <c r="S3452" s="11">
        <f t="shared" si="214"/>
        <v>42036.704525462963</v>
      </c>
      <c r="T3452" s="11">
        <f t="shared" si="215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14">
        <f t="shared" si="213"/>
        <v>41.125</v>
      </c>
      <c r="Q3453" t="s">
        <v>8321</v>
      </c>
      <c r="R3453" t="s">
        <v>8322</v>
      </c>
      <c r="S3453" s="11">
        <f t="shared" si="214"/>
        <v>42088.723692129628</v>
      </c>
      <c r="T3453" s="11">
        <f t="shared" si="215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14">
        <f t="shared" si="213"/>
        <v>41.405405405405403</v>
      </c>
      <c r="Q3454" t="s">
        <v>8321</v>
      </c>
      <c r="R3454" t="s">
        <v>8322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14">
        <f t="shared" si="213"/>
        <v>27.5</v>
      </c>
      <c r="Q3455" t="s">
        <v>8321</v>
      </c>
      <c r="R3455" t="s">
        <v>8322</v>
      </c>
      <c r="S3455" s="11">
        <f t="shared" si="214"/>
        <v>42535.97865740741</v>
      </c>
      <c r="T3455" s="11">
        <f t="shared" si="215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14">
        <f t="shared" si="213"/>
        <v>33.571428571428569</v>
      </c>
      <c r="Q3456" t="s">
        <v>8321</v>
      </c>
      <c r="R3456" t="s">
        <v>8322</v>
      </c>
      <c r="S3456" s="11">
        <f t="shared" si="214"/>
        <v>41821.698599537034</v>
      </c>
      <c r="T3456" s="11">
        <f t="shared" si="215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14">
        <f t="shared" si="213"/>
        <v>145.86956521739131</v>
      </c>
      <c r="Q3457" t="s">
        <v>8321</v>
      </c>
      <c r="R3457" t="s">
        <v>8322</v>
      </c>
      <c r="S3457" s="11">
        <f t="shared" si="214"/>
        <v>42626.7503125</v>
      </c>
      <c r="T3457" s="11">
        <f t="shared" si="215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216">E3458/D3458</f>
        <v>1.913</v>
      </c>
      <c r="P3458" s="14">
        <f t="shared" si="213"/>
        <v>358.6875</v>
      </c>
      <c r="Q3458" t="s">
        <v>8321</v>
      </c>
      <c r="R3458" t="s">
        <v>8322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216"/>
        <v>1.4019999999999999</v>
      </c>
      <c r="P3459" s="14">
        <f t="shared" ref="P3459:P3522" si="217">E3459/L3459</f>
        <v>50.981818181818184</v>
      </c>
      <c r="Q3459" t="s">
        <v>8321</v>
      </c>
      <c r="R3459" t="s">
        <v>8322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14">
        <f t="shared" si="217"/>
        <v>45.037037037037038</v>
      </c>
      <c r="Q3460" t="s">
        <v>8321</v>
      </c>
      <c r="R3460" t="s">
        <v>8322</v>
      </c>
      <c r="S3460" s="11">
        <f t="shared" si="218"/>
        <v>42011.202581018515</v>
      </c>
      <c r="T3460" s="11">
        <f t="shared" si="21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14">
        <f t="shared" si="217"/>
        <v>17.527777777777779</v>
      </c>
      <c r="Q3461" t="s">
        <v>8321</v>
      </c>
      <c r="R3461" t="s">
        <v>8322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14">
        <f t="shared" si="217"/>
        <v>50</v>
      </c>
      <c r="Q3462" t="s">
        <v>8321</v>
      </c>
      <c r="R3462" t="s">
        <v>8322</v>
      </c>
      <c r="S3462" s="11">
        <f t="shared" si="218"/>
        <v>41852.527222222219</v>
      </c>
      <c r="T3462" s="11">
        <f t="shared" si="21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14">
        <f t="shared" si="217"/>
        <v>57.916666666666664</v>
      </c>
      <c r="Q3463" t="s">
        <v>8321</v>
      </c>
      <c r="R3463" t="s">
        <v>8322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14">
        <f t="shared" si="217"/>
        <v>29.705882352941178</v>
      </c>
      <c r="Q3464" t="s">
        <v>8321</v>
      </c>
      <c r="R3464" t="s">
        <v>8322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14">
        <f t="shared" si="217"/>
        <v>90.684210526315795</v>
      </c>
      <c r="Q3465" t="s">
        <v>8321</v>
      </c>
      <c r="R3465" t="s">
        <v>8322</v>
      </c>
      <c r="S3465" s="11">
        <f t="shared" si="218"/>
        <v>42612.918807870374</v>
      </c>
      <c r="T3465" s="11">
        <f t="shared" si="21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14">
        <f t="shared" si="217"/>
        <v>55.012688172043013</v>
      </c>
      <c r="Q3466" t="s">
        <v>8321</v>
      </c>
      <c r="R3466" t="s">
        <v>8322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14">
        <f t="shared" si="217"/>
        <v>57.222222222222221</v>
      </c>
      <c r="Q3467" t="s">
        <v>8321</v>
      </c>
      <c r="R3467" t="s">
        <v>8322</v>
      </c>
      <c r="S3467" s="11">
        <f t="shared" si="218"/>
        <v>42200.625833333332</v>
      </c>
      <c r="T3467" s="11">
        <f t="shared" si="21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14">
        <f t="shared" si="217"/>
        <v>72.950819672131146</v>
      </c>
      <c r="Q3468" t="s">
        <v>8321</v>
      </c>
      <c r="R3468" t="s">
        <v>8322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14">
        <f t="shared" si="217"/>
        <v>64.468085106382972</v>
      </c>
      <c r="Q3469" t="s">
        <v>8321</v>
      </c>
      <c r="R3469" t="s">
        <v>8322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14">
        <f t="shared" si="217"/>
        <v>716.35294117647061</v>
      </c>
      <c r="Q3470" t="s">
        <v>8321</v>
      </c>
      <c r="R3470" t="s">
        <v>8322</v>
      </c>
      <c r="S3470" s="11">
        <f t="shared" si="218"/>
        <v>42605.765381944439</v>
      </c>
      <c r="T3470" s="11">
        <f t="shared" si="21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14">
        <f t="shared" si="217"/>
        <v>50.396825396825399</v>
      </c>
      <c r="Q3471" t="s">
        <v>8321</v>
      </c>
      <c r="R3471" t="s">
        <v>8322</v>
      </c>
      <c r="S3471" s="11">
        <f t="shared" si="218"/>
        <v>42458.641724537039</v>
      </c>
      <c r="T3471" s="11">
        <f t="shared" si="21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14">
        <f t="shared" si="217"/>
        <v>41.666666666666664</v>
      </c>
      <c r="Q3472" t="s">
        <v>8321</v>
      </c>
      <c r="R3472" t="s">
        <v>8322</v>
      </c>
      <c r="S3472" s="11">
        <f t="shared" si="218"/>
        <v>42529.022013888884</v>
      </c>
      <c r="T3472" s="11">
        <f t="shared" si="21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14">
        <f t="shared" si="217"/>
        <v>35.766666666666666</v>
      </c>
      <c r="Q3473" t="s">
        <v>8321</v>
      </c>
      <c r="R3473" t="s">
        <v>8322</v>
      </c>
      <c r="S3473" s="11">
        <f t="shared" si="218"/>
        <v>41841.820486111108</v>
      </c>
      <c r="T3473" s="11">
        <f t="shared" si="21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14">
        <f t="shared" si="217"/>
        <v>88.739130434782609</v>
      </c>
      <c r="Q3474" t="s">
        <v>8321</v>
      </c>
      <c r="R3474" t="s">
        <v>8322</v>
      </c>
      <c r="S3474" s="11">
        <f t="shared" si="218"/>
        <v>41928.170497685183</v>
      </c>
      <c r="T3474" s="11">
        <f t="shared" si="21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14">
        <f t="shared" si="217"/>
        <v>148.4848484848485</v>
      </c>
      <c r="Q3475" t="s">
        <v>8321</v>
      </c>
      <c r="R3475" t="s">
        <v>8322</v>
      </c>
      <c r="S3475" s="11">
        <f t="shared" si="218"/>
        <v>42062.834444444445</v>
      </c>
      <c r="T3475" s="11">
        <f t="shared" si="21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14">
        <f t="shared" si="217"/>
        <v>51.794871794871796</v>
      </c>
      <c r="Q3476" t="s">
        <v>8321</v>
      </c>
      <c r="R3476" t="s">
        <v>8322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14">
        <f t="shared" si="217"/>
        <v>20</v>
      </c>
      <c r="Q3477" t="s">
        <v>8321</v>
      </c>
      <c r="R3477" t="s">
        <v>8322</v>
      </c>
      <c r="S3477" s="11">
        <f t="shared" si="218"/>
        <v>41918.880833333329</v>
      </c>
      <c r="T3477" s="11">
        <f t="shared" si="21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14">
        <f t="shared" si="217"/>
        <v>52</v>
      </c>
      <c r="Q3478" t="s">
        <v>8321</v>
      </c>
      <c r="R3478" t="s">
        <v>8322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14">
        <f t="shared" si="217"/>
        <v>53.230769230769234</v>
      </c>
      <c r="Q3479" t="s">
        <v>8321</v>
      </c>
      <c r="R3479" t="s">
        <v>8322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14">
        <f t="shared" si="217"/>
        <v>39.596491228070178</v>
      </c>
      <c r="Q3480" t="s">
        <v>8321</v>
      </c>
      <c r="R3480" t="s">
        <v>8322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14">
        <f t="shared" si="217"/>
        <v>34.25</v>
      </c>
      <c r="Q3481" t="s">
        <v>8321</v>
      </c>
      <c r="R3481" t="s">
        <v>8322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14">
        <f t="shared" si="217"/>
        <v>164.61538461538461</v>
      </c>
      <c r="Q3482" t="s">
        <v>8321</v>
      </c>
      <c r="R3482" t="s">
        <v>8322</v>
      </c>
      <c r="S3482" s="11">
        <f t="shared" si="218"/>
        <v>42171.317442129628</v>
      </c>
      <c r="T3482" s="11">
        <f t="shared" si="21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14">
        <f t="shared" si="217"/>
        <v>125.05263157894737</v>
      </c>
      <c r="Q3483" t="s">
        <v>8321</v>
      </c>
      <c r="R3483" t="s">
        <v>8322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14">
        <f t="shared" si="217"/>
        <v>51.875</v>
      </c>
      <c r="Q3484" t="s">
        <v>8321</v>
      </c>
      <c r="R3484" t="s">
        <v>8322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14">
        <f t="shared" si="217"/>
        <v>40.285714285714285</v>
      </c>
      <c r="Q3485" t="s">
        <v>8321</v>
      </c>
      <c r="R3485" t="s">
        <v>8322</v>
      </c>
      <c r="S3485" s="11">
        <f t="shared" si="218"/>
        <v>41793.668761574074</v>
      </c>
      <c r="T3485" s="11">
        <f t="shared" si="21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14">
        <f t="shared" si="217"/>
        <v>64.909090909090907</v>
      </c>
      <c r="Q3486" t="s">
        <v>8321</v>
      </c>
      <c r="R3486" t="s">
        <v>8322</v>
      </c>
      <c r="S3486" s="11">
        <f t="shared" si="218"/>
        <v>42506.760405092587</v>
      </c>
      <c r="T3486" s="11">
        <f t="shared" si="21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14">
        <f t="shared" si="217"/>
        <v>55.333333333333336</v>
      </c>
      <c r="Q3487" t="s">
        <v>8321</v>
      </c>
      <c r="R3487" t="s">
        <v>8322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14">
        <f t="shared" si="217"/>
        <v>83.142857142857139</v>
      </c>
      <c r="Q3488" t="s">
        <v>8321</v>
      </c>
      <c r="R3488" t="s">
        <v>8322</v>
      </c>
      <c r="S3488" s="11">
        <f t="shared" si="218"/>
        <v>42126.87501157407</v>
      </c>
      <c r="T3488" s="11">
        <f t="shared" si="21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14">
        <f t="shared" si="217"/>
        <v>38.712121212121211</v>
      </c>
      <c r="Q3489" t="s">
        <v>8321</v>
      </c>
      <c r="R3489" t="s">
        <v>8322</v>
      </c>
      <c r="S3489" s="11">
        <f t="shared" si="218"/>
        <v>42149.940416666665</v>
      </c>
      <c r="T3489" s="11">
        <f t="shared" si="21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14">
        <f t="shared" si="217"/>
        <v>125.37931034482759</v>
      </c>
      <c r="Q3490" t="s">
        <v>8321</v>
      </c>
      <c r="R3490" t="s">
        <v>8322</v>
      </c>
      <c r="S3490" s="11">
        <f t="shared" si="218"/>
        <v>42087.768055555556</v>
      </c>
      <c r="T3490" s="11">
        <f t="shared" si="21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14">
        <f t="shared" si="217"/>
        <v>78.263888888888886</v>
      </c>
      <c r="Q3491" t="s">
        <v>8321</v>
      </c>
      <c r="R3491" t="s">
        <v>8322</v>
      </c>
      <c r="S3491" s="11">
        <f t="shared" si="218"/>
        <v>41753.635775462964</v>
      </c>
      <c r="T3491" s="11">
        <f t="shared" si="21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14">
        <f t="shared" si="217"/>
        <v>47.222222222222221</v>
      </c>
      <c r="Q3492" t="s">
        <v>8321</v>
      </c>
      <c r="R3492" t="s">
        <v>8322</v>
      </c>
      <c r="S3492" s="11">
        <f t="shared" si="218"/>
        <v>42443.802361111113</v>
      </c>
      <c r="T3492" s="11">
        <f t="shared" si="21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14">
        <f t="shared" si="217"/>
        <v>79.099999999999994</v>
      </c>
      <c r="Q3493" t="s">
        <v>8321</v>
      </c>
      <c r="R3493" t="s">
        <v>8322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14">
        <f t="shared" si="217"/>
        <v>114.29199999999999</v>
      </c>
      <c r="Q3494" t="s">
        <v>8321</v>
      </c>
      <c r="R3494" t="s">
        <v>8322</v>
      </c>
      <c r="S3494" s="11">
        <f t="shared" si="218"/>
        <v>42268.009224537032</v>
      </c>
      <c r="T3494" s="11">
        <f t="shared" si="21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14">
        <f t="shared" si="217"/>
        <v>51.724137931034484</v>
      </c>
      <c r="Q3495" t="s">
        <v>8321</v>
      </c>
      <c r="R3495" t="s">
        <v>8322</v>
      </c>
      <c r="S3495" s="11">
        <f t="shared" si="218"/>
        <v>41848.866157407407</v>
      </c>
      <c r="T3495" s="11">
        <f t="shared" si="21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14">
        <f t="shared" si="217"/>
        <v>30.76923076923077</v>
      </c>
      <c r="Q3496" t="s">
        <v>8321</v>
      </c>
      <c r="R3496" t="s">
        <v>8322</v>
      </c>
      <c r="S3496" s="11">
        <f t="shared" si="218"/>
        <v>42689.214988425927</v>
      </c>
      <c r="T3496" s="11">
        <f t="shared" si="21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14">
        <f t="shared" si="217"/>
        <v>74.208333333333329</v>
      </c>
      <c r="Q3497" t="s">
        <v>8321</v>
      </c>
      <c r="R3497" t="s">
        <v>8322</v>
      </c>
      <c r="S3497" s="11">
        <f t="shared" si="218"/>
        <v>41915.762835648151</v>
      </c>
      <c r="T3497" s="11">
        <f t="shared" si="21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14">
        <f t="shared" si="217"/>
        <v>47.846153846153847</v>
      </c>
      <c r="Q3498" t="s">
        <v>8321</v>
      </c>
      <c r="R3498" t="s">
        <v>8322</v>
      </c>
      <c r="S3498" s="11">
        <f t="shared" si="218"/>
        <v>42584.846828703703</v>
      </c>
      <c r="T3498" s="11">
        <f t="shared" si="21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14">
        <f t="shared" si="217"/>
        <v>34.408163265306122</v>
      </c>
      <c r="Q3499" t="s">
        <v>8321</v>
      </c>
      <c r="R3499" t="s">
        <v>8322</v>
      </c>
      <c r="S3499" s="11">
        <f t="shared" si="218"/>
        <v>42511.741944444439</v>
      </c>
      <c r="T3499" s="11">
        <f t="shared" si="21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14">
        <f t="shared" si="217"/>
        <v>40.238095238095241</v>
      </c>
      <c r="Q3500" t="s">
        <v>8321</v>
      </c>
      <c r="R3500" t="s">
        <v>8322</v>
      </c>
      <c r="S3500" s="11">
        <f t="shared" si="218"/>
        <v>42459.15861111111</v>
      </c>
      <c r="T3500" s="11">
        <f t="shared" si="21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14">
        <f t="shared" si="217"/>
        <v>60.285714285714285</v>
      </c>
      <c r="Q3501" t="s">
        <v>8321</v>
      </c>
      <c r="R3501" t="s">
        <v>8322</v>
      </c>
      <c r="S3501" s="11">
        <f t="shared" si="218"/>
        <v>42132.036168981482</v>
      </c>
      <c r="T3501" s="11">
        <f t="shared" si="21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14">
        <f t="shared" si="217"/>
        <v>25.30952380952381</v>
      </c>
      <c r="Q3502" t="s">
        <v>8321</v>
      </c>
      <c r="R3502" t="s">
        <v>8322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14">
        <f t="shared" si="217"/>
        <v>35.952380952380949</v>
      </c>
      <c r="Q3503" t="s">
        <v>8321</v>
      </c>
      <c r="R3503" t="s">
        <v>8322</v>
      </c>
      <c r="S3503" s="11">
        <f t="shared" si="218"/>
        <v>42233.763831018514</v>
      </c>
      <c r="T3503" s="11">
        <f t="shared" si="21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14">
        <f t="shared" si="217"/>
        <v>136</v>
      </c>
      <c r="Q3504" t="s">
        <v>8321</v>
      </c>
      <c r="R3504" t="s">
        <v>8322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14">
        <f t="shared" si="217"/>
        <v>70.763157894736835</v>
      </c>
      <c r="Q3505" t="s">
        <v>8321</v>
      </c>
      <c r="R3505" t="s">
        <v>8322</v>
      </c>
      <c r="S3505" s="11">
        <f t="shared" si="218"/>
        <v>42545.478333333333</v>
      </c>
      <c r="T3505" s="11">
        <f t="shared" si="21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14">
        <f t="shared" si="217"/>
        <v>125</v>
      </c>
      <c r="Q3506" t="s">
        <v>8321</v>
      </c>
      <c r="R3506" t="s">
        <v>8322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14">
        <f t="shared" si="217"/>
        <v>66.512820512820511</v>
      </c>
      <c r="Q3507" t="s">
        <v>8321</v>
      </c>
      <c r="R3507" t="s">
        <v>8322</v>
      </c>
      <c r="S3507" s="11">
        <f t="shared" si="218"/>
        <v>41760.935706018521</v>
      </c>
      <c r="T3507" s="11">
        <f t="shared" si="21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14">
        <f t="shared" si="217"/>
        <v>105</v>
      </c>
      <c r="Q3508" t="s">
        <v>8321</v>
      </c>
      <c r="R3508" t="s">
        <v>8322</v>
      </c>
      <c r="S3508" s="11">
        <f t="shared" si="218"/>
        <v>41829.734259259261</v>
      </c>
      <c r="T3508" s="11">
        <f t="shared" si="21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14">
        <f t="shared" si="217"/>
        <v>145</v>
      </c>
      <c r="Q3509" t="s">
        <v>8321</v>
      </c>
      <c r="R3509" t="s">
        <v>8322</v>
      </c>
      <c r="S3509" s="11">
        <f t="shared" si="218"/>
        <v>42491.92288194444</v>
      </c>
      <c r="T3509" s="11">
        <f t="shared" si="21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14">
        <f t="shared" si="217"/>
        <v>12</v>
      </c>
      <c r="Q3510" t="s">
        <v>8321</v>
      </c>
      <c r="R3510" t="s">
        <v>8322</v>
      </c>
      <c r="S3510" s="11">
        <f t="shared" si="218"/>
        <v>42477.729780092588</v>
      </c>
      <c r="T3510" s="11">
        <f t="shared" si="21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14">
        <f t="shared" si="217"/>
        <v>96.666666666666671</v>
      </c>
      <c r="Q3511" t="s">
        <v>8321</v>
      </c>
      <c r="R3511" t="s">
        <v>8322</v>
      </c>
      <c r="S3511" s="11">
        <f t="shared" si="218"/>
        <v>41950.859560185185</v>
      </c>
      <c r="T3511" s="11">
        <f t="shared" si="21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14">
        <f t="shared" si="217"/>
        <v>60.333333333333336</v>
      </c>
      <c r="Q3512" t="s">
        <v>8321</v>
      </c>
      <c r="R3512" t="s">
        <v>8322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14">
        <f t="shared" si="217"/>
        <v>79.89473684210526</v>
      </c>
      <c r="Q3513" t="s">
        <v>8321</v>
      </c>
      <c r="R3513" t="s">
        <v>8322</v>
      </c>
      <c r="S3513" s="11">
        <f t="shared" si="218"/>
        <v>41927.873784722222</v>
      </c>
      <c r="T3513" s="11">
        <f t="shared" si="21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14">
        <f t="shared" si="217"/>
        <v>58.823529411764703</v>
      </c>
      <c r="Q3514" t="s">
        <v>8321</v>
      </c>
      <c r="R3514" t="s">
        <v>8322</v>
      </c>
      <c r="S3514" s="11">
        <f t="shared" si="218"/>
        <v>42057.536944444444</v>
      </c>
      <c r="T3514" s="11">
        <f t="shared" si="21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14">
        <f t="shared" si="217"/>
        <v>75.340909090909093</v>
      </c>
      <c r="Q3515" t="s">
        <v>8321</v>
      </c>
      <c r="R3515" t="s">
        <v>8322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14">
        <f t="shared" si="217"/>
        <v>55</v>
      </c>
      <c r="Q3516" t="s">
        <v>8321</v>
      </c>
      <c r="R3516" t="s">
        <v>8322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14">
        <f t="shared" si="217"/>
        <v>66.956521739130437</v>
      </c>
      <c r="Q3517" t="s">
        <v>8321</v>
      </c>
      <c r="R3517" t="s">
        <v>8322</v>
      </c>
      <c r="S3517" s="11">
        <f t="shared" si="218"/>
        <v>42125.772812499999</v>
      </c>
      <c r="T3517" s="11">
        <f t="shared" si="21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14">
        <f t="shared" si="217"/>
        <v>227.27272727272728</v>
      </c>
      <c r="Q3518" t="s">
        <v>8321</v>
      </c>
      <c r="R3518" t="s">
        <v>8322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14">
        <f t="shared" si="217"/>
        <v>307.69230769230768</v>
      </c>
      <c r="Q3519" t="s">
        <v>8321</v>
      </c>
      <c r="R3519" t="s">
        <v>8322</v>
      </c>
      <c r="S3519" s="11">
        <f t="shared" si="218"/>
        <v>41794.817523148151</v>
      </c>
      <c r="T3519" s="11">
        <f t="shared" si="21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14">
        <f t="shared" si="217"/>
        <v>50.020909090909093</v>
      </c>
      <c r="Q3520" t="s">
        <v>8321</v>
      </c>
      <c r="R3520" t="s">
        <v>8322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14">
        <f t="shared" si="217"/>
        <v>72.392857142857139</v>
      </c>
      <c r="Q3521" t="s">
        <v>8321</v>
      </c>
      <c r="R3521" t="s">
        <v>8322</v>
      </c>
      <c r="S3521" s="11">
        <f t="shared" si="218"/>
        <v>42037.598958333328</v>
      </c>
      <c r="T3521" s="11">
        <f t="shared" si="21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220">E3522/D3522</f>
        <v>1.0075000000000001</v>
      </c>
      <c r="P3522" s="14">
        <f t="shared" si="217"/>
        <v>95.952380952380949</v>
      </c>
      <c r="Q3522" t="s">
        <v>8321</v>
      </c>
      <c r="R3522" t="s">
        <v>8322</v>
      </c>
      <c r="S3522" s="11">
        <f t="shared" si="218"/>
        <v>42227.824212962965</v>
      </c>
      <c r="T3522" s="11">
        <f t="shared" si="21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220"/>
        <v>1.6942857142857144</v>
      </c>
      <c r="P3523" s="14">
        <f t="shared" ref="P3523:P3586" si="221">E3523/L3523</f>
        <v>45.615384615384613</v>
      </c>
      <c r="Q3523" t="s">
        <v>8321</v>
      </c>
      <c r="R3523" t="s">
        <v>8322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14">
        <f t="shared" si="221"/>
        <v>41.029411764705884</v>
      </c>
      <c r="Q3524" t="s">
        <v>8321</v>
      </c>
      <c r="R3524" t="s">
        <v>8322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14">
        <f t="shared" si="221"/>
        <v>56.825000000000003</v>
      </c>
      <c r="Q3525" t="s">
        <v>8321</v>
      </c>
      <c r="R3525" t="s">
        <v>8322</v>
      </c>
      <c r="S3525" s="11">
        <f t="shared" si="222"/>
        <v>42581.397546296299</v>
      </c>
      <c r="T3525" s="11">
        <f t="shared" si="223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14">
        <f t="shared" si="221"/>
        <v>137.24324324324326</v>
      </c>
      <c r="Q3526" t="s">
        <v>8321</v>
      </c>
      <c r="R3526" t="s">
        <v>8322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14">
        <f t="shared" si="221"/>
        <v>75.714285714285708</v>
      </c>
      <c r="Q3527" t="s">
        <v>8321</v>
      </c>
      <c r="R3527" t="s">
        <v>8322</v>
      </c>
      <c r="S3527" s="11">
        <f t="shared" si="222"/>
        <v>42214.6956712963</v>
      </c>
      <c r="T3527" s="11">
        <f t="shared" si="223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14">
        <f t="shared" si="221"/>
        <v>99</v>
      </c>
      <c r="Q3528" t="s">
        <v>8321</v>
      </c>
      <c r="R3528" t="s">
        <v>8322</v>
      </c>
      <c r="S3528" s="11">
        <f t="shared" si="222"/>
        <v>42460.335312499999</v>
      </c>
      <c r="T3528" s="11">
        <f t="shared" si="223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14">
        <f t="shared" si="221"/>
        <v>81.569767441860463</v>
      </c>
      <c r="Q3529" t="s">
        <v>8321</v>
      </c>
      <c r="R3529" t="s">
        <v>8322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14">
        <f t="shared" si="221"/>
        <v>45.108108108108105</v>
      </c>
      <c r="Q3530" t="s">
        <v>8321</v>
      </c>
      <c r="R3530" t="s">
        <v>8322</v>
      </c>
      <c r="S3530" s="11">
        <f t="shared" si="222"/>
        <v>42733.50136574074</v>
      </c>
      <c r="T3530" s="11">
        <f t="shared" si="223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14">
        <f t="shared" si="221"/>
        <v>36.666666666666664</v>
      </c>
      <c r="Q3531" t="s">
        <v>8321</v>
      </c>
      <c r="R3531" t="s">
        <v>8322</v>
      </c>
      <c r="S3531" s="11">
        <f t="shared" si="222"/>
        <v>42177.761782407411</v>
      </c>
      <c r="T3531" s="11">
        <f t="shared" si="223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14">
        <f t="shared" si="221"/>
        <v>125</v>
      </c>
      <c r="Q3532" t="s">
        <v>8321</v>
      </c>
      <c r="R3532" t="s">
        <v>8322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14">
        <f t="shared" si="221"/>
        <v>49.230769230769234</v>
      </c>
      <c r="Q3533" t="s">
        <v>8321</v>
      </c>
      <c r="R3533" t="s">
        <v>8322</v>
      </c>
      <c r="S3533" s="11">
        <f t="shared" si="222"/>
        <v>42521.654328703706</v>
      </c>
      <c r="T3533" s="11">
        <f t="shared" si="223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14">
        <f t="shared" si="221"/>
        <v>42.296296296296298</v>
      </c>
      <c r="Q3534" t="s">
        <v>8321</v>
      </c>
      <c r="R3534" t="s">
        <v>8322</v>
      </c>
      <c r="S3534" s="11">
        <f t="shared" si="222"/>
        <v>41884.599849537037</v>
      </c>
      <c r="T3534" s="11">
        <f t="shared" si="223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14">
        <f t="shared" si="221"/>
        <v>78.875</v>
      </c>
      <c r="Q3535" t="s">
        <v>8321</v>
      </c>
      <c r="R3535" t="s">
        <v>8322</v>
      </c>
      <c r="S3535" s="11">
        <f t="shared" si="222"/>
        <v>42289.761192129634</v>
      </c>
      <c r="T3535" s="11">
        <f t="shared" si="223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14">
        <f t="shared" si="221"/>
        <v>38.284313725490193</v>
      </c>
      <c r="Q3536" t="s">
        <v>8321</v>
      </c>
      <c r="R3536" t="s">
        <v>8322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14">
        <f t="shared" si="221"/>
        <v>44.847826086956523</v>
      </c>
      <c r="Q3537" t="s">
        <v>8321</v>
      </c>
      <c r="R3537" t="s">
        <v>8322</v>
      </c>
      <c r="S3537" s="11">
        <f t="shared" si="222"/>
        <v>42248.640162037031</v>
      </c>
      <c r="T3537" s="11">
        <f t="shared" si="223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14">
        <f t="shared" si="221"/>
        <v>13.529411764705882</v>
      </c>
      <c r="Q3538" t="s">
        <v>8321</v>
      </c>
      <c r="R3538" t="s">
        <v>8322</v>
      </c>
      <c r="S3538" s="11">
        <f t="shared" si="222"/>
        <v>42328.727141203708</v>
      </c>
      <c r="T3538" s="11">
        <f t="shared" si="223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14">
        <f t="shared" si="221"/>
        <v>43.5</v>
      </c>
      <c r="Q3539" t="s">
        <v>8321</v>
      </c>
      <c r="R3539" t="s">
        <v>8322</v>
      </c>
      <c r="S3539" s="11">
        <f t="shared" si="222"/>
        <v>41923.354351851849</v>
      </c>
      <c r="T3539" s="11">
        <f t="shared" si="223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14">
        <f t="shared" si="221"/>
        <v>30.951807228915662</v>
      </c>
      <c r="Q3540" t="s">
        <v>8321</v>
      </c>
      <c r="R3540" t="s">
        <v>8322</v>
      </c>
      <c r="S3540" s="11">
        <f t="shared" si="222"/>
        <v>42571.420601851853</v>
      </c>
      <c r="T3540" s="11">
        <f t="shared" si="223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14">
        <f t="shared" si="221"/>
        <v>55.230769230769234</v>
      </c>
      <c r="Q3541" t="s">
        <v>8321</v>
      </c>
      <c r="R3541" t="s">
        <v>8322</v>
      </c>
      <c r="S3541" s="11">
        <f t="shared" si="222"/>
        <v>42600.756041666667</v>
      </c>
      <c r="T3541" s="11">
        <f t="shared" si="223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14">
        <f t="shared" si="221"/>
        <v>46.125</v>
      </c>
      <c r="Q3542" t="s">
        <v>8321</v>
      </c>
      <c r="R3542" t="s">
        <v>8322</v>
      </c>
      <c r="S3542" s="11">
        <f t="shared" si="222"/>
        <v>42517.003368055557</v>
      </c>
      <c r="T3542" s="11">
        <f t="shared" si="223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14">
        <f t="shared" si="221"/>
        <v>39.375</v>
      </c>
      <c r="Q3543" t="s">
        <v>8321</v>
      </c>
      <c r="R3543" t="s">
        <v>8322</v>
      </c>
      <c r="S3543" s="11">
        <f t="shared" si="222"/>
        <v>42222.730034722219</v>
      </c>
      <c r="T3543" s="11">
        <f t="shared" si="223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14">
        <f t="shared" si="221"/>
        <v>66.152941176470591</v>
      </c>
      <c r="Q3544" t="s">
        <v>8321</v>
      </c>
      <c r="R3544" t="s">
        <v>8322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14">
        <f t="shared" si="221"/>
        <v>54.137931034482762</v>
      </c>
      <c r="Q3545" t="s">
        <v>8321</v>
      </c>
      <c r="R3545" t="s">
        <v>8322</v>
      </c>
      <c r="S3545" s="11">
        <f t="shared" si="222"/>
        <v>42150.755312499998</v>
      </c>
      <c r="T3545" s="11">
        <f t="shared" si="223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14">
        <f t="shared" si="221"/>
        <v>104.16666666666667</v>
      </c>
      <c r="Q3546" t="s">
        <v>8321</v>
      </c>
      <c r="R3546" t="s">
        <v>8322</v>
      </c>
      <c r="S3546" s="11">
        <f t="shared" si="222"/>
        <v>42040.831678240742</v>
      </c>
      <c r="T3546" s="11">
        <f t="shared" si="223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14">
        <f t="shared" si="221"/>
        <v>31.375</v>
      </c>
      <c r="Q3547" t="s">
        <v>8321</v>
      </c>
      <c r="R3547" t="s">
        <v>8322</v>
      </c>
      <c r="S3547" s="11">
        <f t="shared" si="222"/>
        <v>42075.807395833333</v>
      </c>
      <c r="T3547" s="11">
        <f t="shared" si="223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14">
        <f t="shared" si="221"/>
        <v>59.210526315789473</v>
      </c>
      <c r="Q3548" t="s">
        <v>8321</v>
      </c>
      <c r="R3548" t="s">
        <v>8322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14">
        <f t="shared" si="221"/>
        <v>119.17633928571429</v>
      </c>
      <c r="Q3549" t="s">
        <v>8321</v>
      </c>
      <c r="R3549" t="s">
        <v>8322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14">
        <f t="shared" si="221"/>
        <v>164.61538461538461</v>
      </c>
      <c r="Q3550" t="s">
        <v>8321</v>
      </c>
      <c r="R3550" t="s">
        <v>8322</v>
      </c>
      <c r="S3550" s="11">
        <f t="shared" si="222"/>
        <v>42411.942291666666</v>
      </c>
      <c r="T3550" s="11">
        <f t="shared" si="223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14">
        <f t="shared" si="221"/>
        <v>24.285714285714285</v>
      </c>
      <c r="Q3551" t="s">
        <v>8321</v>
      </c>
      <c r="R3551" t="s">
        <v>8322</v>
      </c>
      <c r="S3551" s="11">
        <f t="shared" si="222"/>
        <v>42223.394363425927</v>
      </c>
      <c r="T3551" s="11">
        <f t="shared" si="223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14">
        <f t="shared" si="221"/>
        <v>40.9375</v>
      </c>
      <c r="Q3552" t="s">
        <v>8321</v>
      </c>
      <c r="R3552" t="s">
        <v>8322</v>
      </c>
      <c r="S3552" s="11">
        <f t="shared" si="222"/>
        <v>42462.893495370372</v>
      </c>
      <c r="T3552" s="11">
        <f t="shared" si="223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14">
        <f t="shared" si="221"/>
        <v>61.1</v>
      </c>
      <c r="Q3553" t="s">
        <v>8321</v>
      </c>
      <c r="R3553" t="s">
        <v>8322</v>
      </c>
      <c r="S3553" s="11">
        <f t="shared" si="222"/>
        <v>41753.515856481477</v>
      </c>
      <c r="T3553" s="11">
        <f t="shared" si="223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14">
        <f t="shared" si="221"/>
        <v>38.65</v>
      </c>
      <c r="Q3554" t="s">
        <v>8321</v>
      </c>
      <c r="R3554" t="s">
        <v>8322</v>
      </c>
      <c r="S3554" s="11">
        <f t="shared" si="222"/>
        <v>41788.587083333332</v>
      </c>
      <c r="T3554" s="11">
        <f t="shared" si="223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14">
        <f t="shared" si="221"/>
        <v>56.20192307692308</v>
      </c>
      <c r="Q3555" t="s">
        <v>8321</v>
      </c>
      <c r="R3555" t="s">
        <v>8322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14">
        <f t="shared" si="221"/>
        <v>107.00207547169811</v>
      </c>
      <c r="Q3556" t="s">
        <v>8321</v>
      </c>
      <c r="R3556" t="s">
        <v>8322</v>
      </c>
      <c r="S3556" s="11">
        <f t="shared" si="222"/>
        <v>42016.050451388888</v>
      </c>
      <c r="T3556" s="11">
        <f t="shared" si="223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14">
        <f t="shared" si="221"/>
        <v>171.42857142857142</v>
      </c>
      <c r="Q3557" t="s">
        <v>8321</v>
      </c>
      <c r="R3557" t="s">
        <v>8322</v>
      </c>
      <c r="S3557" s="11">
        <f t="shared" si="222"/>
        <v>42661.442060185189</v>
      </c>
      <c r="T3557" s="11">
        <f t="shared" si="223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14">
        <f t="shared" si="221"/>
        <v>110.5</v>
      </c>
      <c r="Q3558" t="s">
        <v>8321</v>
      </c>
      <c r="R3558" t="s">
        <v>8322</v>
      </c>
      <c r="S3558" s="11">
        <f t="shared" si="222"/>
        <v>41808.649583333332</v>
      </c>
      <c r="T3558" s="11">
        <f t="shared" si="223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14">
        <f t="shared" si="221"/>
        <v>179.27598566308242</v>
      </c>
      <c r="Q3559" t="s">
        <v>8321</v>
      </c>
      <c r="R3559" t="s">
        <v>8322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14">
        <f t="shared" si="221"/>
        <v>22.90909090909091</v>
      </c>
      <c r="Q3560" t="s">
        <v>8321</v>
      </c>
      <c r="R3560" t="s">
        <v>8322</v>
      </c>
      <c r="S3560" s="11">
        <f t="shared" si="222"/>
        <v>42139.816840277781</v>
      </c>
      <c r="T3560" s="11">
        <f t="shared" si="223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14">
        <f t="shared" si="221"/>
        <v>43.125</v>
      </c>
      <c r="Q3561" t="s">
        <v>8321</v>
      </c>
      <c r="R3561" t="s">
        <v>8322</v>
      </c>
      <c r="S3561" s="11">
        <f t="shared" si="222"/>
        <v>42194.096157407403</v>
      </c>
      <c r="T3561" s="11">
        <f t="shared" si="223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14">
        <f t="shared" si="221"/>
        <v>46.891891891891895</v>
      </c>
      <c r="Q3562" t="s">
        <v>8321</v>
      </c>
      <c r="R3562" t="s">
        <v>8322</v>
      </c>
      <c r="S3562" s="11">
        <f t="shared" si="222"/>
        <v>42115.889652777783</v>
      </c>
      <c r="T3562" s="11">
        <f t="shared" si="223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14">
        <f t="shared" si="221"/>
        <v>47.407407407407405</v>
      </c>
      <c r="Q3563" t="s">
        <v>8321</v>
      </c>
      <c r="R3563" t="s">
        <v>8322</v>
      </c>
      <c r="S3563" s="11">
        <f t="shared" si="222"/>
        <v>42203.680300925931</v>
      </c>
      <c r="T3563" s="11">
        <f t="shared" si="223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14">
        <f t="shared" si="221"/>
        <v>15.129032258064516</v>
      </c>
      <c r="Q3564" t="s">
        <v>8321</v>
      </c>
      <c r="R3564" t="s">
        <v>8322</v>
      </c>
      <c r="S3564" s="11">
        <f t="shared" si="222"/>
        <v>42433.761886574073</v>
      </c>
      <c r="T3564" s="11">
        <f t="shared" si="223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14">
        <f t="shared" si="221"/>
        <v>21.098000000000003</v>
      </c>
      <c r="Q3565" t="s">
        <v>8321</v>
      </c>
      <c r="R3565" t="s">
        <v>8322</v>
      </c>
      <c r="S3565" s="11">
        <f t="shared" si="222"/>
        <v>42555.671944444446</v>
      </c>
      <c r="T3565" s="11">
        <f t="shared" si="223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14">
        <f t="shared" si="221"/>
        <v>59.117647058823529</v>
      </c>
      <c r="Q3566" t="s">
        <v>8321</v>
      </c>
      <c r="R3566" t="s">
        <v>8322</v>
      </c>
      <c r="S3566" s="11">
        <f t="shared" si="222"/>
        <v>42236.623252314821</v>
      </c>
      <c r="T3566" s="11">
        <f t="shared" si="223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14">
        <f t="shared" si="221"/>
        <v>97.916666666666671</v>
      </c>
      <c r="Q3567" t="s">
        <v>8321</v>
      </c>
      <c r="R3567" t="s">
        <v>8322</v>
      </c>
      <c r="S3567" s="11">
        <f t="shared" si="222"/>
        <v>41974.743148148147</v>
      </c>
      <c r="T3567" s="11">
        <f t="shared" si="223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14">
        <f t="shared" si="221"/>
        <v>55.131578947368418</v>
      </c>
      <c r="Q3568" t="s">
        <v>8321</v>
      </c>
      <c r="R3568" t="s">
        <v>8322</v>
      </c>
      <c r="S3568" s="11">
        <f t="shared" si="222"/>
        <v>41997.507905092592</v>
      </c>
      <c r="T3568" s="11">
        <f t="shared" si="223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14">
        <f t="shared" si="221"/>
        <v>26.536585365853657</v>
      </c>
      <c r="Q3569" t="s">
        <v>8321</v>
      </c>
      <c r="R3569" t="s">
        <v>8322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14">
        <f t="shared" si="221"/>
        <v>58.421052631578945</v>
      </c>
      <c r="Q3570" t="s">
        <v>8321</v>
      </c>
      <c r="R3570" t="s">
        <v>8322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14">
        <f t="shared" si="221"/>
        <v>122.53658536585365</v>
      </c>
      <c r="Q3571" t="s">
        <v>8321</v>
      </c>
      <c r="R3571" t="s">
        <v>8322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14">
        <f t="shared" si="221"/>
        <v>87.961538461538467</v>
      </c>
      <c r="Q3572" t="s">
        <v>8321</v>
      </c>
      <c r="R3572" t="s">
        <v>8322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14">
        <f t="shared" si="221"/>
        <v>73.239999999999995</v>
      </c>
      <c r="Q3573" t="s">
        <v>8321</v>
      </c>
      <c r="R3573" t="s">
        <v>8322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14">
        <f t="shared" si="221"/>
        <v>55.555555555555557</v>
      </c>
      <c r="Q3574" t="s">
        <v>8321</v>
      </c>
      <c r="R3574" t="s">
        <v>8322</v>
      </c>
      <c r="S3574" s="11">
        <f t="shared" si="222"/>
        <v>42146.570393518516</v>
      </c>
      <c r="T3574" s="11">
        <f t="shared" si="223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14">
        <f t="shared" si="221"/>
        <v>39.53846153846154</v>
      </c>
      <c r="Q3575" t="s">
        <v>8321</v>
      </c>
      <c r="R3575" t="s">
        <v>8322</v>
      </c>
      <c r="S3575" s="11">
        <f t="shared" si="222"/>
        <v>41921.375532407408</v>
      </c>
      <c r="T3575" s="11">
        <f t="shared" si="223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14">
        <f t="shared" si="221"/>
        <v>136.77777777777777</v>
      </c>
      <c r="Q3576" t="s">
        <v>8321</v>
      </c>
      <c r="R3576" t="s">
        <v>8322</v>
      </c>
      <c r="S3576" s="11">
        <f t="shared" si="222"/>
        <v>41926.942685185182</v>
      </c>
      <c r="T3576" s="11">
        <f t="shared" si="223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14">
        <f t="shared" si="221"/>
        <v>99.343137254901961</v>
      </c>
      <c r="Q3577" t="s">
        <v>8321</v>
      </c>
      <c r="R3577" t="s">
        <v>8322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14">
        <f t="shared" si="221"/>
        <v>20</v>
      </c>
      <c r="Q3578" t="s">
        <v>8321</v>
      </c>
      <c r="R3578" t="s">
        <v>8322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14">
        <f t="shared" si="221"/>
        <v>28.888888888888889</v>
      </c>
      <c r="Q3579" t="s">
        <v>8321</v>
      </c>
      <c r="R3579" t="s">
        <v>8322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14">
        <f t="shared" si="221"/>
        <v>40.545945945945945</v>
      </c>
      <c r="Q3580" t="s">
        <v>8321</v>
      </c>
      <c r="R3580" t="s">
        <v>8322</v>
      </c>
      <c r="S3580" s="11">
        <f t="shared" si="222"/>
        <v>42460.733530092592</v>
      </c>
      <c r="T3580" s="11">
        <f t="shared" si="223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14">
        <f t="shared" si="221"/>
        <v>35.714285714285715</v>
      </c>
      <c r="Q3581" t="s">
        <v>8321</v>
      </c>
      <c r="R3581" t="s">
        <v>8322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14">
        <f t="shared" si="221"/>
        <v>37.962962962962962</v>
      </c>
      <c r="Q3582" t="s">
        <v>8321</v>
      </c>
      <c r="R3582" t="s">
        <v>8322</v>
      </c>
      <c r="S3582" s="11">
        <f t="shared" si="222"/>
        <v>42026.176180555558</v>
      </c>
      <c r="T3582" s="11">
        <f t="shared" si="223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14">
        <f t="shared" si="221"/>
        <v>33.333333333333336</v>
      </c>
      <c r="Q3583" t="s">
        <v>8321</v>
      </c>
      <c r="R3583" t="s">
        <v>8322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14">
        <f t="shared" si="221"/>
        <v>58.571428571428569</v>
      </c>
      <c r="Q3584" t="s">
        <v>8321</v>
      </c>
      <c r="R3584" t="s">
        <v>8322</v>
      </c>
      <c r="S3584" s="11">
        <f t="shared" si="222"/>
        <v>42451.095856481479</v>
      </c>
      <c r="T3584" s="11">
        <f t="shared" si="223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14">
        <f t="shared" si="221"/>
        <v>135.625</v>
      </c>
      <c r="Q3585" t="s">
        <v>8321</v>
      </c>
      <c r="R3585" t="s">
        <v>8322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224">E3586/D3586</f>
        <v>1.155</v>
      </c>
      <c r="P3586" s="14">
        <f t="shared" si="221"/>
        <v>30.9375</v>
      </c>
      <c r="Q3586" t="s">
        <v>8321</v>
      </c>
      <c r="R3586" t="s">
        <v>8322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224"/>
        <v>1.1911764705882353</v>
      </c>
      <c r="P3587" s="14">
        <f t="shared" ref="P3587:P3650" si="225">E3587/L3587</f>
        <v>176.08695652173913</v>
      </c>
      <c r="Q3587" t="s">
        <v>8321</v>
      </c>
      <c r="R3587" t="s">
        <v>8322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14">
        <f t="shared" si="225"/>
        <v>151.9814814814815</v>
      </c>
      <c r="Q3588" t="s">
        <v>8321</v>
      </c>
      <c r="R3588" t="s">
        <v>8322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14">
        <f t="shared" si="225"/>
        <v>22.607142857142858</v>
      </c>
      <c r="Q3589" t="s">
        <v>8321</v>
      </c>
      <c r="R3589" t="s">
        <v>8322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14">
        <f t="shared" si="225"/>
        <v>18.272727272727273</v>
      </c>
      <c r="Q3590" t="s">
        <v>8321</v>
      </c>
      <c r="R3590" t="s">
        <v>8322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14">
        <f t="shared" si="225"/>
        <v>82.258064516129039</v>
      </c>
      <c r="Q3591" t="s">
        <v>8321</v>
      </c>
      <c r="R3591" t="s">
        <v>8322</v>
      </c>
      <c r="S3591" s="11">
        <f t="shared" si="226"/>
        <v>42125.647534722222</v>
      </c>
      <c r="T3591" s="11">
        <f t="shared" si="227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14">
        <f t="shared" si="225"/>
        <v>68.534246575342465</v>
      </c>
      <c r="Q3592" t="s">
        <v>8321</v>
      </c>
      <c r="R3592" t="s">
        <v>8322</v>
      </c>
      <c r="S3592" s="11">
        <f t="shared" si="226"/>
        <v>41902.333726851852</v>
      </c>
      <c r="T3592" s="11">
        <f t="shared" si="227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14">
        <f t="shared" si="225"/>
        <v>68.055555555555557</v>
      </c>
      <c r="Q3593" t="s">
        <v>8321</v>
      </c>
      <c r="R3593" t="s">
        <v>8322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14">
        <f t="shared" si="225"/>
        <v>72.714285714285708</v>
      </c>
      <c r="Q3594" t="s">
        <v>8321</v>
      </c>
      <c r="R3594" t="s">
        <v>8322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14">
        <f t="shared" si="225"/>
        <v>77.186046511627907</v>
      </c>
      <c r="Q3595" t="s">
        <v>8321</v>
      </c>
      <c r="R3595" t="s">
        <v>8322</v>
      </c>
      <c r="S3595" s="11">
        <f t="shared" si="226"/>
        <v>41974.898599537039</v>
      </c>
      <c r="T3595" s="11">
        <f t="shared" si="227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14">
        <f t="shared" si="225"/>
        <v>55.972222222222221</v>
      </c>
      <c r="Q3596" t="s">
        <v>8321</v>
      </c>
      <c r="R3596" t="s">
        <v>8322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14">
        <f t="shared" si="225"/>
        <v>49.693548387096776</v>
      </c>
      <c r="Q3597" t="s">
        <v>8321</v>
      </c>
      <c r="R3597" t="s">
        <v>8322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14">
        <f t="shared" si="225"/>
        <v>79</v>
      </c>
      <c r="Q3598" t="s">
        <v>8321</v>
      </c>
      <c r="R3598" t="s">
        <v>8322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14">
        <f t="shared" si="225"/>
        <v>77.727272727272734</v>
      </c>
      <c r="Q3599" t="s">
        <v>8321</v>
      </c>
      <c r="R3599" t="s">
        <v>8322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14">
        <f t="shared" si="225"/>
        <v>40.777777777777779</v>
      </c>
      <c r="Q3600" t="s">
        <v>8321</v>
      </c>
      <c r="R3600" t="s">
        <v>8322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14">
        <f t="shared" si="225"/>
        <v>59.411764705882355</v>
      </c>
      <c r="Q3601" t="s">
        <v>8321</v>
      </c>
      <c r="R3601" t="s">
        <v>8322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14">
        <f t="shared" si="225"/>
        <v>3.25</v>
      </c>
      <c r="Q3602" t="s">
        <v>8321</v>
      </c>
      <c r="R3602" t="s">
        <v>8322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14">
        <f t="shared" si="225"/>
        <v>39.377358490566039</v>
      </c>
      <c r="Q3603" t="s">
        <v>8321</v>
      </c>
      <c r="R3603" t="s">
        <v>8322</v>
      </c>
      <c r="S3603" s="11">
        <f t="shared" si="226"/>
        <v>41990.99863425926</v>
      </c>
      <c r="T3603" s="11">
        <f t="shared" si="227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14">
        <f t="shared" si="225"/>
        <v>81.673469387755105</v>
      </c>
      <c r="Q3604" t="s">
        <v>8321</v>
      </c>
      <c r="R3604" t="s">
        <v>8322</v>
      </c>
      <c r="S3604" s="11">
        <f t="shared" si="226"/>
        <v>42447.894432870366</v>
      </c>
      <c r="T3604" s="11">
        <f t="shared" si="227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14">
        <f t="shared" si="225"/>
        <v>44.912280701754383</v>
      </c>
      <c r="Q3605" t="s">
        <v>8321</v>
      </c>
      <c r="R3605" t="s">
        <v>8322</v>
      </c>
      <c r="S3605" s="11">
        <f t="shared" si="226"/>
        <v>42283.864351851851</v>
      </c>
      <c r="T3605" s="11">
        <f t="shared" si="227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14">
        <f t="shared" si="225"/>
        <v>49.05797101449275</v>
      </c>
      <c r="Q3606" t="s">
        <v>8321</v>
      </c>
      <c r="R3606" t="s">
        <v>8322</v>
      </c>
      <c r="S3606" s="11">
        <f t="shared" si="226"/>
        <v>42483.015694444446</v>
      </c>
      <c r="T3606" s="11">
        <f t="shared" si="227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14">
        <f t="shared" si="225"/>
        <v>30.666666666666668</v>
      </c>
      <c r="Q3607" t="s">
        <v>8321</v>
      </c>
      <c r="R3607" t="s">
        <v>8322</v>
      </c>
      <c r="S3607" s="11">
        <f t="shared" si="226"/>
        <v>42383.793124999997</v>
      </c>
      <c r="T3607" s="11">
        <f t="shared" si="227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14">
        <f t="shared" si="225"/>
        <v>61.0625</v>
      </c>
      <c r="Q3608" t="s">
        <v>8321</v>
      </c>
      <c r="R3608" t="s">
        <v>8322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14">
        <f t="shared" si="225"/>
        <v>29</v>
      </c>
      <c r="Q3609" t="s">
        <v>8321</v>
      </c>
      <c r="R3609" t="s">
        <v>8322</v>
      </c>
      <c r="S3609" s="11">
        <f t="shared" si="226"/>
        <v>42338.963912037041</v>
      </c>
      <c r="T3609" s="11">
        <f t="shared" si="227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14">
        <f t="shared" si="225"/>
        <v>29.62962962962963</v>
      </c>
      <c r="Q3610" t="s">
        <v>8321</v>
      </c>
      <c r="R3610" t="s">
        <v>8322</v>
      </c>
      <c r="S3610" s="11">
        <f t="shared" si="226"/>
        <v>42506.709375000006</v>
      </c>
      <c r="T3610" s="11">
        <f t="shared" si="227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14">
        <f t="shared" si="225"/>
        <v>143.0952380952381</v>
      </c>
      <c r="Q3611" t="s">
        <v>8321</v>
      </c>
      <c r="R3611" t="s">
        <v>8322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14">
        <f t="shared" si="225"/>
        <v>52.354838709677416</v>
      </c>
      <c r="Q3612" t="s">
        <v>8321</v>
      </c>
      <c r="R3612" t="s">
        <v>8322</v>
      </c>
      <c r="S3612" s="11">
        <f t="shared" si="226"/>
        <v>42203.432129629626</v>
      </c>
      <c r="T3612" s="11">
        <f t="shared" si="227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14">
        <f t="shared" si="225"/>
        <v>66.666666666666671</v>
      </c>
      <c r="Q3613" t="s">
        <v>8321</v>
      </c>
      <c r="R3613" t="s">
        <v>8322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14">
        <f t="shared" si="225"/>
        <v>126.66666666666667</v>
      </c>
      <c r="Q3614" t="s">
        <v>8321</v>
      </c>
      <c r="R3614" t="s">
        <v>8322</v>
      </c>
      <c r="S3614" s="11">
        <f t="shared" si="226"/>
        <v>41789.726979166669</v>
      </c>
      <c r="T3614" s="11">
        <f t="shared" si="227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14">
        <f t="shared" si="225"/>
        <v>62.5</v>
      </c>
      <c r="Q3615" t="s">
        <v>8321</v>
      </c>
      <c r="R3615" t="s">
        <v>8322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14">
        <f t="shared" si="225"/>
        <v>35.492957746478872</v>
      </c>
      <c r="Q3616" t="s">
        <v>8321</v>
      </c>
      <c r="R3616" t="s">
        <v>8322</v>
      </c>
      <c r="S3616" s="11">
        <f t="shared" si="226"/>
        <v>42144.041851851856</v>
      </c>
      <c r="T3616" s="11">
        <f t="shared" si="227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14">
        <f t="shared" si="225"/>
        <v>37.083333333333336</v>
      </c>
      <c r="Q3617" t="s">
        <v>8321</v>
      </c>
      <c r="R3617" t="s">
        <v>8322</v>
      </c>
      <c r="S3617" s="11">
        <f t="shared" si="226"/>
        <v>42318.593703703707</v>
      </c>
      <c r="T3617" s="11">
        <f t="shared" si="227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14">
        <f t="shared" si="225"/>
        <v>69.333333333333329</v>
      </c>
      <c r="Q3618" t="s">
        <v>8321</v>
      </c>
      <c r="R3618" t="s">
        <v>8322</v>
      </c>
      <c r="S3618" s="11">
        <f t="shared" si="226"/>
        <v>42052.949814814812</v>
      </c>
      <c r="T3618" s="11">
        <f t="shared" si="227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14">
        <f t="shared" si="225"/>
        <v>17.254901960784313</v>
      </c>
      <c r="Q3619" t="s">
        <v>8321</v>
      </c>
      <c r="R3619" t="s">
        <v>8322</v>
      </c>
      <c r="S3619" s="11">
        <f t="shared" si="226"/>
        <v>42779.610289351855</v>
      </c>
      <c r="T3619" s="11">
        <f t="shared" si="227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14">
        <f t="shared" si="225"/>
        <v>36.071428571428569</v>
      </c>
      <c r="Q3620" t="s">
        <v>8321</v>
      </c>
      <c r="R3620" t="s">
        <v>8322</v>
      </c>
      <c r="S3620" s="11">
        <f t="shared" si="226"/>
        <v>42128.627893518518</v>
      </c>
      <c r="T3620" s="11">
        <f t="shared" si="227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14">
        <f t="shared" si="225"/>
        <v>66.470588235294116</v>
      </c>
      <c r="Q3621" t="s">
        <v>8321</v>
      </c>
      <c r="R3621" t="s">
        <v>8322</v>
      </c>
      <c r="S3621" s="11">
        <f t="shared" si="226"/>
        <v>42661.132245370376</v>
      </c>
      <c r="T3621" s="11">
        <f t="shared" si="227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14">
        <f t="shared" si="225"/>
        <v>56.065989847715734</v>
      </c>
      <c r="Q3622" t="s">
        <v>8321</v>
      </c>
      <c r="R3622" t="s">
        <v>8322</v>
      </c>
      <c r="S3622" s="11">
        <f t="shared" si="226"/>
        <v>42037.938206018516</v>
      </c>
      <c r="T3622" s="11">
        <f t="shared" si="227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14">
        <f t="shared" si="225"/>
        <v>47.028571428571432</v>
      </c>
      <c r="Q3623" t="s">
        <v>8321</v>
      </c>
      <c r="R3623" t="s">
        <v>8322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14">
        <f t="shared" si="225"/>
        <v>47.666190476190479</v>
      </c>
      <c r="Q3624" t="s">
        <v>8321</v>
      </c>
      <c r="R3624" t="s">
        <v>8322</v>
      </c>
      <c r="S3624" s="11">
        <f t="shared" si="226"/>
        <v>41877.221886574072</v>
      </c>
      <c r="T3624" s="11">
        <f t="shared" si="227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14">
        <f t="shared" si="225"/>
        <v>88.235294117647058</v>
      </c>
      <c r="Q3625" t="s">
        <v>8321</v>
      </c>
      <c r="R3625" t="s">
        <v>8322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14">
        <f t="shared" si="225"/>
        <v>80.717948717948715</v>
      </c>
      <c r="Q3626" t="s">
        <v>8321</v>
      </c>
      <c r="R3626" t="s">
        <v>8322</v>
      </c>
      <c r="S3626" s="11">
        <f t="shared" si="226"/>
        <v>42545.774189814809</v>
      </c>
      <c r="T3626" s="11">
        <f t="shared" si="227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14">
        <f t="shared" si="225"/>
        <v>39.487179487179489</v>
      </c>
      <c r="Q3627" t="s">
        <v>8321</v>
      </c>
      <c r="R3627" t="s">
        <v>8322</v>
      </c>
      <c r="S3627" s="11">
        <f t="shared" si="226"/>
        <v>42157.652511574073</v>
      </c>
      <c r="T3627" s="11">
        <f t="shared" si="227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14">
        <f t="shared" si="225"/>
        <v>84.854166666666671</v>
      </c>
      <c r="Q3628" t="s">
        <v>8321</v>
      </c>
      <c r="R3628" t="s">
        <v>8322</v>
      </c>
      <c r="S3628" s="11">
        <f t="shared" si="226"/>
        <v>41846.667326388888</v>
      </c>
      <c r="T3628" s="11">
        <f t="shared" si="227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14">
        <f t="shared" si="225"/>
        <v>68.965517241379317</v>
      </c>
      <c r="Q3629" t="s">
        <v>8321</v>
      </c>
      <c r="R3629" t="s">
        <v>8322</v>
      </c>
      <c r="S3629" s="11">
        <f t="shared" si="226"/>
        <v>42460.741747685184</v>
      </c>
      <c r="T3629" s="11">
        <f t="shared" si="227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14" t="e">
        <f t="shared" si="225"/>
        <v>#DIV/0!</v>
      </c>
      <c r="Q3630" t="s">
        <v>8321</v>
      </c>
      <c r="R3630" t="s">
        <v>8363</v>
      </c>
      <c r="S3630" s="11">
        <f t="shared" si="226"/>
        <v>42291.833287037036</v>
      </c>
      <c r="T3630" s="11">
        <f t="shared" si="227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14">
        <f t="shared" si="225"/>
        <v>1</v>
      </c>
      <c r="Q3631" t="s">
        <v>8321</v>
      </c>
      <c r="R3631" t="s">
        <v>8363</v>
      </c>
      <c r="S3631" s="11">
        <f t="shared" si="226"/>
        <v>42437.094490740739</v>
      </c>
      <c r="T3631" s="11">
        <f t="shared" si="227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14">
        <f t="shared" si="225"/>
        <v>1</v>
      </c>
      <c r="Q3632" t="s">
        <v>8321</v>
      </c>
      <c r="R3632" t="s">
        <v>8363</v>
      </c>
      <c r="S3632" s="11">
        <f t="shared" si="226"/>
        <v>41942.84710648148</v>
      </c>
      <c r="T3632" s="11">
        <f t="shared" si="227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14">
        <f t="shared" si="225"/>
        <v>147.88135593220338</v>
      </c>
      <c r="Q3633" t="s">
        <v>8321</v>
      </c>
      <c r="R3633" t="s">
        <v>8363</v>
      </c>
      <c r="S3633" s="11">
        <f t="shared" si="226"/>
        <v>41880.753437499996</v>
      </c>
      <c r="T3633" s="11">
        <f t="shared" si="227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14">
        <f t="shared" si="225"/>
        <v>100</v>
      </c>
      <c r="Q3634" t="s">
        <v>8321</v>
      </c>
      <c r="R3634" t="s">
        <v>8363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14">
        <f t="shared" si="225"/>
        <v>56.838709677419352</v>
      </c>
      <c r="Q3635" t="s">
        <v>8321</v>
      </c>
      <c r="R3635" t="s">
        <v>8363</v>
      </c>
      <c r="S3635" s="11">
        <f t="shared" si="226"/>
        <v>42649.623460648145</v>
      </c>
      <c r="T3635" s="11">
        <f t="shared" si="227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14">
        <f t="shared" si="225"/>
        <v>176.94444444444446</v>
      </c>
      <c r="Q3636" t="s">
        <v>8321</v>
      </c>
      <c r="R3636" t="s">
        <v>8363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14">
        <f t="shared" si="225"/>
        <v>127.6</v>
      </c>
      <c r="Q3637" t="s">
        <v>8321</v>
      </c>
      <c r="R3637" t="s">
        <v>8363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14" t="e">
        <f t="shared" si="225"/>
        <v>#DIV/0!</v>
      </c>
      <c r="Q3638" t="s">
        <v>8321</v>
      </c>
      <c r="R3638" t="s">
        <v>8363</v>
      </c>
      <c r="S3638" s="11">
        <f t="shared" si="226"/>
        <v>42226.694780092599</v>
      </c>
      <c r="T3638" s="11">
        <f t="shared" si="227"/>
        <v>42261.694780092599</v>
      </c>
    </row>
    <row r="3639" spans="1:20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14">
        <f t="shared" si="225"/>
        <v>66.142857142857139</v>
      </c>
      <c r="Q3639" t="s">
        <v>8321</v>
      </c>
      <c r="R3639" t="s">
        <v>8363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14">
        <f t="shared" si="225"/>
        <v>108</v>
      </c>
      <c r="Q3640" t="s">
        <v>8321</v>
      </c>
      <c r="R3640" t="s">
        <v>8363</v>
      </c>
      <c r="S3640" s="11">
        <f t="shared" si="226"/>
        <v>42053.672824074078</v>
      </c>
      <c r="T3640" s="11">
        <f t="shared" si="227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14">
        <f t="shared" si="225"/>
        <v>1</v>
      </c>
      <c r="Q3641" t="s">
        <v>8321</v>
      </c>
      <c r="R3641" t="s">
        <v>8363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14">
        <f t="shared" si="225"/>
        <v>18.333333333333332</v>
      </c>
      <c r="Q3642" t="s">
        <v>8321</v>
      </c>
      <c r="R3642" t="s">
        <v>8363</v>
      </c>
      <c r="S3642" s="11">
        <f t="shared" si="226"/>
        <v>42104.781597222223</v>
      </c>
      <c r="T3642" s="11">
        <f t="shared" si="227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14" t="e">
        <f t="shared" si="225"/>
        <v>#DIV/0!</v>
      </c>
      <c r="Q3643" t="s">
        <v>8321</v>
      </c>
      <c r="R3643" t="s">
        <v>8363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14">
        <f t="shared" si="225"/>
        <v>7.5</v>
      </c>
      <c r="Q3644" t="s">
        <v>8321</v>
      </c>
      <c r="R3644" t="s">
        <v>8363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14" t="e">
        <f t="shared" si="225"/>
        <v>#DIV/0!</v>
      </c>
      <c r="Q3645" t="s">
        <v>8321</v>
      </c>
      <c r="R3645" t="s">
        <v>8363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14">
        <f t="shared" si="225"/>
        <v>68.416666666666671</v>
      </c>
      <c r="Q3646" t="s">
        <v>8321</v>
      </c>
      <c r="R3646" t="s">
        <v>8363</v>
      </c>
      <c r="S3646" s="11">
        <f t="shared" si="226"/>
        <v>42409.241747685184</v>
      </c>
      <c r="T3646" s="11">
        <f t="shared" si="227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14">
        <f t="shared" si="225"/>
        <v>1</v>
      </c>
      <c r="Q3647" t="s">
        <v>8321</v>
      </c>
      <c r="R3647" t="s">
        <v>8363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14">
        <f t="shared" si="225"/>
        <v>60.125</v>
      </c>
      <c r="Q3648" t="s">
        <v>8321</v>
      </c>
      <c r="R3648" t="s">
        <v>8363</v>
      </c>
      <c r="S3648" s="11">
        <f t="shared" si="226"/>
        <v>42140.421319444446</v>
      </c>
      <c r="T3648" s="11">
        <f t="shared" si="227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14">
        <f t="shared" si="225"/>
        <v>15</v>
      </c>
      <c r="Q3649" t="s">
        <v>8321</v>
      </c>
      <c r="R3649" t="s">
        <v>8363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228">E3650/D3650</f>
        <v>1.003825</v>
      </c>
      <c r="P3650" s="14">
        <f t="shared" si="225"/>
        <v>550.04109589041093</v>
      </c>
      <c r="Q3650" t="s">
        <v>8321</v>
      </c>
      <c r="R3650" t="s">
        <v>8322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228"/>
        <v>1.04</v>
      </c>
      <c r="P3651" s="14">
        <f t="shared" ref="P3651:P3714" si="229">E3651/L3651</f>
        <v>97.5</v>
      </c>
      <c r="Q3651" t="s">
        <v>8321</v>
      </c>
      <c r="R3651" t="s">
        <v>8322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14">
        <f t="shared" si="229"/>
        <v>29.411764705882351</v>
      </c>
      <c r="Q3652" t="s">
        <v>8321</v>
      </c>
      <c r="R3652" t="s">
        <v>8322</v>
      </c>
      <c r="S3652" s="11">
        <f t="shared" si="230"/>
        <v>42381.478981481487</v>
      </c>
      <c r="T3652" s="11">
        <f t="shared" si="231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14">
        <f t="shared" si="229"/>
        <v>57.777777777777779</v>
      </c>
      <c r="Q3653" t="s">
        <v>8321</v>
      </c>
      <c r="R3653" t="s">
        <v>8322</v>
      </c>
      <c r="S3653" s="11">
        <f t="shared" si="230"/>
        <v>41828.646319444444</v>
      </c>
      <c r="T3653" s="11">
        <f t="shared" si="231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14">
        <f t="shared" si="229"/>
        <v>44.235294117647058</v>
      </c>
      <c r="Q3654" t="s">
        <v>8321</v>
      </c>
      <c r="R3654" t="s">
        <v>8322</v>
      </c>
      <c r="S3654" s="11">
        <f t="shared" si="230"/>
        <v>42596.644699074073</v>
      </c>
      <c r="T3654" s="11">
        <f t="shared" si="231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14">
        <f t="shared" si="229"/>
        <v>60.909090909090907</v>
      </c>
      <c r="Q3655" t="s">
        <v>8321</v>
      </c>
      <c r="R3655" t="s">
        <v>8322</v>
      </c>
      <c r="S3655" s="11">
        <f t="shared" si="230"/>
        <v>42191.363506944443</v>
      </c>
      <c r="T3655" s="11">
        <f t="shared" si="231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14">
        <f t="shared" si="229"/>
        <v>68.84210526315789</v>
      </c>
      <c r="Q3656" t="s">
        <v>8321</v>
      </c>
      <c r="R3656" t="s">
        <v>8322</v>
      </c>
      <c r="S3656" s="11">
        <f t="shared" si="230"/>
        <v>42440.416504629626</v>
      </c>
      <c r="T3656" s="11">
        <f t="shared" si="231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14">
        <f t="shared" si="229"/>
        <v>73.582278481012665</v>
      </c>
      <c r="Q3657" t="s">
        <v>8321</v>
      </c>
      <c r="R3657" t="s">
        <v>8322</v>
      </c>
      <c r="S3657" s="11">
        <f t="shared" si="230"/>
        <v>42173.803217592591</v>
      </c>
      <c r="T3657" s="11">
        <f t="shared" si="231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14">
        <f t="shared" si="229"/>
        <v>115.02173913043478</v>
      </c>
      <c r="Q3658" t="s">
        <v>8321</v>
      </c>
      <c r="R3658" t="s">
        <v>8322</v>
      </c>
      <c r="S3658" s="11">
        <f t="shared" si="230"/>
        <v>42737.910138888896</v>
      </c>
      <c r="T3658" s="11">
        <f t="shared" si="231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14">
        <f t="shared" si="229"/>
        <v>110.75</v>
      </c>
      <c r="Q3659" t="s">
        <v>8321</v>
      </c>
      <c r="R3659" t="s">
        <v>8322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14">
        <f t="shared" si="229"/>
        <v>75.5</v>
      </c>
      <c r="Q3660" t="s">
        <v>8321</v>
      </c>
      <c r="R3660" t="s">
        <v>8322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14">
        <f t="shared" si="229"/>
        <v>235.46153846153845</v>
      </c>
      <c r="Q3661" t="s">
        <v>8321</v>
      </c>
      <c r="R3661" t="s">
        <v>8322</v>
      </c>
      <c r="S3661" s="11">
        <f t="shared" si="230"/>
        <v>42055.277199074073</v>
      </c>
      <c r="T3661" s="11">
        <f t="shared" si="231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14">
        <f t="shared" si="229"/>
        <v>11.363636363636363</v>
      </c>
      <c r="Q3662" t="s">
        <v>8321</v>
      </c>
      <c r="R3662" t="s">
        <v>8322</v>
      </c>
      <c r="S3662" s="11">
        <f t="shared" si="230"/>
        <v>41971.881076388891</v>
      </c>
      <c r="T3662" s="11">
        <f t="shared" si="231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14">
        <f t="shared" si="229"/>
        <v>92.5</v>
      </c>
      <c r="Q3663" t="s">
        <v>8321</v>
      </c>
      <c r="R3663" t="s">
        <v>8322</v>
      </c>
      <c r="S3663" s="11">
        <f t="shared" si="230"/>
        <v>42447.896666666667</v>
      </c>
      <c r="T3663" s="11">
        <f t="shared" si="231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14">
        <f t="shared" si="229"/>
        <v>202.85</v>
      </c>
      <c r="Q3664" t="s">
        <v>8321</v>
      </c>
      <c r="R3664" t="s">
        <v>8322</v>
      </c>
      <c r="S3664" s="11">
        <f t="shared" si="230"/>
        <v>42064.220069444447</v>
      </c>
      <c r="T3664" s="11">
        <f t="shared" si="231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14">
        <f t="shared" si="229"/>
        <v>26</v>
      </c>
      <c r="Q3665" t="s">
        <v>8321</v>
      </c>
      <c r="R3665" t="s">
        <v>8322</v>
      </c>
      <c r="S3665" s="11">
        <f t="shared" si="230"/>
        <v>42665.451736111107</v>
      </c>
      <c r="T3665" s="11">
        <f t="shared" si="231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14">
        <f t="shared" si="229"/>
        <v>46.05263157894737</v>
      </c>
      <c r="Q3666" t="s">
        <v>8321</v>
      </c>
      <c r="R3666" t="s">
        <v>8322</v>
      </c>
      <c r="S3666" s="11">
        <f t="shared" si="230"/>
        <v>42523.248715277776</v>
      </c>
      <c r="T3666" s="11">
        <f t="shared" si="231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14">
        <f t="shared" si="229"/>
        <v>51</v>
      </c>
      <c r="Q3667" t="s">
        <v>8321</v>
      </c>
      <c r="R3667" t="s">
        <v>8322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14">
        <f t="shared" si="229"/>
        <v>31.578947368421051</v>
      </c>
      <c r="Q3668" t="s">
        <v>8321</v>
      </c>
      <c r="R3668" t="s">
        <v>8322</v>
      </c>
      <c r="S3668" s="11">
        <f t="shared" si="230"/>
        <v>41822.90488425926</v>
      </c>
      <c r="T3668" s="11">
        <f t="shared" si="231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14">
        <f t="shared" si="229"/>
        <v>53.363965517241382</v>
      </c>
      <c r="Q3669" t="s">
        <v>8321</v>
      </c>
      <c r="R3669" t="s">
        <v>8322</v>
      </c>
      <c r="S3669" s="11">
        <f t="shared" si="230"/>
        <v>42173.970127314817</v>
      </c>
      <c r="T3669" s="11">
        <f t="shared" si="231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14">
        <f t="shared" si="229"/>
        <v>36.964285714285715</v>
      </c>
      <c r="Q3670" t="s">
        <v>8321</v>
      </c>
      <c r="R3670" t="s">
        <v>8322</v>
      </c>
      <c r="S3670" s="11">
        <f t="shared" si="230"/>
        <v>42185.556157407409</v>
      </c>
      <c r="T3670" s="11">
        <f t="shared" si="231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14">
        <f t="shared" si="229"/>
        <v>81.294117647058826</v>
      </c>
      <c r="Q3671" t="s">
        <v>8321</v>
      </c>
      <c r="R3671" t="s">
        <v>8322</v>
      </c>
      <c r="S3671" s="11">
        <f t="shared" si="230"/>
        <v>42136.675196759257</v>
      </c>
      <c r="T3671" s="11">
        <f t="shared" si="231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14">
        <f t="shared" si="229"/>
        <v>20.083333333333332</v>
      </c>
      <c r="Q3672" t="s">
        <v>8321</v>
      </c>
      <c r="R3672" t="s">
        <v>8322</v>
      </c>
      <c r="S3672" s="11">
        <f t="shared" si="230"/>
        <v>42142.514016203699</v>
      </c>
      <c r="T3672" s="11">
        <f t="shared" si="231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14">
        <f t="shared" si="229"/>
        <v>88.25</v>
      </c>
      <c r="Q3673" t="s">
        <v>8321</v>
      </c>
      <c r="R3673" t="s">
        <v>8322</v>
      </c>
      <c r="S3673" s="11">
        <f t="shared" si="230"/>
        <v>41820.62809027778</v>
      </c>
      <c r="T3673" s="11">
        <f t="shared" si="231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14">
        <f t="shared" si="229"/>
        <v>53.438596491228068</v>
      </c>
      <c r="Q3674" t="s">
        <v>8321</v>
      </c>
      <c r="R3674" t="s">
        <v>8322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14">
        <f t="shared" si="229"/>
        <v>39.868421052631582</v>
      </c>
      <c r="Q3675" t="s">
        <v>8321</v>
      </c>
      <c r="R3675" t="s">
        <v>8322</v>
      </c>
      <c r="S3675" s="11">
        <f t="shared" si="230"/>
        <v>41914.295104166667</v>
      </c>
      <c r="T3675" s="11">
        <f t="shared" si="231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14">
        <f t="shared" si="229"/>
        <v>145.16129032258064</v>
      </c>
      <c r="Q3676" t="s">
        <v>8321</v>
      </c>
      <c r="R3676" t="s">
        <v>8322</v>
      </c>
      <c r="S3676" s="11">
        <f t="shared" si="230"/>
        <v>42556.873020833329</v>
      </c>
      <c r="T3676" s="11">
        <f t="shared" si="231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14">
        <f t="shared" si="229"/>
        <v>23.333333333333332</v>
      </c>
      <c r="Q3677" t="s">
        <v>8321</v>
      </c>
      <c r="R3677" t="s">
        <v>8322</v>
      </c>
      <c r="S3677" s="11">
        <f t="shared" si="230"/>
        <v>42493.597013888888</v>
      </c>
      <c r="T3677" s="11">
        <f t="shared" si="231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14">
        <f t="shared" si="229"/>
        <v>64.375</v>
      </c>
      <c r="Q3678" t="s">
        <v>8321</v>
      </c>
      <c r="R3678" t="s">
        <v>8322</v>
      </c>
      <c r="S3678" s="11">
        <f t="shared" si="230"/>
        <v>41876.815787037034</v>
      </c>
      <c r="T3678" s="11">
        <f t="shared" si="231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14">
        <f t="shared" si="229"/>
        <v>62.052763819095475</v>
      </c>
      <c r="Q3679" t="s">
        <v>8321</v>
      </c>
      <c r="R3679" t="s">
        <v>8322</v>
      </c>
      <c r="S3679" s="11">
        <f t="shared" si="230"/>
        <v>41802.574282407404</v>
      </c>
      <c r="T3679" s="11">
        <f t="shared" si="231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14">
        <f t="shared" si="229"/>
        <v>66.129032258064512</v>
      </c>
      <c r="Q3680" t="s">
        <v>8321</v>
      </c>
      <c r="R3680" t="s">
        <v>8322</v>
      </c>
      <c r="S3680" s="11">
        <f t="shared" si="230"/>
        <v>42120.531226851846</v>
      </c>
      <c r="T3680" s="11">
        <f t="shared" si="231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14">
        <f t="shared" si="229"/>
        <v>73.400000000000006</v>
      </c>
      <c r="Q3681" t="s">
        <v>8321</v>
      </c>
      <c r="R3681" t="s">
        <v>8322</v>
      </c>
      <c r="S3681" s="11">
        <f t="shared" si="230"/>
        <v>41786.761354166665</v>
      </c>
      <c r="T3681" s="11">
        <f t="shared" si="231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14">
        <f t="shared" si="229"/>
        <v>99.5</v>
      </c>
      <c r="Q3682" t="s">
        <v>8321</v>
      </c>
      <c r="R3682" t="s">
        <v>8322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14">
        <f t="shared" si="229"/>
        <v>62.166666666666664</v>
      </c>
      <c r="Q3683" t="s">
        <v>8321</v>
      </c>
      <c r="R3683" t="s">
        <v>8322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14">
        <f t="shared" si="229"/>
        <v>62.328358208955223</v>
      </c>
      <c r="Q3684" t="s">
        <v>8321</v>
      </c>
      <c r="R3684" t="s">
        <v>8322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14">
        <f t="shared" si="229"/>
        <v>58.787878787878789</v>
      </c>
      <c r="Q3685" t="s">
        <v>8321</v>
      </c>
      <c r="R3685" t="s">
        <v>8322</v>
      </c>
      <c r="S3685" s="11">
        <f t="shared" si="230"/>
        <v>42633.116851851853</v>
      </c>
      <c r="T3685" s="11">
        <f t="shared" si="231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14">
        <f t="shared" si="229"/>
        <v>45.347826086956523</v>
      </c>
      <c r="Q3686" t="s">
        <v>8321</v>
      </c>
      <c r="R3686" t="s">
        <v>8322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14">
        <f t="shared" si="229"/>
        <v>41.944444444444443</v>
      </c>
      <c r="Q3687" t="s">
        <v>8321</v>
      </c>
      <c r="R3687" t="s">
        <v>8322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14">
        <f t="shared" si="229"/>
        <v>59.166666666666664</v>
      </c>
      <c r="Q3688" t="s">
        <v>8321</v>
      </c>
      <c r="R3688" t="s">
        <v>8322</v>
      </c>
      <c r="S3688" s="11">
        <f t="shared" si="230"/>
        <v>42230.662731481483</v>
      </c>
      <c r="T3688" s="11">
        <f t="shared" si="231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14">
        <f t="shared" si="229"/>
        <v>200.49</v>
      </c>
      <c r="Q3689" t="s">
        <v>8321</v>
      </c>
      <c r="R3689" t="s">
        <v>8322</v>
      </c>
      <c r="S3689" s="11">
        <f t="shared" si="230"/>
        <v>41787.218229166669</v>
      </c>
      <c r="T3689" s="11">
        <f t="shared" si="231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14">
        <f t="shared" si="229"/>
        <v>83.974358974358978</v>
      </c>
      <c r="Q3690" t="s">
        <v>8321</v>
      </c>
      <c r="R3690" t="s">
        <v>8322</v>
      </c>
      <c r="S3690" s="11">
        <f t="shared" si="230"/>
        <v>41829.787083333329</v>
      </c>
      <c r="T3690" s="11">
        <f t="shared" si="231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14">
        <f t="shared" si="229"/>
        <v>57.258064516129032</v>
      </c>
      <c r="Q3691" t="s">
        <v>8321</v>
      </c>
      <c r="R3691" t="s">
        <v>8322</v>
      </c>
      <c r="S3691" s="11">
        <f t="shared" si="230"/>
        <v>42147.826840277776</v>
      </c>
      <c r="T3691" s="11">
        <f t="shared" si="231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14">
        <f t="shared" si="229"/>
        <v>58.064516129032256</v>
      </c>
      <c r="Q3692" t="s">
        <v>8321</v>
      </c>
      <c r="R3692" t="s">
        <v>8322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14">
        <f t="shared" si="229"/>
        <v>186.80291970802921</v>
      </c>
      <c r="Q3693" t="s">
        <v>8321</v>
      </c>
      <c r="R3693" t="s">
        <v>8322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14">
        <f t="shared" si="229"/>
        <v>74.117647058823536</v>
      </c>
      <c r="Q3694" t="s">
        <v>8321</v>
      </c>
      <c r="R3694" t="s">
        <v>8322</v>
      </c>
      <c r="S3694" s="11">
        <f t="shared" si="230"/>
        <v>41891.96503472222</v>
      </c>
      <c r="T3694" s="11">
        <f t="shared" si="231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14">
        <f t="shared" si="229"/>
        <v>30.714285714285715</v>
      </c>
      <c r="Q3695" t="s">
        <v>8321</v>
      </c>
      <c r="R3695" t="s">
        <v>8322</v>
      </c>
      <c r="S3695" s="11">
        <f t="shared" si="230"/>
        <v>42309.191307870366</v>
      </c>
      <c r="T3695" s="11">
        <f t="shared" si="231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14">
        <f t="shared" si="229"/>
        <v>62.666666666666664</v>
      </c>
      <c r="Q3696" t="s">
        <v>8321</v>
      </c>
      <c r="R3696" t="s">
        <v>8322</v>
      </c>
      <c r="S3696" s="11">
        <f t="shared" si="230"/>
        <v>42490.133877314816</v>
      </c>
      <c r="T3696" s="11">
        <f t="shared" si="231"/>
        <v>42527.083333333328</v>
      </c>
    </row>
    <row r="3697" spans="1:20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14">
        <f t="shared" si="229"/>
        <v>121.36363636363636</v>
      </c>
      <c r="Q3697" t="s">
        <v>8321</v>
      </c>
      <c r="R3697" t="s">
        <v>8322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14">
        <f t="shared" si="229"/>
        <v>39.743589743589745</v>
      </c>
      <c r="Q3698" t="s">
        <v>8321</v>
      </c>
      <c r="R3698" t="s">
        <v>8322</v>
      </c>
      <c r="S3698" s="11">
        <f t="shared" si="230"/>
        <v>41988.617083333331</v>
      </c>
      <c r="T3698" s="11">
        <f t="shared" si="231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14">
        <f t="shared" si="229"/>
        <v>72</v>
      </c>
      <c r="Q3699" t="s">
        <v>8321</v>
      </c>
      <c r="R3699" t="s">
        <v>8322</v>
      </c>
      <c r="S3699" s="11">
        <f t="shared" si="230"/>
        <v>42479.465833333335</v>
      </c>
      <c r="T3699" s="11">
        <f t="shared" si="231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14">
        <f t="shared" si="229"/>
        <v>40.632352941176471</v>
      </c>
      <c r="Q3700" t="s">
        <v>8321</v>
      </c>
      <c r="R3700" t="s">
        <v>8322</v>
      </c>
      <c r="S3700" s="11">
        <f t="shared" si="230"/>
        <v>42401.806562500002</v>
      </c>
      <c r="T3700" s="11">
        <f t="shared" si="231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14">
        <f t="shared" si="229"/>
        <v>63</v>
      </c>
      <c r="Q3701" t="s">
        <v>8321</v>
      </c>
      <c r="R3701" t="s">
        <v>8322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14">
        <f t="shared" si="229"/>
        <v>33.666666666666664</v>
      </c>
      <c r="Q3702" t="s">
        <v>8321</v>
      </c>
      <c r="R3702" t="s">
        <v>8322</v>
      </c>
      <c r="S3702" s="11">
        <f t="shared" si="230"/>
        <v>41882.585648148146</v>
      </c>
      <c r="T3702" s="11">
        <f t="shared" si="231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14">
        <f t="shared" si="229"/>
        <v>38.589743589743591</v>
      </c>
      <c r="Q3703" t="s">
        <v>8321</v>
      </c>
      <c r="R3703" t="s">
        <v>8322</v>
      </c>
      <c r="S3703" s="11">
        <f t="shared" si="230"/>
        <v>42129.541585648149</v>
      </c>
      <c r="T3703" s="11">
        <f t="shared" si="231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14">
        <f t="shared" si="229"/>
        <v>155.95238095238096</v>
      </c>
      <c r="Q3704" t="s">
        <v>8321</v>
      </c>
      <c r="R3704" t="s">
        <v>8322</v>
      </c>
      <c r="S3704" s="11">
        <f t="shared" si="230"/>
        <v>42524.53800925926</v>
      </c>
      <c r="T3704" s="11">
        <f t="shared" si="231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14">
        <f t="shared" si="229"/>
        <v>43.2</v>
      </c>
      <c r="Q3705" t="s">
        <v>8321</v>
      </c>
      <c r="R3705" t="s">
        <v>8322</v>
      </c>
      <c r="S3705" s="11">
        <f t="shared" si="230"/>
        <v>42556.504490740743</v>
      </c>
      <c r="T3705" s="11">
        <f t="shared" si="231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14">
        <f t="shared" si="229"/>
        <v>15.148518518518518</v>
      </c>
      <c r="Q3706" t="s">
        <v>8321</v>
      </c>
      <c r="R3706" t="s">
        <v>8322</v>
      </c>
      <c r="S3706" s="11">
        <f t="shared" si="230"/>
        <v>42461.689745370371</v>
      </c>
      <c r="T3706" s="11">
        <f t="shared" si="231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14">
        <f t="shared" si="229"/>
        <v>83.571428571428569</v>
      </c>
      <c r="Q3707" t="s">
        <v>8321</v>
      </c>
      <c r="R3707" t="s">
        <v>8322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14">
        <f t="shared" si="229"/>
        <v>140</v>
      </c>
      <c r="Q3708" t="s">
        <v>8321</v>
      </c>
      <c r="R3708" t="s">
        <v>8322</v>
      </c>
      <c r="S3708" s="11">
        <f t="shared" si="230"/>
        <v>41879.913761574076</v>
      </c>
      <c r="T3708" s="11">
        <f t="shared" si="231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14">
        <f t="shared" si="229"/>
        <v>80.869565217391298</v>
      </c>
      <c r="Q3709" t="s">
        <v>8321</v>
      </c>
      <c r="R3709" t="s">
        <v>8322</v>
      </c>
      <c r="S3709" s="11">
        <f t="shared" si="230"/>
        <v>42552.048356481479</v>
      </c>
      <c r="T3709" s="11">
        <f t="shared" si="231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14">
        <f t="shared" si="229"/>
        <v>53.846153846153847</v>
      </c>
      <c r="Q3710" t="s">
        <v>8321</v>
      </c>
      <c r="R3710" t="s">
        <v>8322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14">
        <f t="shared" si="229"/>
        <v>30.928571428571427</v>
      </c>
      <c r="Q3711" t="s">
        <v>8321</v>
      </c>
      <c r="R3711" t="s">
        <v>8322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14">
        <f t="shared" si="229"/>
        <v>67.962962962962962</v>
      </c>
      <c r="Q3712" t="s">
        <v>8321</v>
      </c>
      <c r="R3712" t="s">
        <v>8322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14">
        <f t="shared" si="229"/>
        <v>27.142857142857142</v>
      </c>
      <c r="Q3713" t="s">
        <v>8321</v>
      </c>
      <c r="R3713" t="s">
        <v>8322</v>
      </c>
      <c r="S3713" s="11">
        <f t="shared" si="230"/>
        <v>41779.724224537036</v>
      </c>
      <c r="T3713" s="11">
        <f t="shared" si="231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232">E3714/D3714</f>
        <v>1.5373333333333334</v>
      </c>
      <c r="P3714" s="14">
        <f t="shared" si="229"/>
        <v>110.86538461538461</v>
      </c>
      <c r="Q3714" t="s">
        <v>8321</v>
      </c>
      <c r="R3714" t="s">
        <v>8322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232"/>
        <v>1.0149999999999999</v>
      </c>
      <c r="P3715" s="14">
        <f t="shared" ref="P3715:P3778" si="233">E3715/L3715</f>
        <v>106.84210526315789</v>
      </c>
      <c r="Q3715" t="s">
        <v>8321</v>
      </c>
      <c r="R3715" t="s">
        <v>8322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14">
        <f t="shared" si="233"/>
        <v>105.51546391752578</v>
      </c>
      <c r="Q3716" t="s">
        <v>8321</v>
      </c>
      <c r="R3716" t="s">
        <v>8322</v>
      </c>
      <c r="S3716" s="11">
        <f t="shared" si="234"/>
        <v>42118.556331018524</v>
      </c>
      <c r="T3716" s="11">
        <f t="shared" si="235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14">
        <f t="shared" si="233"/>
        <v>132.96296296296296</v>
      </c>
      <c r="Q3717" t="s">
        <v>8321</v>
      </c>
      <c r="R3717" t="s">
        <v>8322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14">
        <f t="shared" si="233"/>
        <v>51.916666666666664</v>
      </c>
      <c r="Q3718" t="s">
        <v>8321</v>
      </c>
      <c r="R3718" t="s">
        <v>8322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14">
        <f t="shared" si="233"/>
        <v>310</v>
      </c>
      <c r="Q3719" t="s">
        <v>8321</v>
      </c>
      <c r="R3719" t="s">
        <v>8322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14">
        <f t="shared" si="233"/>
        <v>26.021739130434781</v>
      </c>
      <c r="Q3720" t="s">
        <v>8321</v>
      </c>
      <c r="R3720" t="s">
        <v>8322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14">
        <f t="shared" si="233"/>
        <v>105</v>
      </c>
      <c r="Q3721" t="s">
        <v>8321</v>
      </c>
      <c r="R3721" t="s">
        <v>8322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14">
        <f t="shared" si="233"/>
        <v>86.224999999999994</v>
      </c>
      <c r="Q3722" t="s">
        <v>8321</v>
      </c>
      <c r="R3722" t="s">
        <v>8322</v>
      </c>
      <c r="S3722" s="11">
        <f t="shared" si="234"/>
        <v>42165.993125000001</v>
      </c>
      <c r="T3722" s="11">
        <f t="shared" si="235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14">
        <f t="shared" si="233"/>
        <v>114.54545454545455</v>
      </c>
      <c r="Q3723" t="s">
        <v>8321</v>
      </c>
      <c r="R3723" t="s">
        <v>8322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14">
        <f t="shared" si="233"/>
        <v>47.657142857142858</v>
      </c>
      <c r="Q3724" t="s">
        <v>8321</v>
      </c>
      <c r="R3724" t="s">
        <v>8322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14">
        <f t="shared" si="233"/>
        <v>72.888888888888886</v>
      </c>
      <c r="Q3725" t="s">
        <v>8321</v>
      </c>
      <c r="R3725" t="s">
        <v>8322</v>
      </c>
      <c r="S3725" s="11">
        <f t="shared" si="234"/>
        <v>41943.753032407411</v>
      </c>
      <c r="T3725" s="11">
        <f t="shared" si="235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14">
        <f t="shared" si="233"/>
        <v>49.545505617977533</v>
      </c>
      <c r="Q3726" t="s">
        <v>8321</v>
      </c>
      <c r="R3726" t="s">
        <v>8322</v>
      </c>
      <c r="S3726" s="11">
        <f t="shared" si="234"/>
        <v>42465.491435185191</v>
      </c>
      <c r="T3726" s="11">
        <f t="shared" si="235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14">
        <f t="shared" si="233"/>
        <v>25.4</v>
      </c>
      <c r="Q3727" t="s">
        <v>8321</v>
      </c>
      <c r="R3727" t="s">
        <v>8322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14">
        <f t="shared" si="233"/>
        <v>62.586956521739133</v>
      </c>
      <c r="Q3728" t="s">
        <v>8321</v>
      </c>
      <c r="R3728" t="s">
        <v>8322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14">
        <f t="shared" si="233"/>
        <v>61.060606060606062</v>
      </c>
      <c r="Q3729" t="s">
        <v>8321</v>
      </c>
      <c r="R3729" t="s">
        <v>8322</v>
      </c>
      <c r="S3729" s="11">
        <f t="shared" si="234"/>
        <v>42632.348310185189</v>
      </c>
      <c r="T3729" s="11">
        <f t="shared" si="235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14">
        <f t="shared" si="233"/>
        <v>60.064516129032256</v>
      </c>
      <c r="Q3730" t="s">
        <v>8321</v>
      </c>
      <c r="R3730" t="s">
        <v>8322</v>
      </c>
      <c r="S3730" s="11">
        <f t="shared" si="234"/>
        <v>42205.171018518522</v>
      </c>
      <c r="T3730" s="11">
        <f t="shared" si="235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14">
        <f t="shared" si="233"/>
        <v>72.400000000000006</v>
      </c>
      <c r="Q3731" t="s">
        <v>8321</v>
      </c>
      <c r="R3731" t="s">
        <v>8322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14">
        <f t="shared" si="233"/>
        <v>100</v>
      </c>
      <c r="Q3732" t="s">
        <v>8321</v>
      </c>
      <c r="R3732" t="s">
        <v>8322</v>
      </c>
      <c r="S3732" s="11">
        <f t="shared" si="234"/>
        <v>42203.677766203706</v>
      </c>
      <c r="T3732" s="11">
        <f t="shared" si="235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14">
        <f t="shared" si="233"/>
        <v>51.666666666666664</v>
      </c>
      <c r="Q3733" t="s">
        <v>8321</v>
      </c>
      <c r="R3733" t="s">
        <v>8322</v>
      </c>
      <c r="S3733" s="11">
        <f t="shared" si="234"/>
        <v>41983.752847222218</v>
      </c>
      <c r="T3733" s="11">
        <f t="shared" si="235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14">
        <f t="shared" si="233"/>
        <v>32.75</v>
      </c>
      <c r="Q3734" t="s">
        <v>8321</v>
      </c>
      <c r="R3734" t="s">
        <v>8322</v>
      </c>
      <c r="S3734" s="11">
        <f t="shared" si="234"/>
        <v>41968.677465277782</v>
      </c>
      <c r="T3734" s="11">
        <f t="shared" si="235"/>
        <v>42028.5</v>
      </c>
    </row>
    <row r="3735" spans="1:20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14" t="e">
        <f t="shared" si="233"/>
        <v>#DIV/0!</v>
      </c>
      <c r="Q3735" t="s">
        <v>8321</v>
      </c>
      <c r="R3735" t="s">
        <v>8322</v>
      </c>
      <c r="S3735" s="11">
        <f t="shared" si="234"/>
        <v>42103.024398148147</v>
      </c>
      <c r="T3735" s="11">
        <f t="shared" si="235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14">
        <f t="shared" si="233"/>
        <v>61</v>
      </c>
      <c r="Q3736" t="s">
        <v>8321</v>
      </c>
      <c r="R3736" t="s">
        <v>8322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14">
        <f t="shared" si="233"/>
        <v>10</v>
      </c>
      <c r="Q3737" t="s">
        <v>8321</v>
      </c>
      <c r="R3737" t="s">
        <v>8322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14">
        <f t="shared" si="233"/>
        <v>10</v>
      </c>
      <c r="Q3738" t="s">
        <v>8321</v>
      </c>
      <c r="R3738" t="s">
        <v>8322</v>
      </c>
      <c r="S3738" s="11">
        <f t="shared" si="234"/>
        <v>42048.711724537032</v>
      </c>
      <c r="T3738" s="11">
        <f t="shared" si="235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14">
        <f t="shared" si="233"/>
        <v>37.5</v>
      </c>
      <c r="Q3739" t="s">
        <v>8321</v>
      </c>
      <c r="R3739" t="s">
        <v>8322</v>
      </c>
      <c r="S3739" s="11">
        <f t="shared" si="234"/>
        <v>42297.691006944442</v>
      </c>
      <c r="T3739" s="11">
        <f t="shared" si="235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14">
        <f t="shared" si="233"/>
        <v>45</v>
      </c>
      <c r="Q3740" t="s">
        <v>8321</v>
      </c>
      <c r="R3740" t="s">
        <v>8322</v>
      </c>
      <c r="S3740" s="11">
        <f t="shared" si="234"/>
        <v>41813.938715277778</v>
      </c>
      <c r="T3740" s="11">
        <f t="shared" si="235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14">
        <f t="shared" si="233"/>
        <v>100.625</v>
      </c>
      <c r="Q3741" t="s">
        <v>8321</v>
      </c>
      <c r="R3741" t="s">
        <v>8322</v>
      </c>
      <c r="S3741" s="11">
        <f t="shared" si="234"/>
        <v>42548.449861111112</v>
      </c>
      <c r="T3741" s="11">
        <f t="shared" si="235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14">
        <f t="shared" si="233"/>
        <v>25.571428571428573</v>
      </c>
      <c r="Q3742" t="s">
        <v>8321</v>
      </c>
      <c r="R3742" t="s">
        <v>8322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14" t="e">
        <f t="shared" si="233"/>
        <v>#DIV/0!</v>
      </c>
      <c r="Q3743" t="s">
        <v>8321</v>
      </c>
      <c r="R3743" t="s">
        <v>8322</v>
      </c>
      <c r="S3743" s="11">
        <f t="shared" si="234"/>
        <v>42325.920717592591</v>
      </c>
      <c r="T3743" s="11">
        <f t="shared" si="235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14">
        <f t="shared" si="233"/>
        <v>25</v>
      </c>
      <c r="Q3744" t="s">
        <v>8321</v>
      </c>
      <c r="R3744" t="s">
        <v>8322</v>
      </c>
      <c r="S3744" s="11">
        <f t="shared" si="234"/>
        <v>41858.214629629627</v>
      </c>
      <c r="T3744" s="11">
        <f t="shared" si="235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14" t="e">
        <f t="shared" si="233"/>
        <v>#DIV/0!</v>
      </c>
      <c r="Q3745" t="s">
        <v>8321</v>
      </c>
      <c r="R3745" t="s">
        <v>8322</v>
      </c>
      <c r="S3745" s="11">
        <f t="shared" si="234"/>
        <v>41793.710231481484</v>
      </c>
      <c r="T3745" s="11">
        <f t="shared" si="235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14" t="e">
        <f t="shared" si="233"/>
        <v>#DIV/0!</v>
      </c>
      <c r="Q3746" t="s">
        <v>8321</v>
      </c>
      <c r="R3746" t="s">
        <v>8322</v>
      </c>
      <c r="S3746" s="11">
        <f t="shared" si="234"/>
        <v>41793.814259259263</v>
      </c>
      <c r="T3746" s="11">
        <f t="shared" si="235"/>
        <v>41825.165972222225</v>
      </c>
    </row>
    <row r="3747" spans="1:20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14">
        <f t="shared" si="233"/>
        <v>10</v>
      </c>
      <c r="Q3747" t="s">
        <v>8321</v>
      </c>
      <c r="R3747" t="s">
        <v>8322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14">
        <f t="shared" si="233"/>
        <v>202</v>
      </c>
      <c r="Q3748" t="s">
        <v>8321</v>
      </c>
      <c r="R3748" t="s">
        <v>8322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14">
        <f t="shared" si="233"/>
        <v>25</v>
      </c>
      <c r="Q3749" t="s">
        <v>8321</v>
      </c>
      <c r="R3749" t="s">
        <v>8322</v>
      </c>
      <c r="S3749" s="11">
        <f t="shared" si="234"/>
        <v>42164.299722222218</v>
      </c>
      <c r="T3749" s="11">
        <f t="shared" si="235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14">
        <f t="shared" si="233"/>
        <v>99.538461538461533</v>
      </c>
      <c r="Q3750" t="s">
        <v>8321</v>
      </c>
      <c r="R3750" t="s">
        <v>8363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14">
        <f t="shared" si="233"/>
        <v>75</v>
      </c>
      <c r="Q3751" t="s">
        <v>8321</v>
      </c>
      <c r="R3751" t="s">
        <v>8363</v>
      </c>
      <c r="S3751" s="11">
        <f t="shared" si="234"/>
        <v>42458.127175925925</v>
      </c>
      <c r="T3751" s="11">
        <f t="shared" si="235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14">
        <f t="shared" si="233"/>
        <v>215.25</v>
      </c>
      <c r="Q3752" t="s">
        <v>8321</v>
      </c>
      <c r="R3752" t="s">
        <v>8363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14">
        <f t="shared" si="233"/>
        <v>120.54545454545455</v>
      </c>
      <c r="Q3753" t="s">
        <v>8321</v>
      </c>
      <c r="R3753" t="s">
        <v>8363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14">
        <f t="shared" si="233"/>
        <v>37.666666666666664</v>
      </c>
      <c r="Q3754" t="s">
        <v>8321</v>
      </c>
      <c r="R3754" t="s">
        <v>8363</v>
      </c>
      <c r="S3754" s="11">
        <f t="shared" si="234"/>
        <v>42619.802488425921</v>
      </c>
      <c r="T3754" s="11">
        <f t="shared" si="235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14">
        <f t="shared" si="233"/>
        <v>172.23333333333332</v>
      </c>
      <c r="Q3755" t="s">
        <v>8321</v>
      </c>
      <c r="R3755" t="s">
        <v>8363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14">
        <f t="shared" si="233"/>
        <v>111.11111111111111</v>
      </c>
      <c r="Q3756" t="s">
        <v>8321</v>
      </c>
      <c r="R3756" t="s">
        <v>8363</v>
      </c>
      <c r="S3756" s="11">
        <f t="shared" si="234"/>
        <v>41808.881215277775</v>
      </c>
      <c r="T3756" s="11">
        <f t="shared" si="235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14">
        <f t="shared" si="233"/>
        <v>25.464285714285715</v>
      </c>
      <c r="Q3757" t="s">
        <v>8321</v>
      </c>
      <c r="R3757" t="s">
        <v>8363</v>
      </c>
      <c r="S3757" s="11">
        <f t="shared" si="234"/>
        <v>42445.866979166662</v>
      </c>
      <c r="T3757" s="11">
        <f t="shared" si="235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14">
        <f t="shared" si="233"/>
        <v>267.64705882352939</v>
      </c>
      <c r="Q3758" t="s">
        <v>8321</v>
      </c>
      <c r="R3758" t="s">
        <v>8363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14">
        <f t="shared" si="233"/>
        <v>75.959999999999994</v>
      </c>
      <c r="Q3759" t="s">
        <v>8321</v>
      </c>
      <c r="R3759" t="s">
        <v>8363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14">
        <f t="shared" si="233"/>
        <v>59.03846153846154</v>
      </c>
      <c r="Q3760" t="s">
        <v>8321</v>
      </c>
      <c r="R3760" t="s">
        <v>8363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14">
        <f t="shared" si="233"/>
        <v>50.111022727272733</v>
      </c>
      <c r="Q3761" t="s">
        <v>8321</v>
      </c>
      <c r="R3761" t="s">
        <v>8363</v>
      </c>
      <c r="S3761" s="11">
        <f t="shared" si="234"/>
        <v>42182.108252314814</v>
      </c>
      <c r="T3761" s="11">
        <f t="shared" si="235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14">
        <f t="shared" si="233"/>
        <v>55.502967032967035</v>
      </c>
      <c r="Q3762" t="s">
        <v>8321</v>
      </c>
      <c r="R3762" t="s">
        <v>8363</v>
      </c>
      <c r="S3762" s="11">
        <f t="shared" si="234"/>
        <v>41739.525300925925</v>
      </c>
      <c r="T3762" s="11">
        <f t="shared" si="235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14">
        <f t="shared" si="233"/>
        <v>166.66666666666666</v>
      </c>
      <c r="Q3763" t="s">
        <v>8321</v>
      </c>
      <c r="R3763" t="s">
        <v>8363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14">
        <f t="shared" si="233"/>
        <v>47.428571428571431</v>
      </c>
      <c r="Q3764" t="s">
        <v>8321</v>
      </c>
      <c r="R3764" t="s">
        <v>8363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14">
        <f t="shared" si="233"/>
        <v>64.935064935064929</v>
      </c>
      <c r="Q3765" t="s">
        <v>8321</v>
      </c>
      <c r="R3765" t="s">
        <v>8363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14">
        <f t="shared" si="233"/>
        <v>55.555555555555557</v>
      </c>
      <c r="Q3766" t="s">
        <v>8321</v>
      </c>
      <c r="R3766" t="s">
        <v>8363</v>
      </c>
      <c r="S3766" s="11">
        <f t="shared" si="234"/>
        <v>42499.842962962968</v>
      </c>
      <c r="T3766" s="11">
        <f t="shared" si="235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14">
        <f t="shared" si="233"/>
        <v>74.224299065420567</v>
      </c>
      <c r="Q3767" t="s">
        <v>8321</v>
      </c>
      <c r="R3767" t="s">
        <v>8363</v>
      </c>
      <c r="S3767" s="11">
        <f t="shared" si="234"/>
        <v>41820.776412037041</v>
      </c>
      <c r="T3767" s="11">
        <f t="shared" si="235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14">
        <f t="shared" si="233"/>
        <v>106.9271875</v>
      </c>
      <c r="Q3768" t="s">
        <v>8321</v>
      </c>
      <c r="R3768" t="s">
        <v>8363</v>
      </c>
      <c r="S3768" s="11">
        <f t="shared" si="234"/>
        <v>41788.167187500003</v>
      </c>
      <c r="T3768" s="11">
        <f t="shared" si="235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14">
        <f t="shared" si="233"/>
        <v>41.696428571428569</v>
      </c>
      <c r="Q3769" t="s">
        <v>8321</v>
      </c>
      <c r="R3769" t="s">
        <v>8363</v>
      </c>
      <c r="S3769" s="11">
        <f t="shared" si="234"/>
        <v>42050.019641203704</v>
      </c>
      <c r="T3769" s="11">
        <f t="shared" si="235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14">
        <f t="shared" si="233"/>
        <v>74.243275862068955</v>
      </c>
      <c r="Q3770" t="s">
        <v>8321</v>
      </c>
      <c r="R3770" t="s">
        <v>8363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14">
        <f t="shared" si="233"/>
        <v>73.333333333333329</v>
      </c>
      <c r="Q3771" t="s">
        <v>8321</v>
      </c>
      <c r="R3771" t="s">
        <v>8363</v>
      </c>
      <c r="S3771" s="11">
        <f t="shared" si="234"/>
        <v>42445.598136574074</v>
      </c>
      <c r="T3771" s="11">
        <f t="shared" si="235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14">
        <f t="shared" si="233"/>
        <v>100</v>
      </c>
      <c r="Q3772" t="s">
        <v>8321</v>
      </c>
      <c r="R3772" t="s">
        <v>8363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14">
        <f t="shared" si="233"/>
        <v>38.421052631578945</v>
      </c>
      <c r="Q3773" t="s">
        <v>8321</v>
      </c>
      <c r="R3773" t="s">
        <v>8363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14">
        <f t="shared" si="233"/>
        <v>166.96969696969697</v>
      </c>
      <c r="Q3774" t="s">
        <v>8321</v>
      </c>
      <c r="R3774" t="s">
        <v>8363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14">
        <f t="shared" si="233"/>
        <v>94.912280701754383</v>
      </c>
      <c r="Q3775" t="s">
        <v>8321</v>
      </c>
      <c r="R3775" t="s">
        <v>8363</v>
      </c>
      <c r="S3775" s="11">
        <f t="shared" si="234"/>
        <v>42656.005173611105</v>
      </c>
      <c r="T3775" s="11">
        <f t="shared" si="235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14">
        <f t="shared" si="233"/>
        <v>100</v>
      </c>
      <c r="Q3776" t="s">
        <v>8321</v>
      </c>
      <c r="R3776" t="s">
        <v>8363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14">
        <f t="shared" si="233"/>
        <v>143.21428571428572</v>
      </c>
      <c r="Q3777" t="s">
        <v>8321</v>
      </c>
      <c r="R3777" t="s">
        <v>8363</v>
      </c>
      <c r="S3777" s="11">
        <f t="shared" si="234"/>
        <v>42075.942627314813</v>
      </c>
      <c r="T3777" s="11">
        <f t="shared" si="235"/>
        <v>42103.166666666672</v>
      </c>
    </row>
    <row r="3778" spans="1:20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236">E3778/D3778</f>
        <v>1.0671250000000001</v>
      </c>
      <c r="P3778" s="14">
        <f t="shared" si="233"/>
        <v>90.819148936170208</v>
      </c>
      <c r="Q3778" t="s">
        <v>8321</v>
      </c>
      <c r="R3778" t="s">
        <v>8363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236"/>
        <v>1.4319999999999999</v>
      </c>
      <c r="P3779" s="14">
        <f t="shared" ref="P3779:P3842" si="237">E3779/L3779</f>
        <v>48.542372881355931</v>
      </c>
      <c r="Q3779" t="s">
        <v>8321</v>
      </c>
      <c r="R3779" t="s">
        <v>8363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14">
        <f t="shared" si="237"/>
        <v>70.027777777777771</v>
      </c>
      <c r="Q3780" t="s">
        <v>8321</v>
      </c>
      <c r="R3780" t="s">
        <v>8363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14">
        <f t="shared" si="237"/>
        <v>135.62608695652173</v>
      </c>
      <c r="Q3781" t="s">
        <v>8321</v>
      </c>
      <c r="R3781" t="s">
        <v>8363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14">
        <f t="shared" si="237"/>
        <v>100</v>
      </c>
      <c r="Q3782" t="s">
        <v>8321</v>
      </c>
      <c r="R3782" t="s">
        <v>8363</v>
      </c>
      <c r="S3782" s="11">
        <f t="shared" si="238"/>
        <v>42166.219733796301</v>
      </c>
      <c r="T3782" s="11">
        <f t="shared" si="239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14">
        <f t="shared" si="237"/>
        <v>94.90384615384616</v>
      </c>
      <c r="Q3783" t="s">
        <v>8321</v>
      </c>
      <c r="R3783" t="s">
        <v>8363</v>
      </c>
      <c r="S3783" s="11">
        <f t="shared" si="238"/>
        <v>41865.882928240739</v>
      </c>
      <c r="T3783" s="11">
        <f t="shared" si="23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14">
        <f t="shared" si="237"/>
        <v>75.370370370370367</v>
      </c>
      <c r="Q3784" t="s">
        <v>8321</v>
      </c>
      <c r="R3784" t="s">
        <v>8363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14">
        <f t="shared" si="237"/>
        <v>64.458333333333329</v>
      </c>
      <c r="Q3785" t="s">
        <v>8321</v>
      </c>
      <c r="R3785" t="s">
        <v>8363</v>
      </c>
      <c r="S3785" s="11">
        <f t="shared" si="238"/>
        <v>42420.140277777777</v>
      </c>
      <c r="T3785" s="11">
        <f t="shared" si="23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14">
        <f t="shared" si="237"/>
        <v>115</v>
      </c>
      <c r="Q3786" t="s">
        <v>8321</v>
      </c>
      <c r="R3786" t="s">
        <v>8363</v>
      </c>
      <c r="S3786" s="11">
        <f t="shared" si="238"/>
        <v>42531.980694444443</v>
      </c>
      <c r="T3786" s="11">
        <f t="shared" si="23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14">
        <f t="shared" si="237"/>
        <v>100.5</v>
      </c>
      <c r="Q3787" t="s">
        <v>8321</v>
      </c>
      <c r="R3787" t="s">
        <v>8363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14">
        <f t="shared" si="237"/>
        <v>93.774647887323937</v>
      </c>
      <c r="Q3788" t="s">
        <v>8321</v>
      </c>
      <c r="R3788" t="s">
        <v>8363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14">
        <f t="shared" si="237"/>
        <v>35.1</v>
      </c>
      <c r="Q3789" t="s">
        <v>8321</v>
      </c>
      <c r="R3789" t="s">
        <v>8363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14">
        <f t="shared" si="237"/>
        <v>500</v>
      </c>
      <c r="Q3790" t="s">
        <v>8321</v>
      </c>
      <c r="R3790" t="s">
        <v>8363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14">
        <f t="shared" si="237"/>
        <v>29</v>
      </c>
      <c r="Q3791" t="s">
        <v>8321</v>
      </c>
      <c r="R3791" t="s">
        <v>8363</v>
      </c>
      <c r="S3791" s="11">
        <f t="shared" si="238"/>
        <v>42138.798819444448</v>
      </c>
      <c r="T3791" s="11">
        <f t="shared" si="23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14" t="e">
        <f t="shared" si="237"/>
        <v>#DIV/0!</v>
      </c>
      <c r="Q3792" t="s">
        <v>8321</v>
      </c>
      <c r="R3792" t="s">
        <v>8363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14" t="e">
        <f t="shared" si="237"/>
        <v>#DIV/0!</v>
      </c>
      <c r="Q3793" t="s">
        <v>8321</v>
      </c>
      <c r="R3793" t="s">
        <v>8363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14">
        <f t="shared" si="237"/>
        <v>17.5</v>
      </c>
      <c r="Q3794" t="s">
        <v>8321</v>
      </c>
      <c r="R3794" t="s">
        <v>8363</v>
      </c>
      <c r="S3794" s="11">
        <f t="shared" si="238"/>
        <v>42170.447013888886</v>
      </c>
      <c r="T3794" s="11">
        <f t="shared" si="23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14">
        <f t="shared" si="237"/>
        <v>174</v>
      </c>
      <c r="Q3795" t="s">
        <v>8321</v>
      </c>
      <c r="R3795" t="s">
        <v>8363</v>
      </c>
      <c r="S3795" s="11">
        <f t="shared" si="238"/>
        <v>41968.938993055555</v>
      </c>
      <c r="T3795" s="11">
        <f t="shared" si="23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14">
        <f t="shared" si="237"/>
        <v>50</v>
      </c>
      <c r="Q3796" t="s">
        <v>8321</v>
      </c>
      <c r="R3796" t="s">
        <v>8363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14">
        <f t="shared" si="237"/>
        <v>5</v>
      </c>
      <c r="Q3797" t="s">
        <v>8321</v>
      </c>
      <c r="R3797" t="s">
        <v>8363</v>
      </c>
      <c r="S3797" s="11">
        <f t="shared" si="238"/>
        <v>42201.436226851853</v>
      </c>
      <c r="T3797" s="11">
        <f t="shared" si="23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14">
        <f t="shared" si="237"/>
        <v>1</v>
      </c>
      <c r="Q3798" t="s">
        <v>8321</v>
      </c>
      <c r="R3798" t="s">
        <v>8363</v>
      </c>
      <c r="S3798" s="11">
        <f t="shared" si="238"/>
        <v>42689.029583333337</v>
      </c>
      <c r="T3798" s="11">
        <f t="shared" si="23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14">
        <f t="shared" si="237"/>
        <v>145.40540540540542</v>
      </c>
      <c r="Q3799" t="s">
        <v>8321</v>
      </c>
      <c r="R3799" t="s">
        <v>8363</v>
      </c>
      <c r="S3799" s="11">
        <f t="shared" si="238"/>
        <v>42084.881539351853</v>
      </c>
      <c r="T3799" s="11">
        <f t="shared" si="23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14">
        <f t="shared" si="237"/>
        <v>205</v>
      </c>
      <c r="Q3800" t="s">
        <v>8321</v>
      </c>
      <c r="R3800" t="s">
        <v>8363</v>
      </c>
      <c r="S3800" s="11">
        <f t="shared" si="238"/>
        <v>41831.722777777781</v>
      </c>
      <c r="T3800" s="11">
        <f t="shared" si="23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14">
        <f t="shared" si="237"/>
        <v>100.5</v>
      </c>
      <c r="Q3801" t="s">
        <v>8321</v>
      </c>
      <c r="R3801" t="s">
        <v>8363</v>
      </c>
      <c r="S3801" s="11">
        <f t="shared" si="238"/>
        <v>42410.93105324074</v>
      </c>
      <c r="T3801" s="11">
        <f t="shared" si="23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14">
        <f t="shared" si="237"/>
        <v>55.0625</v>
      </c>
      <c r="Q3802" t="s">
        <v>8321</v>
      </c>
      <c r="R3802" t="s">
        <v>8363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14">
        <f t="shared" si="237"/>
        <v>47.333333333333336</v>
      </c>
      <c r="Q3803" t="s">
        <v>8321</v>
      </c>
      <c r="R3803" t="s">
        <v>8363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14" t="e">
        <f t="shared" si="237"/>
        <v>#DIV/0!</v>
      </c>
      <c r="Q3804" t="s">
        <v>8321</v>
      </c>
      <c r="R3804" t="s">
        <v>8363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14">
        <f t="shared" si="237"/>
        <v>58.95</v>
      </c>
      <c r="Q3805" t="s">
        <v>8321</v>
      </c>
      <c r="R3805" t="s">
        <v>8363</v>
      </c>
      <c r="S3805" s="11">
        <f t="shared" si="238"/>
        <v>42403.971851851849</v>
      </c>
      <c r="T3805" s="11">
        <f t="shared" si="23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14" t="e">
        <f t="shared" si="237"/>
        <v>#DIV/0!</v>
      </c>
      <c r="Q3806" t="s">
        <v>8321</v>
      </c>
      <c r="R3806" t="s">
        <v>8363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14">
        <f t="shared" si="237"/>
        <v>1.5</v>
      </c>
      <c r="Q3807" t="s">
        <v>8321</v>
      </c>
      <c r="R3807" t="s">
        <v>8363</v>
      </c>
      <c r="S3807" s="11">
        <f t="shared" si="238"/>
        <v>41849.887037037035</v>
      </c>
      <c r="T3807" s="11">
        <f t="shared" si="23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14">
        <f t="shared" si="237"/>
        <v>5</v>
      </c>
      <c r="Q3808" t="s">
        <v>8321</v>
      </c>
      <c r="R3808" t="s">
        <v>8363</v>
      </c>
      <c r="S3808" s="11">
        <f t="shared" si="238"/>
        <v>41799.259039351848</v>
      </c>
      <c r="T3808" s="11">
        <f t="shared" si="23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14">
        <f t="shared" si="237"/>
        <v>50.555555555555557</v>
      </c>
      <c r="Q3809" t="s">
        <v>8321</v>
      </c>
      <c r="R3809" t="s">
        <v>8363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14">
        <f t="shared" si="237"/>
        <v>41.666666666666664</v>
      </c>
      <c r="Q3810" t="s">
        <v>8321</v>
      </c>
      <c r="R3810" t="s">
        <v>8322</v>
      </c>
      <c r="S3810" s="11">
        <f t="shared" si="238"/>
        <v>42059.453923611116</v>
      </c>
      <c r="T3810" s="11">
        <f t="shared" si="23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14">
        <f t="shared" si="237"/>
        <v>53.289473684210527</v>
      </c>
      <c r="Q3811" t="s">
        <v>8321</v>
      </c>
      <c r="R3811" t="s">
        <v>8322</v>
      </c>
      <c r="S3811" s="11">
        <f t="shared" si="238"/>
        <v>41800.526701388888</v>
      </c>
      <c r="T3811" s="11">
        <f t="shared" si="23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14">
        <f t="shared" si="237"/>
        <v>70.230769230769226</v>
      </c>
      <c r="Q3812" t="s">
        <v>8321</v>
      </c>
      <c r="R3812" t="s">
        <v>8322</v>
      </c>
      <c r="S3812" s="11">
        <f t="shared" si="238"/>
        <v>42054.849050925928</v>
      </c>
      <c r="T3812" s="11">
        <f t="shared" si="23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14">
        <f t="shared" si="237"/>
        <v>43.421052631578945</v>
      </c>
      <c r="Q3813" t="s">
        <v>8321</v>
      </c>
      <c r="R3813" t="s">
        <v>8322</v>
      </c>
      <c r="S3813" s="11">
        <f t="shared" si="238"/>
        <v>42487.62700231481</v>
      </c>
      <c r="T3813" s="11">
        <f t="shared" si="23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14">
        <f t="shared" si="237"/>
        <v>199.18181818181819</v>
      </c>
      <c r="Q3814" t="s">
        <v>8321</v>
      </c>
      <c r="R3814" t="s">
        <v>8322</v>
      </c>
      <c r="S3814" s="11">
        <f t="shared" si="238"/>
        <v>42109.751250000001</v>
      </c>
      <c r="T3814" s="11">
        <f t="shared" si="23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14">
        <f t="shared" si="237"/>
        <v>78.518148148148143</v>
      </c>
      <c r="Q3815" t="s">
        <v>8321</v>
      </c>
      <c r="R3815" t="s">
        <v>8322</v>
      </c>
      <c r="S3815" s="11">
        <f t="shared" si="238"/>
        <v>42497.275706018518</v>
      </c>
      <c r="T3815" s="11">
        <f t="shared" si="23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14">
        <f t="shared" si="237"/>
        <v>61.823529411764703</v>
      </c>
      <c r="Q3816" t="s">
        <v>8321</v>
      </c>
      <c r="R3816" t="s">
        <v>8322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14">
        <f t="shared" si="237"/>
        <v>50.000500000000002</v>
      </c>
      <c r="Q3817" t="s">
        <v>8321</v>
      </c>
      <c r="R3817" t="s">
        <v>8322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14">
        <f t="shared" si="237"/>
        <v>48.339729729729726</v>
      </c>
      <c r="Q3818" t="s">
        <v>8321</v>
      </c>
      <c r="R3818" t="s">
        <v>8322</v>
      </c>
      <c r="S3818" s="11">
        <f t="shared" si="238"/>
        <v>41807.690081018518</v>
      </c>
      <c r="T3818" s="11">
        <f t="shared" si="23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14">
        <f t="shared" si="237"/>
        <v>107.25</v>
      </c>
      <c r="Q3819" t="s">
        <v>8321</v>
      </c>
      <c r="R3819" t="s">
        <v>8322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14">
        <f t="shared" si="237"/>
        <v>57</v>
      </c>
      <c r="Q3820" t="s">
        <v>8321</v>
      </c>
      <c r="R3820" t="s">
        <v>8322</v>
      </c>
      <c r="S3820" s="11">
        <f t="shared" si="238"/>
        <v>42045.84238425926</v>
      </c>
      <c r="T3820" s="11">
        <f t="shared" si="23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14">
        <f t="shared" si="237"/>
        <v>40.92307692307692</v>
      </c>
      <c r="Q3821" t="s">
        <v>8321</v>
      </c>
      <c r="R3821" t="s">
        <v>8322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14">
        <f t="shared" si="237"/>
        <v>21.5</v>
      </c>
      <c r="Q3822" t="s">
        <v>8321</v>
      </c>
      <c r="R3822" t="s">
        <v>8322</v>
      </c>
      <c r="S3822" s="11">
        <f t="shared" si="238"/>
        <v>42160.651817129634</v>
      </c>
      <c r="T3822" s="11">
        <f t="shared" si="23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14">
        <f t="shared" si="237"/>
        <v>79.543478260869563</v>
      </c>
      <c r="Q3823" t="s">
        <v>8321</v>
      </c>
      <c r="R3823" t="s">
        <v>8322</v>
      </c>
      <c r="S3823" s="11">
        <f t="shared" si="238"/>
        <v>42341.180636574078</v>
      </c>
      <c r="T3823" s="11">
        <f t="shared" si="23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14">
        <f t="shared" si="237"/>
        <v>72.381578947368425</v>
      </c>
      <c r="Q3824" t="s">
        <v>8321</v>
      </c>
      <c r="R3824" t="s">
        <v>8322</v>
      </c>
      <c r="S3824" s="11">
        <f t="shared" si="238"/>
        <v>42329.838159722218</v>
      </c>
      <c r="T3824" s="11">
        <f t="shared" si="23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14">
        <f t="shared" si="237"/>
        <v>64.634146341463421</v>
      </c>
      <c r="Q3825" t="s">
        <v>8321</v>
      </c>
      <c r="R3825" t="s">
        <v>8322</v>
      </c>
      <c r="S3825" s="11">
        <f t="shared" si="238"/>
        <v>42170.910231481481</v>
      </c>
      <c r="T3825" s="11">
        <f t="shared" si="23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14">
        <f t="shared" si="237"/>
        <v>38.571428571428569</v>
      </c>
      <c r="Q3826" t="s">
        <v>8321</v>
      </c>
      <c r="R3826" t="s">
        <v>8322</v>
      </c>
      <c r="S3826" s="11">
        <f t="shared" si="238"/>
        <v>42571.626192129625</v>
      </c>
      <c r="T3826" s="11">
        <f t="shared" si="23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14">
        <f t="shared" si="237"/>
        <v>107.57142857142857</v>
      </c>
      <c r="Q3827" t="s">
        <v>8321</v>
      </c>
      <c r="R3827" t="s">
        <v>8322</v>
      </c>
      <c r="S3827" s="11">
        <f t="shared" si="238"/>
        <v>42151.069606481484</v>
      </c>
      <c r="T3827" s="11">
        <f t="shared" si="23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14">
        <f t="shared" si="237"/>
        <v>27.5</v>
      </c>
      <c r="Q3828" t="s">
        <v>8321</v>
      </c>
      <c r="R3828" t="s">
        <v>8322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14">
        <f t="shared" si="237"/>
        <v>70.461538461538467</v>
      </c>
      <c r="Q3829" t="s">
        <v>8321</v>
      </c>
      <c r="R3829" t="s">
        <v>8322</v>
      </c>
      <c r="S3829" s="11">
        <f t="shared" si="238"/>
        <v>42034.928252314814</v>
      </c>
      <c r="T3829" s="11">
        <f t="shared" si="23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14">
        <f t="shared" si="237"/>
        <v>178.57142857142858</v>
      </c>
      <c r="Q3830" t="s">
        <v>8321</v>
      </c>
      <c r="R3830" t="s">
        <v>8322</v>
      </c>
      <c r="S3830" s="11">
        <f t="shared" si="238"/>
        <v>41944.527627314819</v>
      </c>
      <c r="T3830" s="11">
        <f t="shared" si="23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14">
        <f t="shared" si="237"/>
        <v>62.625</v>
      </c>
      <c r="Q3831" t="s">
        <v>8321</v>
      </c>
      <c r="R3831" t="s">
        <v>8322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14">
        <f t="shared" si="237"/>
        <v>75</v>
      </c>
      <c r="Q3832" t="s">
        <v>8321</v>
      </c>
      <c r="R3832" t="s">
        <v>8322</v>
      </c>
      <c r="S3832" s="11">
        <f t="shared" si="238"/>
        <v>42503.740868055553</v>
      </c>
      <c r="T3832" s="11">
        <f t="shared" si="23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14">
        <f t="shared" si="237"/>
        <v>58.901111111111113</v>
      </c>
      <c r="Q3833" t="s">
        <v>8321</v>
      </c>
      <c r="R3833" t="s">
        <v>8322</v>
      </c>
      <c r="S3833" s="11">
        <f t="shared" si="238"/>
        <v>41927.848900462966</v>
      </c>
      <c r="T3833" s="11">
        <f t="shared" si="23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14">
        <f t="shared" si="237"/>
        <v>139.55555555555554</v>
      </c>
      <c r="Q3834" t="s">
        <v>8321</v>
      </c>
      <c r="R3834" t="s">
        <v>8322</v>
      </c>
      <c r="S3834" s="11">
        <f t="shared" si="238"/>
        <v>42375.114988425921</v>
      </c>
      <c r="T3834" s="11">
        <f t="shared" si="23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14">
        <f t="shared" si="237"/>
        <v>70</v>
      </c>
      <c r="Q3835" t="s">
        <v>8321</v>
      </c>
      <c r="R3835" t="s">
        <v>8322</v>
      </c>
      <c r="S3835" s="11">
        <f t="shared" si="238"/>
        <v>41963.872361111105</v>
      </c>
      <c r="T3835" s="11">
        <f t="shared" si="23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14">
        <f t="shared" si="237"/>
        <v>57.385964912280699</v>
      </c>
      <c r="Q3836" t="s">
        <v>8321</v>
      </c>
      <c r="R3836" t="s">
        <v>8322</v>
      </c>
      <c r="S3836" s="11">
        <f t="shared" si="238"/>
        <v>42143.445219907408</v>
      </c>
      <c r="T3836" s="11">
        <f t="shared" si="23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14">
        <f t="shared" si="237"/>
        <v>40</v>
      </c>
      <c r="Q3837" t="s">
        <v>8321</v>
      </c>
      <c r="R3837" t="s">
        <v>8322</v>
      </c>
      <c r="S3837" s="11">
        <f t="shared" si="238"/>
        <v>42460.94222222222</v>
      </c>
      <c r="T3837" s="11">
        <f t="shared" si="239"/>
        <v>42481.94222222222</v>
      </c>
    </row>
    <row r="3838" spans="1:20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14">
        <f t="shared" si="237"/>
        <v>64.285714285714292</v>
      </c>
      <c r="Q3838" t="s">
        <v>8321</v>
      </c>
      <c r="R3838" t="s">
        <v>8322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14">
        <f t="shared" si="237"/>
        <v>120.11764705882354</v>
      </c>
      <c r="Q3839" t="s">
        <v>8321</v>
      </c>
      <c r="R3839" t="s">
        <v>8322</v>
      </c>
      <c r="S3839" s="11">
        <f t="shared" si="238"/>
        <v>42152.765717592592</v>
      </c>
      <c r="T3839" s="11">
        <f t="shared" si="23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14">
        <f t="shared" si="237"/>
        <v>1008.24</v>
      </c>
      <c r="Q3840" t="s">
        <v>8321</v>
      </c>
      <c r="R3840" t="s">
        <v>8322</v>
      </c>
      <c r="S3840" s="11">
        <f t="shared" si="238"/>
        <v>42116.710752314815</v>
      </c>
      <c r="T3840" s="11">
        <f t="shared" si="23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14">
        <f t="shared" si="237"/>
        <v>63.28125</v>
      </c>
      <c r="Q3841" t="s">
        <v>8321</v>
      </c>
      <c r="R3841" t="s">
        <v>8322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240">E3842/D3842</f>
        <v>65</v>
      </c>
      <c r="P3842" s="14">
        <f t="shared" si="237"/>
        <v>21.666666666666668</v>
      </c>
      <c r="Q3842" t="s">
        <v>8321</v>
      </c>
      <c r="R3842" t="s">
        <v>8322</v>
      </c>
      <c r="S3842" s="11">
        <f t="shared" si="238"/>
        <v>42432.701724537037</v>
      </c>
      <c r="T3842" s="11">
        <f t="shared" si="23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240"/>
        <v>8.72E-2</v>
      </c>
      <c r="P3843" s="14">
        <f t="shared" ref="P3843:P3906" si="241">E3843/L3843</f>
        <v>25.647058823529413</v>
      </c>
      <c r="Q3843" t="s">
        <v>8321</v>
      </c>
      <c r="R3843" t="s">
        <v>8322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14">
        <f t="shared" si="241"/>
        <v>47.695652173913047</v>
      </c>
      <c r="Q3844" t="s">
        <v>8321</v>
      </c>
      <c r="R3844" t="s">
        <v>8322</v>
      </c>
      <c r="S3844" s="11">
        <f t="shared" si="242"/>
        <v>41740.493657407409</v>
      </c>
      <c r="T3844" s="11">
        <f t="shared" si="243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14">
        <f t="shared" si="241"/>
        <v>56.05263157894737</v>
      </c>
      <c r="Q3845" t="s">
        <v>8321</v>
      </c>
      <c r="R3845" t="s">
        <v>8322</v>
      </c>
      <c r="S3845" s="11">
        <f t="shared" si="242"/>
        <v>41766.072500000002</v>
      </c>
      <c r="T3845" s="11">
        <f t="shared" si="243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14">
        <f t="shared" si="241"/>
        <v>81.319999999999993</v>
      </c>
      <c r="Q3846" t="s">
        <v>8321</v>
      </c>
      <c r="R3846" t="s">
        <v>8322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14">
        <f t="shared" si="241"/>
        <v>70.166666666666671</v>
      </c>
      <c r="Q3847" t="s">
        <v>8321</v>
      </c>
      <c r="R3847" t="s">
        <v>8322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14">
        <f t="shared" si="241"/>
        <v>23.625</v>
      </c>
      <c r="Q3848" t="s">
        <v>8321</v>
      </c>
      <c r="R3848" t="s">
        <v>8322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14">
        <f t="shared" si="241"/>
        <v>188.55555555555554</v>
      </c>
      <c r="Q3849" t="s">
        <v>8321</v>
      </c>
      <c r="R3849" t="s">
        <v>8322</v>
      </c>
      <c r="S3849" s="11">
        <f t="shared" si="242"/>
        <v>42159.224432870367</v>
      </c>
      <c r="T3849" s="11">
        <f t="shared" si="243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14">
        <f t="shared" si="241"/>
        <v>49.511627906976742</v>
      </c>
      <c r="Q3850" t="s">
        <v>8321</v>
      </c>
      <c r="R3850" t="s">
        <v>8322</v>
      </c>
      <c r="S3850" s="11">
        <f t="shared" si="242"/>
        <v>42265.817002314812</v>
      </c>
      <c r="T3850" s="11">
        <f t="shared" si="243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14">
        <f t="shared" si="241"/>
        <v>75.464285714285708</v>
      </c>
      <c r="Q3851" t="s">
        <v>8321</v>
      </c>
      <c r="R3851" t="s">
        <v>8322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14">
        <f t="shared" si="241"/>
        <v>9.5</v>
      </c>
      <c r="Q3852" t="s">
        <v>8321</v>
      </c>
      <c r="R3852" t="s">
        <v>8322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14">
        <f t="shared" si="241"/>
        <v>35.5</v>
      </c>
      <c r="Q3853" t="s">
        <v>8321</v>
      </c>
      <c r="R3853" t="s">
        <v>8322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14">
        <f t="shared" si="241"/>
        <v>10</v>
      </c>
      <c r="Q3854" t="s">
        <v>8321</v>
      </c>
      <c r="R3854" t="s">
        <v>8322</v>
      </c>
      <c r="S3854" s="11">
        <f t="shared" si="242"/>
        <v>42065.190694444449</v>
      </c>
      <c r="T3854" s="11">
        <f t="shared" si="243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14">
        <f t="shared" si="241"/>
        <v>13</v>
      </c>
      <c r="Q3855" t="s">
        <v>8321</v>
      </c>
      <c r="R3855" t="s">
        <v>8322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14">
        <f t="shared" si="241"/>
        <v>89.4</v>
      </c>
      <c r="Q3856" t="s">
        <v>8321</v>
      </c>
      <c r="R3856" t="s">
        <v>8322</v>
      </c>
      <c r="S3856" s="11">
        <f t="shared" si="242"/>
        <v>42103.884930555556</v>
      </c>
      <c r="T3856" s="11">
        <f t="shared" si="243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14">
        <f t="shared" si="241"/>
        <v>25</v>
      </c>
      <c r="Q3857" t="s">
        <v>8321</v>
      </c>
      <c r="R3857" t="s">
        <v>8322</v>
      </c>
      <c r="S3857" s="11">
        <f t="shared" si="242"/>
        <v>42059.970729166671</v>
      </c>
      <c r="T3857" s="11">
        <f t="shared" si="243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14">
        <f t="shared" si="241"/>
        <v>1</v>
      </c>
      <c r="Q3858" t="s">
        <v>8321</v>
      </c>
      <c r="R3858" t="s">
        <v>8322</v>
      </c>
      <c r="S3858" s="11">
        <f t="shared" si="242"/>
        <v>42041.743090277778</v>
      </c>
      <c r="T3858" s="11">
        <f t="shared" si="243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14">
        <f t="shared" si="241"/>
        <v>65</v>
      </c>
      <c r="Q3859" t="s">
        <v>8321</v>
      </c>
      <c r="R3859" t="s">
        <v>8322</v>
      </c>
      <c r="S3859" s="11">
        <f t="shared" si="242"/>
        <v>41829.73715277778</v>
      </c>
      <c r="T3859" s="11">
        <f t="shared" si="243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14">
        <f t="shared" si="241"/>
        <v>10</v>
      </c>
      <c r="Q3860" t="s">
        <v>8321</v>
      </c>
      <c r="R3860" t="s">
        <v>8322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14">
        <f t="shared" si="241"/>
        <v>1</v>
      </c>
      <c r="Q3861" t="s">
        <v>8321</v>
      </c>
      <c r="R3861" t="s">
        <v>8322</v>
      </c>
      <c r="S3861" s="11">
        <f t="shared" si="242"/>
        <v>41789.893599537041</v>
      </c>
      <c r="T3861" s="11">
        <f t="shared" si="243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14">
        <f t="shared" si="241"/>
        <v>81.538461538461533</v>
      </c>
      <c r="Q3862" t="s">
        <v>8321</v>
      </c>
      <c r="R3862" t="s">
        <v>8322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14">
        <f t="shared" si="241"/>
        <v>100</v>
      </c>
      <c r="Q3863" t="s">
        <v>8321</v>
      </c>
      <c r="R3863" t="s">
        <v>8322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14">
        <f t="shared" si="241"/>
        <v>1</v>
      </c>
      <c r="Q3864" t="s">
        <v>8321</v>
      </c>
      <c r="R3864" t="s">
        <v>8322</v>
      </c>
      <c r="S3864" s="11">
        <f t="shared" si="242"/>
        <v>42611.261064814811</v>
      </c>
      <c r="T3864" s="11">
        <f t="shared" si="243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14" t="e">
        <f t="shared" si="241"/>
        <v>#DIV/0!</v>
      </c>
      <c r="Q3865" t="s">
        <v>8321</v>
      </c>
      <c r="R3865" t="s">
        <v>8322</v>
      </c>
      <c r="S3865" s="11">
        <f t="shared" si="242"/>
        <v>42253.633159722223</v>
      </c>
      <c r="T3865" s="11">
        <f t="shared" si="243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14">
        <f t="shared" si="241"/>
        <v>20</v>
      </c>
      <c r="Q3866" t="s">
        <v>8321</v>
      </c>
      <c r="R3866" t="s">
        <v>8322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14">
        <f t="shared" si="241"/>
        <v>46.428571428571431</v>
      </c>
      <c r="Q3867" t="s">
        <v>8321</v>
      </c>
      <c r="R3867" t="s">
        <v>8322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14">
        <f t="shared" si="241"/>
        <v>5.5</v>
      </c>
      <c r="Q3868" t="s">
        <v>8321</v>
      </c>
      <c r="R3868" t="s">
        <v>8322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14">
        <f t="shared" si="241"/>
        <v>50.2</v>
      </c>
      <c r="Q3869" t="s">
        <v>8321</v>
      </c>
      <c r="R3869" t="s">
        <v>8322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14">
        <f t="shared" si="241"/>
        <v>10</v>
      </c>
      <c r="Q3870" t="s">
        <v>8321</v>
      </c>
      <c r="R3870" t="s">
        <v>8363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14">
        <f t="shared" si="241"/>
        <v>30.133333333333333</v>
      </c>
      <c r="Q3871" t="s">
        <v>8321</v>
      </c>
      <c r="R3871" t="s">
        <v>8363</v>
      </c>
      <c r="S3871" s="11">
        <f t="shared" si="242"/>
        <v>42047.724444444444</v>
      </c>
      <c r="T3871" s="11">
        <f t="shared" si="243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14">
        <f t="shared" si="241"/>
        <v>150</v>
      </c>
      <c r="Q3872" t="s">
        <v>8321</v>
      </c>
      <c r="R3872" t="s">
        <v>8363</v>
      </c>
      <c r="S3872" s="11">
        <f t="shared" si="242"/>
        <v>41793.17219907407</v>
      </c>
      <c r="T3872" s="11">
        <f t="shared" si="243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14">
        <f t="shared" si="241"/>
        <v>13.333333333333334</v>
      </c>
      <c r="Q3873" t="s">
        <v>8321</v>
      </c>
      <c r="R3873" t="s">
        <v>8363</v>
      </c>
      <c r="S3873" s="11">
        <f t="shared" si="242"/>
        <v>42763.780671296292</v>
      </c>
      <c r="T3873" s="11">
        <f t="shared" si="243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14" t="e">
        <f t="shared" si="241"/>
        <v>#DIV/0!</v>
      </c>
      <c r="Q3874" t="s">
        <v>8321</v>
      </c>
      <c r="R3874" t="s">
        <v>8363</v>
      </c>
      <c r="S3874" s="11">
        <f t="shared" si="242"/>
        <v>42180.145787037036</v>
      </c>
      <c r="T3874" s="11">
        <f t="shared" si="243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14" t="e">
        <f t="shared" si="241"/>
        <v>#DIV/0!</v>
      </c>
      <c r="Q3875" t="s">
        <v>8321</v>
      </c>
      <c r="R3875" t="s">
        <v>8363</v>
      </c>
      <c r="S3875" s="11">
        <f t="shared" si="242"/>
        <v>42255.696006944447</v>
      </c>
      <c r="T3875" s="11">
        <f t="shared" si="243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14" t="e">
        <f t="shared" si="241"/>
        <v>#DIV/0!</v>
      </c>
      <c r="Q3876" t="s">
        <v>8321</v>
      </c>
      <c r="R3876" t="s">
        <v>8363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14" t="e">
        <f t="shared" si="241"/>
        <v>#DIV/0!</v>
      </c>
      <c r="Q3877" t="s">
        <v>8321</v>
      </c>
      <c r="R3877" t="s">
        <v>8363</v>
      </c>
      <c r="S3877" s="11">
        <f t="shared" si="242"/>
        <v>42615.346817129626</v>
      </c>
      <c r="T3877" s="11">
        <f t="shared" si="243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14">
        <f t="shared" si="241"/>
        <v>44.760869565217391</v>
      </c>
      <c r="Q3878" t="s">
        <v>8321</v>
      </c>
      <c r="R3878" t="s">
        <v>8363</v>
      </c>
      <c r="S3878" s="11">
        <f t="shared" si="242"/>
        <v>42372.624166666668</v>
      </c>
      <c r="T3878" s="11">
        <f t="shared" si="243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14">
        <f t="shared" si="241"/>
        <v>88.642857142857139</v>
      </c>
      <c r="Q3879" t="s">
        <v>8321</v>
      </c>
      <c r="R3879" t="s">
        <v>8363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14">
        <f t="shared" si="241"/>
        <v>10</v>
      </c>
      <c r="Q3880" t="s">
        <v>8321</v>
      </c>
      <c r="R3880" t="s">
        <v>8363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14" t="e">
        <f t="shared" si="241"/>
        <v>#DIV/0!</v>
      </c>
      <c r="Q3881" t="s">
        <v>8321</v>
      </c>
      <c r="R3881" t="s">
        <v>8363</v>
      </c>
      <c r="S3881" s="11">
        <f t="shared" si="242"/>
        <v>41999.861064814817</v>
      </c>
      <c r="T3881" s="11">
        <f t="shared" si="243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14">
        <f t="shared" si="241"/>
        <v>57.647058823529413</v>
      </c>
      <c r="Q3882" t="s">
        <v>8321</v>
      </c>
      <c r="R3882" t="s">
        <v>8363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14">
        <f t="shared" si="241"/>
        <v>25</v>
      </c>
      <c r="Q3883" t="s">
        <v>8321</v>
      </c>
      <c r="R3883" t="s">
        <v>8363</v>
      </c>
      <c r="S3883" s="11">
        <f t="shared" si="242"/>
        <v>42756.018506944441</v>
      </c>
      <c r="T3883" s="11">
        <f t="shared" si="243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14" t="e">
        <f t="shared" si="241"/>
        <v>#DIV/0!</v>
      </c>
      <c r="Q3884" t="s">
        <v>8321</v>
      </c>
      <c r="R3884" t="s">
        <v>8363</v>
      </c>
      <c r="S3884" s="11">
        <f t="shared" si="242"/>
        <v>42373.983449074076</v>
      </c>
      <c r="T3884" s="11">
        <f t="shared" si="243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14" t="e">
        <f t="shared" si="241"/>
        <v>#DIV/0!</v>
      </c>
      <c r="Q3885" t="s">
        <v>8321</v>
      </c>
      <c r="R3885" t="s">
        <v>8363</v>
      </c>
      <c r="S3885" s="11">
        <f t="shared" si="242"/>
        <v>41854.602650462963</v>
      </c>
      <c r="T3885" s="11">
        <f t="shared" si="243"/>
        <v>41884.602650462963</v>
      </c>
    </row>
    <row r="3886" spans="1:20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14" t="e">
        <f t="shared" si="241"/>
        <v>#DIV/0!</v>
      </c>
      <c r="Q3886" t="s">
        <v>8321</v>
      </c>
      <c r="R3886" t="s">
        <v>8363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14" t="e">
        <f t="shared" si="241"/>
        <v>#DIV/0!</v>
      </c>
      <c r="Q3887" t="s">
        <v>8321</v>
      </c>
      <c r="R3887" t="s">
        <v>8363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14" t="e">
        <f t="shared" si="241"/>
        <v>#DIV/0!</v>
      </c>
      <c r="Q3888" t="s">
        <v>8321</v>
      </c>
      <c r="R3888" t="s">
        <v>8363</v>
      </c>
      <c r="S3888" s="11">
        <f t="shared" si="242"/>
        <v>41954.228032407409</v>
      </c>
      <c r="T3888" s="11">
        <f t="shared" si="243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14">
        <f t="shared" si="241"/>
        <v>17.5</v>
      </c>
      <c r="Q3889" t="s">
        <v>8321</v>
      </c>
      <c r="R3889" t="s">
        <v>8363</v>
      </c>
      <c r="S3889" s="11">
        <f t="shared" si="242"/>
        <v>42079.857974537037</v>
      </c>
      <c r="T3889" s="11">
        <f t="shared" si="243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14">
        <f t="shared" si="241"/>
        <v>38.714285714285715</v>
      </c>
      <c r="Q3890" t="s">
        <v>8321</v>
      </c>
      <c r="R3890" t="s">
        <v>8322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14">
        <f t="shared" si="241"/>
        <v>13.111111111111111</v>
      </c>
      <c r="Q3891" t="s">
        <v>8321</v>
      </c>
      <c r="R3891" t="s">
        <v>8322</v>
      </c>
      <c r="S3891" s="11">
        <f t="shared" si="242"/>
        <v>41977.004976851851</v>
      </c>
      <c r="T3891" s="11">
        <f t="shared" si="243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14">
        <f t="shared" si="241"/>
        <v>315.5</v>
      </c>
      <c r="Q3892" t="s">
        <v>8321</v>
      </c>
      <c r="R3892" t="s">
        <v>8322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14">
        <f t="shared" si="241"/>
        <v>37.142857142857146</v>
      </c>
      <c r="Q3893" t="s">
        <v>8321</v>
      </c>
      <c r="R3893" t="s">
        <v>8322</v>
      </c>
      <c r="S3893" s="11">
        <f t="shared" si="242"/>
        <v>42056.1324537037</v>
      </c>
      <c r="T3893" s="11">
        <f t="shared" si="243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14" t="e">
        <f t="shared" si="241"/>
        <v>#DIV/0!</v>
      </c>
      <c r="Q3894" t="s">
        <v>8321</v>
      </c>
      <c r="R3894" t="s">
        <v>8322</v>
      </c>
      <c r="S3894" s="11">
        <f t="shared" si="242"/>
        <v>41867.652280092596</v>
      </c>
      <c r="T3894" s="11">
        <f t="shared" si="243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14">
        <f t="shared" si="241"/>
        <v>128.27380952380952</v>
      </c>
      <c r="Q3895" t="s">
        <v>8321</v>
      </c>
      <c r="R3895" t="s">
        <v>8322</v>
      </c>
      <c r="S3895" s="11">
        <f t="shared" si="242"/>
        <v>41779.657870370371</v>
      </c>
      <c r="T3895" s="11">
        <f t="shared" si="243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14">
        <f t="shared" si="241"/>
        <v>47.272727272727273</v>
      </c>
      <c r="Q3896" t="s">
        <v>8321</v>
      </c>
      <c r="R3896" t="s">
        <v>8322</v>
      </c>
      <c r="S3896" s="11">
        <f t="shared" si="242"/>
        <v>42679.958472222221</v>
      </c>
      <c r="T3896" s="11">
        <f t="shared" si="243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14">
        <f t="shared" si="241"/>
        <v>50</v>
      </c>
      <c r="Q3897" t="s">
        <v>8321</v>
      </c>
      <c r="R3897" t="s">
        <v>8322</v>
      </c>
      <c r="S3897" s="11">
        <f t="shared" si="242"/>
        <v>42032.250208333338</v>
      </c>
      <c r="T3897" s="11">
        <f t="shared" si="243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14">
        <f t="shared" si="241"/>
        <v>42.5</v>
      </c>
      <c r="Q3898" t="s">
        <v>8321</v>
      </c>
      <c r="R3898" t="s">
        <v>8322</v>
      </c>
      <c r="S3898" s="11">
        <f t="shared" si="242"/>
        <v>41793.191875000004</v>
      </c>
      <c r="T3898" s="11">
        <f t="shared" si="243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14">
        <f t="shared" si="241"/>
        <v>44</v>
      </c>
      <c r="Q3899" t="s">
        <v>8321</v>
      </c>
      <c r="R3899" t="s">
        <v>8322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14">
        <f t="shared" si="241"/>
        <v>50.875</v>
      </c>
      <c r="Q3900" t="s">
        <v>8321</v>
      </c>
      <c r="R3900" t="s">
        <v>8322</v>
      </c>
      <c r="S3900" s="11">
        <f t="shared" si="242"/>
        <v>42193.482291666667</v>
      </c>
      <c r="T3900" s="11">
        <f t="shared" si="243"/>
        <v>42233.666666666672</v>
      </c>
    </row>
    <row r="3901" spans="1:20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14">
        <f t="shared" si="241"/>
        <v>62.5</v>
      </c>
      <c r="Q3901" t="s">
        <v>8321</v>
      </c>
      <c r="R3901" t="s">
        <v>8322</v>
      </c>
      <c r="S3901" s="11">
        <f t="shared" si="242"/>
        <v>41843.775011574071</v>
      </c>
      <c r="T3901" s="11">
        <f t="shared" si="243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14">
        <f t="shared" si="241"/>
        <v>27</v>
      </c>
      <c r="Q3902" t="s">
        <v>8321</v>
      </c>
      <c r="R3902" t="s">
        <v>8322</v>
      </c>
      <c r="S3902" s="11">
        <f t="shared" si="242"/>
        <v>42136.092488425929</v>
      </c>
      <c r="T3902" s="11">
        <f t="shared" si="243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14">
        <f t="shared" si="241"/>
        <v>25</v>
      </c>
      <c r="Q3903" t="s">
        <v>8321</v>
      </c>
      <c r="R3903" t="s">
        <v>8322</v>
      </c>
      <c r="S3903" s="11">
        <f t="shared" si="242"/>
        <v>42317.826377314821</v>
      </c>
      <c r="T3903" s="11">
        <f t="shared" si="243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14">
        <f t="shared" si="241"/>
        <v>47.258064516129032</v>
      </c>
      <c r="Q3904" t="s">
        <v>8321</v>
      </c>
      <c r="R3904" t="s">
        <v>8322</v>
      </c>
      <c r="S3904" s="11">
        <f t="shared" si="242"/>
        <v>42663.468078703707</v>
      </c>
      <c r="T3904" s="11">
        <f t="shared" si="243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14" t="e">
        <f t="shared" si="241"/>
        <v>#DIV/0!</v>
      </c>
      <c r="Q3905" t="s">
        <v>8321</v>
      </c>
      <c r="R3905" t="s">
        <v>8322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244">E3906/D3906</f>
        <v>2.9999999999999997E-4</v>
      </c>
      <c r="P3906" s="14">
        <f t="shared" si="241"/>
        <v>1.5</v>
      </c>
      <c r="Q3906" t="s">
        <v>8321</v>
      </c>
      <c r="R3906" t="s">
        <v>8322</v>
      </c>
      <c r="S3906" s="11">
        <f t="shared" si="242"/>
        <v>42095.229166666672</v>
      </c>
      <c r="T3906" s="11">
        <f t="shared" si="243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244"/>
        <v>0.11533333333333333</v>
      </c>
      <c r="P3907" s="14">
        <f t="shared" ref="P3907:P3970" si="245">E3907/L3907</f>
        <v>24.714285714285715</v>
      </c>
      <c r="Q3907" t="s">
        <v>8321</v>
      </c>
      <c r="R3907" t="s">
        <v>8322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14">
        <f t="shared" si="245"/>
        <v>63.125</v>
      </c>
      <c r="Q3908" t="s">
        <v>8321</v>
      </c>
      <c r="R3908" t="s">
        <v>8322</v>
      </c>
      <c r="S3908" s="11">
        <f t="shared" si="246"/>
        <v>42143.917743055557</v>
      </c>
      <c r="T3908" s="11">
        <f t="shared" si="247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14">
        <f t="shared" si="245"/>
        <v>38.25</v>
      </c>
      <c r="Q3909" t="s">
        <v>8321</v>
      </c>
      <c r="R3909" t="s">
        <v>8322</v>
      </c>
      <c r="S3909" s="11">
        <f t="shared" si="246"/>
        <v>41906.819513888891</v>
      </c>
      <c r="T3909" s="11">
        <f t="shared" si="247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14">
        <f t="shared" si="245"/>
        <v>16.25</v>
      </c>
      <c r="Q3910" t="s">
        <v>8321</v>
      </c>
      <c r="R3910" t="s">
        <v>8322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14">
        <f t="shared" si="245"/>
        <v>33.75</v>
      </c>
      <c r="Q3911" t="s">
        <v>8321</v>
      </c>
      <c r="R3911" t="s">
        <v>8322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14">
        <f t="shared" si="245"/>
        <v>61.666666666666664</v>
      </c>
      <c r="Q3912" t="s">
        <v>8321</v>
      </c>
      <c r="R3912" t="s">
        <v>8322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14">
        <f t="shared" si="245"/>
        <v>83.138888888888886</v>
      </c>
      <c r="Q3913" t="s">
        <v>8321</v>
      </c>
      <c r="R3913" t="s">
        <v>8322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14">
        <f t="shared" si="245"/>
        <v>1</v>
      </c>
      <c r="Q3914" t="s">
        <v>8321</v>
      </c>
      <c r="R3914" t="s">
        <v>8322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14">
        <f t="shared" si="245"/>
        <v>142.85714285714286</v>
      </c>
      <c r="Q3915" t="s">
        <v>8321</v>
      </c>
      <c r="R3915" t="s">
        <v>8322</v>
      </c>
      <c r="S3915" s="11">
        <f t="shared" si="246"/>
        <v>42308.211215277777</v>
      </c>
      <c r="T3915" s="11">
        <f t="shared" si="247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14">
        <f t="shared" si="245"/>
        <v>33.666666666666664</v>
      </c>
      <c r="Q3916" t="s">
        <v>8321</v>
      </c>
      <c r="R3916" t="s">
        <v>8322</v>
      </c>
      <c r="S3916" s="11">
        <f t="shared" si="246"/>
        <v>42114.818935185183</v>
      </c>
      <c r="T3916" s="11">
        <f t="shared" si="247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14">
        <f t="shared" si="245"/>
        <v>5</v>
      </c>
      <c r="Q3917" t="s">
        <v>8321</v>
      </c>
      <c r="R3917" t="s">
        <v>8322</v>
      </c>
      <c r="S3917" s="11">
        <f t="shared" si="246"/>
        <v>42492.98505787037</v>
      </c>
      <c r="T3917" s="11">
        <f t="shared" si="247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14" t="e">
        <f t="shared" si="245"/>
        <v>#DIV/0!</v>
      </c>
      <c r="Q3918" t="s">
        <v>8321</v>
      </c>
      <c r="R3918" t="s">
        <v>8322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14">
        <f t="shared" si="245"/>
        <v>10</v>
      </c>
      <c r="Q3919" t="s">
        <v>8321</v>
      </c>
      <c r="R3919" t="s">
        <v>8322</v>
      </c>
      <c r="S3919" s="11">
        <f t="shared" si="246"/>
        <v>41863.527326388888</v>
      </c>
      <c r="T3919" s="11">
        <f t="shared" si="247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14">
        <f t="shared" si="245"/>
        <v>40</v>
      </c>
      <c r="Q3920" t="s">
        <v>8321</v>
      </c>
      <c r="R3920" t="s">
        <v>8322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14">
        <f t="shared" si="245"/>
        <v>30</v>
      </c>
      <c r="Q3921" t="s">
        <v>8321</v>
      </c>
      <c r="R3921" t="s">
        <v>8322</v>
      </c>
      <c r="S3921" s="11">
        <f t="shared" si="246"/>
        <v>42358.684872685189</v>
      </c>
      <c r="T3921" s="11">
        <f t="shared" si="247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14">
        <f t="shared" si="245"/>
        <v>45</v>
      </c>
      <c r="Q3922" t="s">
        <v>8321</v>
      </c>
      <c r="R3922" t="s">
        <v>8322</v>
      </c>
      <c r="S3922" s="11">
        <f t="shared" si="246"/>
        <v>42657.38726851852</v>
      </c>
      <c r="T3922" s="11">
        <f t="shared" si="247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14" t="e">
        <f t="shared" si="245"/>
        <v>#DIV/0!</v>
      </c>
      <c r="Q3923" t="s">
        <v>8321</v>
      </c>
      <c r="R3923" t="s">
        <v>8322</v>
      </c>
      <c r="S3923" s="11">
        <f t="shared" si="246"/>
        <v>41926.542303240742</v>
      </c>
      <c r="T3923" s="11">
        <f t="shared" si="247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14">
        <f t="shared" si="245"/>
        <v>10.166666666666666</v>
      </c>
      <c r="Q3924" t="s">
        <v>8321</v>
      </c>
      <c r="R3924" t="s">
        <v>8322</v>
      </c>
      <c r="S3924" s="11">
        <f t="shared" si="246"/>
        <v>42020.768634259264</v>
      </c>
      <c r="T3924" s="11">
        <f t="shared" si="247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14">
        <f t="shared" si="245"/>
        <v>81.411764705882348</v>
      </c>
      <c r="Q3925" t="s">
        <v>8321</v>
      </c>
      <c r="R3925" t="s">
        <v>8322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14">
        <f t="shared" si="245"/>
        <v>57.25</v>
      </c>
      <c r="Q3926" t="s">
        <v>8321</v>
      </c>
      <c r="R3926" t="s">
        <v>8322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14">
        <f t="shared" si="245"/>
        <v>5</v>
      </c>
      <c r="Q3927" t="s">
        <v>8321</v>
      </c>
      <c r="R3927" t="s">
        <v>8322</v>
      </c>
      <c r="S3927" s="11">
        <f t="shared" si="246"/>
        <v>41820.870821759258</v>
      </c>
      <c r="T3927" s="11">
        <f t="shared" si="247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14">
        <f t="shared" si="245"/>
        <v>15</v>
      </c>
      <c r="Q3928" t="s">
        <v>8321</v>
      </c>
      <c r="R3928" t="s">
        <v>8322</v>
      </c>
      <c r="S3928" s="11">
        <f t="shared" si="246"/>
        <v>41970.085046296299</v>
      </c>
      <c r="T3928" s="11">
        <f t="shared" si="247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14">
        <f t="shared" si="245"/>
        <v>12.5</v>
      </c>
      <c r="Q3929" t="s">
        <v>8321</v>
      </c>
      <c r="R3929" t="s">
        <v>8322</v>
      </c>
      <c r="S3929" s="11">
        <f t="shared" si="246"/>
        <v>41830.267407407409</v>
      </c>
      <c r="T3929" s="11">
        <f t="shared" si="247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14">
        <f t="shared" si="245"/>
        <v>93</v>
      </c>
      <c r="Q3930" t="s">
        <v>8321</v>
      </c>
      <c r="R3930" t="s">
        <v>8322</v>
      </c>
      <c r="S3930" s="11">
        <f t="shared" si="246"/>
        <v>42265.683182870373</v>
      </c>
      <c r="T3930" s="11">
        <f t="shared" si="247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14">
        <f t="shared" si="245"/>
        <v>32.357142857142854</v>
      </c>
      <c r="Q3931" t="s">
        <v>8321</v>
      </c>
      <c r="R3931" t="s">
        <v>8322</v>
      </c>
      <c r="S3931" s="11">
        <f t="shared" si="246"/>
        <v>42601.827141203699</v>
      </c>
      <c r="T3931" s="11">
        <f t="shared" si="247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14" t="e">
        <f t="shared" si="245"/>
        <v>#DIV/0!</v>
      </c>
      <c r="Q3932" t="s">
        <v>8321</v>
      </c>
      <c r="R3932" t="s">
        <v>8322</v>
      </c>
      <c r="S3932" s="11">
        <f t="shared" si="246"/>
        <v>42433.338749999995</v>
      </c>
      <c r="T3932" s="11">
        <f t="shared" si="247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14" t="e">
        <f t="shared" si="245"/>
        <v>#DIV/0!</v>
      </c>
      <c r="Q3933" t="s">
        <v>8321</v>
      </c>
      <c r="R3933" t="s">
        <v>8322</v>
      </c>
      <c r="S3933" s="11">
        <f t="shared" si="246"/>
        <v>42228.151701388888</v>
      </c>
      <c r="T3933" s="11">
        <f t="shared" si="247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14">
        <f t="shared" si="245"/>
        <v>1</v>
      </c>
      <c r="Q3934" t="s">
        <v>8321</v>
      </c>
      <c r="R3934" t="s">
        <v>8322</v>
      </c>
      <c r="S3934" s="11">
        <f t="shared" si="246"/>
        <v>42415.168564814812</v>
      </c>
      <c r="T3934" s="11">
        <f t="shared" si="247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14">
        <f t="shared" si="245"/>
        <v>91.833333333333329</v>
      </c>
      <c r="Q3935" t="s">
        <v>8321</v>
      </c>
      <c r="R3935" t="s">
        <v>8322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14">
        <f t="shared" si="245"/>
        <v>45.833333333333336</v>
      </c>
      <c r="Q3936" t="s">
        <v>8321</v>
      </c>
      <c r="R3936" t="s">
        <v>8322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14">
        <f t="shared" si="245"/>
        <v>57.173913043478258</v>
      </c>
      <c r="Q3937" t="s">
        <v>8321</v>
      </c>
      <c r="R3937" t="s">
        <v>8322</v>
      </c>
      <c r="S3937" s="11">
        <f t="shared" si="246"/>
        <v>42221.656782407401</v>
      </c>
      <c r="T3937" s="11">
        <f t="shared" si="247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14" t="e">
        <f t="shared" si="245"/>
        <v>#DIV/0!</v>
      </c>
      <c r="Q3938" t="s">
        <v>8321</v>
      </c>
      <c r="R3938" t="s">
        <v>8322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14">
        <f t="shared" si="245"/>
        <v>248.5</v>
      </c>
      <c r="Q3939" t="s">
        <v>8321</v>
      </c>
      <c r="R3939" t="s">
        <v>8322</v>
      </c>
      <c r="S3939" s="11">
        <f t="shared" si="246"/>
        <v>42534.631481481483</v>
      </c>
      <c r="T3939" s="11">
        <f t="shared" si="247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14">
        <f t="shared" si="245"/>
        <v>79.400000000000006</v>
      </c>
      <c r="Q3940" t="s">
        <v>8321</v>
      </c>
      <c r="R3940" t="s">
        <v>8322</v>
      </c>
      <c r="S3940" s="11">
        <f t="shared" si="246"/>
        <v>42151.905717592599</v>
      </c>
      <c r="T3940" s="11">
        <f t="shared" si="247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14">
        <f t="shared" si="245"/>
        <v>5</v>
      </c>
      <c r="Q3941" t="s">
        <v>8321</v>
      </c>
      <c r="R3941" t="s">
        <v>8322</v>
      </c>
      <c r="S3941" s="11">
        <f t="shared" si="246"/>
        <v>41915.400219907409</v>
      </c>
      <c r="T3941" s="11">
        <f t="shared" si="247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14">
        <f t="shared" si="245"/>
        <v>5.5</v>
      </c>
      <c r="Q3942" t="s">
        <v>8321</v>
      </c>
      <c r="R3942" t="s">
        <v>8322</v>
      </c>
      <c r="S3942" s="11">
        <f t="shared" si="246"/>
        <v>41961.492488425924</v>
      </c>
      <c r="T3942" s="11">
        <f t="shared" si="247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14">
        <f t="shared" si="245"/>
        <v>25</v>
      </c>
      <c r="Q3943" t="s">
        <v>8321</v>
      </c>
      <c r="R3943" t="s">
        <v>8322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14" t="e">
        <f t="shared" si="245"/>
        <v>#DIV/0!</v>
      </c>
      <c r="Q3944" t="s">
        <v>8321</v>
      </c>
      <c r="R3944" t="s">
        <v>8322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14">
        <f t="shared" si="245"/>
        <v>137.07692307692307</v>
      </c>
      <c r="Q3945" t="s">
        <v>8321</v>
      </c>
      <c r="R3945" t="s">
        <v>8322</v>
      </c>
      <c r="S3945" s="11">
        <f t="shared" si="246"/>
        <v>42279.778564814813</v>
      </c>
      <c r="T3945" s="11">
        <f t="shared" si="247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14" t="e">
        <f t="shared" si="245"/>
        <v>#DIV/0!</v>
      </c>
      <c r="Q3946" t="s">
        <v>8321</v>
      </c>
      <c r="R3946" t="s">
        <v>8322</v>
      </c>
      <c r="S3946" s="11">
        <f t="shared" si="246"/>
        <v>42213.662905092591</v>
      </c>
      <c r="T3946" s="11">
        <f t="shared" si="247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14">
        <f t="shared" si="245"/>
        <v>5</v>
      </c>
      <c r="Q3947" t="s">
        <v>8321</v>
      </c>
      <c r="R3947" t="s">
        <v>8322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14">
        <f t="shared" si="245"/>
        <v>39</v>
      </c>
      <c r="Q3948" t="s">
        <v>8321</v>
      </c>
      <c r="R3948" t="s">
        <v>8322</v>
      </c>
      <c r="S3948" s="11">
        <f t="shared" si="246"/>
        <v>42031.833587962959</v>
      </c>
      <c r="T3948" s="11">
        <f t="shared" si="247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14">
        <f t="shared" si="245"/>
        <v>50.5</v>
      </c>
      <c r="Q3949" t="s">
        <v>8321</v>
      </c>
      <c r="R3949" t="s">
        <v>8322</v>
      </c>
      <c r="S3949" s="11">
        <f t="shared" si="246"/>
        <v>42615.142870370371</v>
      </c>
      <c r="T3949" s="11">
        <f t="shared" si="247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14" t="e">
        <f t="shared" si="245"/>
        <v>#DIV/0!</v>
      </c>
      <c r="Q3950" t="s">
        <v>8321</v>
      </c>
      <c r="R3950" t="s">
        <v>8322</v>
      </c>
      <c r="S3950" s="11">
        <f t="shared" si="246"/>
        <v>41829.325497685182</v>
      </c>
      <c r="T3950" s="11">
        <f t="shared" si="247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14">
        <f t="shared" si="245"/>
        <v>49.28125</v>
      </c>
      <c r="Q3951" t="s">
        <v>8321</v>
      </c>
      <c r="R3951" t="s">
        <v>8322</v>
      </c>
      <c r="S3951" s="11">
        <f t="shared" si="246"/>
        <v>42016.120613425926</v>
      </c>
      <c r="T3951" s="11">
        <f t="shared" si="247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14">
        <f t="shared" si="245"/>
        <v>25</v>
      </c>
      <c r="Q3952" t="s">
        <v>8321</v>
      </c>
      <c r="R3952" t="s">
        <v>8322</v>
      </c>
      <c r="S3952" s="11">
        <f t="shared" si="246"/>
        <v>42439.702314814815</v>
      </c>
      <c r="T3952" s="11">
        <f t="shared" si="247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14">
        <f t="shared" si="245"/>
        <v>1</v>
      </c>
      <c r="Q3953" t="s">
        <v>8321</v>
      </c>
      <c r="R3953" t="s">
        <v>8322</v>
      </c>
      <c r="S3953" s="11">
        <f t="shared" si="246"/>
        <v>42433.825717592597</v>
      </c>
      <c r="T3953" s="11">
        <f t="shared" si="247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14">
        <f t="shared" si="245"/>
        <v>25</v>
      </c>
      <c r="Q3954" t="s">
        <v>8321</v>
      </c>
      <c r="R3954" t="s">
        <v>8322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14" t="e">
        <f t="shared" si="245"/>
        <v>#DIV/0!</v>
      </c>
      <c r="Q3955" t="s">
        <v>8321</v>
      </c>
      <c r="R3955" t="s">
        <v>8322</v>
      </c>
      <c r="S3955" s="11">
        <f t="shared" si="246"/>
        <v>42550.048449074078</v>
      </c>
      <c r="T3955" s="11">
        <f t="shared" si="247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14" t="e">
        <f t="shared" si="245"/>
        <v>#DIV/0!</v>
      </c>
      <c r="Q3956" t="s">
        <v>8321</v>
      </c>
      <c r="R3956" t="s">
        <v>8322</v>
      </c>
      <c r="S3956" s="11">
        <f t="shared" si="246"/>
        <v>41774.651203703703</v>
      </c>
      <c r="T3956" s="11">
        <f t="shared" si="247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14">
        <f t="shared" si="245"/>
        <v>53.125</v>
      </c>
      <c r="Q3957" t="s">
        <v>8321</v>
      </c>
      <c r="R3957" t="s">
        <v>8322</v>
      </c>
      <c r="S3957" s="11">
        <f t="shared" si="246"/>
        <v>42306.848854166667</v>
      </c>
      <c r="T3957" s="11">
        <f t="shared" si="247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14" t="e">
        <f t="shared" si="245"/>
        <v>#DIV/0!</v>
      </c>
      <c r="Q3958" t="s">
        <v>8321</v>
      </c>
      <c r="R3958" t="s">
        <v>8322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14">
        <f t="shared" si="245"/>
        <v>7</v>
      </c>
      <c r="Q3959" t="s">
        <v>8321</v>
      </c>
      <c r="R3959" t="s">
        <v>8322</v>
      </c>
      <c r="S3959" s="11">
        <f t="shared" si="246"/>
        <v>42513.976319444439</v>
      </c>
      <c r="T3959" s="11">
        <f t="shared" si="247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14">
        <f t="shared" si="245"/>
        <v>40.0625</v>
      </c>
      <c r="Q3960" t="s">
        <v>8321</v>
      </c>
      <c r="R3960" t="s">
        <v>8322</v>
      </c>
      <c r="S3960" s="11">
        <f t="shared" si="246"/>
        <v>41816.950370370374</v>
      </c>
      <c r="T3960" s="11">
        <f t="shared" si="247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14">
        <f t="shared" si="245"/>
        <v>24.333333333333332</v>
      </c>
      <c r="Q3961" t="s">
        <v>8321</v>
      </c>
      <c r="R3961" t="s">
        <v>8322</v>
      </c>
      <c r="S3961" s="11">
        <f t="shared" si="246"/>
        <v>41880.788842592592</v>
      </c>
      <c r="T3961" s="11">
        <f t="shared" si="247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14">
        <f t="shared" si="245"/>
        <v>11.25</v>
      </c>
      <c r="Q3962" t="s">
        <v>8321</v>
      </c>
      <c r="R3962" t="s">
        <v>8322</v>
      </c>
      <c r="S3962" s="11">
        <f t="shared" si="246"/>
        <v>42342.845555555556</v>
      </c>
      <c r="T3962" s="11">
        <f t="shared" si="247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14">
        <f t="shared" si="245"/>
        <v>10.5</v>
      </c>
      <c r="Q3963" t="s">
        <v>8321</v>
      </c>
      <c r="R3963" t="s">
        <v>8322</v>
      </c>
      <c r="S3963" s="11">
        <f t="shared" si="246"/>
        <v>41745.891319444447</v>
      </c>
      <c r="T3963" s="11">
        <f t="shared" si="247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14">
        <f t="shared" si="245"/>
        <v>15</v>
      </c>
      <c r="Q3964" t="s">
        <v>8321</v>
      </c>
      <c r="R3964" t="s">
        <v>8322</v>
      </c>
      <c r="S3964" s="11">
        <f t="shared" si="246"/>
        <v>42311.621458333335</v>
      </c>
      <c r="T3964" s="11">
        <f t="shared" si="247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14" t="e">
        <f t="shared" si="245"/>
        <v>#DIV/0!</v>
      </c>
      <c r="Q3965" t="s">
        <v>8321</v>
      </c>
      <c r="R3965" t="s">
        <v>8322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14">
        <f t="shared" si="245"/>
        <v>42</v>
      </c>
      <c r="Q3966" t="s">
        <v>8321</v>
      </c>
      <c r="R3966" t="s">
        <v>8322</v>
      </c>
      <c r="S3966" s="11">
        <f t="shared" si="246"/>
        <v>42053.722060185188</v>
      </c>
      <c r="T3966" s="11">
        <f t="shared" si="247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14">
        <f t="shared" si="245"/>
        <v>71.25</v>
      </c>
      <c r="Q3967" t="s">
        <v>8321</v>
      </c>
      <c r="R3967" t="s">
        <v>8322</v>
      </c>
      <c r="S3967" s="11">
        <f t="shared" si="246"/>
        <v>42414.235879629632</v>
      </c>
      <c r="T3967" s="11">
        <f t="shared" si="247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14">
        <f t="shared" si="245"/>
        <v>22.5</v>
      </c>
      <c r="Q3968" t="s">
        <v>8321</v>
      </c>
      <c r="R3968" t="s">
        <v>8322</v>
      </c>
      <c r="S3968" s="11">
        <f t="shared" si="246"/>
        <v>41801.711550925924</v>
      </c>
      <c r="T3968" s="11">
        <f t="shared" si="247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14">
        <f t="shared" si="245"/>
        <v>41</v>
      </c>
      <c r="Q3969" t="s">
        <v>8321</v>
      </c>
      <c r="R3969" t="s">
        <v>8322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248">E3970/D3970</f>
        <v>0.10539999999999999</v>
      </c>
      <c r="P3970" s="14">
        <f t="shared" si="245"/>
        <v>47.909090909090907</v>
      </c>
      <c r="Q3970" t="s">
        <v>8321</v>
      </c>
      <c r="R3970" t="s">
        <v>8322</v>
      </c>
      <c r="S3970" s="11">
        <f t="shared" si="246"/>
        <v>42452.815659722226</v>
      </c>
      <c r="T3970" s="11">
        <f t="shared" si="247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248"/>
        <v>7.4690265486725665E-2</v>
      </c>
      <c r="P3971" s="14">
        <f t="shared" ref="P3971:P4034" si="249">E3971/L3971</f>
        <v>35.166666666666664</v>
      </c>
      <c r="Q3971" t="s">
        <v>8321</v>
      </c>
      <c r="R3971" t="s">
        <v>8322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14">
        <f t="shared" si="249"/>
        <v>5.5</v>
      </c>
      <c r="Q3972" t="s">
        <v>8321</v>
      </c>
      <c r="R3972" t="s">
        <v>8322</v>
      </c>
      <c r="S3972" s="11">
        <f t="shared" si="250"/>
        <v>42447.863553240735</v>
      </c>
      <c r="T3972" s="11">
        <f t="shared" si="251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14">
        <f t="shared" si="249"/>
        <v>22.666666666666668</v>
      </c>
      <c r="Q3973" t="s">
        <v>8321</v>
      </c>
      <c r="R3973" t="s">
        <v>8322</v>
      </c>
      <c r="S3973" s="11">
        <f t="shared" si="250"/>
        <v>41811.536180555559</v>
      </c>
      <c r="T3973" s="11">
        <f t="shared" si="251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14">
        <f t="shared" si="249"/>
        <v>26.375</v>
      </c>
      <c r="Q3974" t="s">
        <v>8321</v>
      </c>
      <c r="R3974" t="s">
        <v>8322</v>
      </c>
      <c r="S3974" s="11">
        <f t="shared" si="250"/>
        <v>41981.067523148144</v>
      </c>
      <c r="T3974" s="11">
        <f t="shared" si="251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14">
        <f t="shared" si="249"/>
        <v>105.54054054054055</v>
      </c>
      <c r="Q3975" t="s">
        <v>8321</v>
      </c>
      <c r="R3975" t="s">
        <v>8322</v>
      </c>
      <c r="S3975" s="11">
        <f t="shared" si="250"/>
        <v>42469.68414351852</v>
      </c>
      <c r="T3975" s="11">
        <f t="shared" si="251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14">
        <f t="shared" si="249"/>
        <v>29.09090909090909</v>
      </c>
      <c r="Q3976" t="s">
        <v>8321</v>
      </c>
      <c r="R3976" t="s">
        <v>8322</v>
      </c>
      <c r="S3976" s="11">
        <f t="shared" si="250"/>
        <v>42493.546851851846</v>
      </c>
      <c r="T3976" s="11">
        <f t="shared" si="251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14" t="e">
        <f t="shared" si="249"/>
        <v>#DIV/0!</v>
      </c>
      <c r="Q3977" t="s">
        <v>8321</v>
      </c>
      <c r="R3977" t="s">
        <v>8322</v>
      </c>
      <c r="S3977" s="11">
        <f t="shared" si="250"/>
        <v>42534.866875</v>
      </c>
      <c r="T3977" s="11">
        <f t="shared" si="251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14">
        <f t="shared" si="249"/>
        <v>62</v>
      </c>
      <c r="Q3978" t="s">
        <v>8321</v>
      </c>
      <c r="R3978" t="s">
        <v>8322</v>
      </c>
      <c r="S3978" s="11">
        <f t="shared" si="250"/>
        <v>41830.858344907407</v>
      </c>
      <c r="T3978" s="11">
        <f t="shared" si="251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14">
        <f t="shared" si="249"/>
        <v>217.5</v>
      </c>
      <c r="Q3979" t="s">
        <v>8321</v>
      </c>
      <c r="R3979" t="s">
        <v>8322</v>
      </c>
      <c r="S3979" s="11">
        <f t="shared" si="250"/>
        <v>42543.788564814815</v>
      </c>
      <c r="T3979" s="11">
        <f t="shared" si="251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14">
        <f t="shared" si="249"/>
        <v>26.75</v>
      </c>
      <c r="Q3980" t="s">
        <v>8321</v>
      </c>
      <c r="R3980" t="s">
        <v>8322</v>
      </c>
      <c r="S3980" s="11">
        <f t="shared" si="250"/>
        <v>41975.642974537041</v>
      </c>
      <c r="T3980" s="11">
        <f t="shared" si="251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14">
        <f t="shared" si="249"/>
        <v>18.333333333333332</v>
      </c>
      <c r="Q3981" t="s">
        <v>8321</v>
      </c>
      <c r="R3981" t="s">
        <v>8322</v>
      </c>
      <c r="S3981" s="11">
        <f t="shared" si="250"/>
        <v>42069.903437500005</v>
      </c>
      <c r="T3981" s="11">
        <f t="shared" si="251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14">
        <f t="shared" si="249"/>
        <v>64.285714285714292</v>
      </c>
      <c r="Q3982" t="s">
        <v>8321</v>
      </c>
      <c r="R3982" t="s">
        <v>8322</v>
      </c>
      <c r="S3982" s="11">
        <f t="shared" si="250"/>
        <v>41795.598923611113</v>
      </c>
      <c r="T3982" s="11">
        <f t="shared" si="251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14">
        <f t="shared" si="249"/>
        <v>175</v>
      </c>
      <c r="Q3983" t="s">
        <v>8321</v>
      </c>
      <c r="R3983" t="s">
        <v>8322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14">
        <f t="shared" si="249"/>
        <v>34</v>
      </c>
      <c r="Q3984" t="s">
        <v>8321</v>
      </c>
      <c r="R3984" t="s">
        <v>8322</v>
      </c>
      <c r="S3984" s="11">
        <f t="shared" si="250"/>
        <v>42132.809953703705</v>
      </c>
      <c r="T3984" s="11">
        <f t="shared" si="251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14">
        <f t="shared" si="249"/>
        <v>84.282608695652172</v>
      </c>
      <c r="Q3985" t="s">
        <v>8321</v>
      </c>
      <c r="R3985" t="s">
        <v>8322</v>
      </c>
      <c r="S3985" s="11">
        <f t="shared" si="250"/>
        <v>41747.86986111111</v>
      </c>
      <c r="T3985" s="11">
        <f t="shared" si="251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14">
        <f t="shared" si="249"/>
        <v>9.5</v>
      </c>
      <c r="Q3986" t="s">
        <v>8321</v>
      </c>
      <c r="R3986" t="s">
        <v>8322</v>
      </c>
      <c r="S3986" s="11">
        <f t="shared" si="250"/>
        <v>41920.963472222218</v>
      </c>
      <c r="T3986" s="11">
        <f t="shared" si="251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14">
        <f t="shared" si="249"/>
        <v>33.736842105263158</v>
      </c>
      <c r="Q3987" t="s">
        <v>8321</v>
      </c>
      <c r="R3987" t="s">
        <v>8322</v>
      </c>
      <c r="S3987" s="11">
        <f t="shared" si="250"/>
        <v>42399.707407407404</v>
      </c>
      <c r="T3987" s="11">
        <f t="shared" si="251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14">
        <f t="shared" si="249"/>
        <v>37.53846153846154</v>
      </c>
      <c r="Q3988" t="s">
        <v>8321</v>
      </c>
      <c r="R3988" t="s">
        <v>8322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14">
        <f t="shared" si="249"/>
        <v>11.615384615384615</v>
      </c>
      <c r="Q3989" t="s">
        <v>8321</v>
      </c>
      <c r="R3989" t="s">
        <v>8322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14">
        <f t="shared" si="249"/>
        <v>8</v>
      </c>
      <c r="Q3990" t="s">
        <v>8321</v>
      </c>
      <c r="R3990" t="s">
        <v>8322</v>
      </c>
      <c r="S3990" s="11">
        <f t="shared" si="250"/>
        <v>42230.08116898148</v>
      </c>
      <c r="T3990" s="11">
        <f t="shared" si="251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14" t="e">
        <f t="shared" si="249"/>
        <v>#DIV/0!</v>
      </c>
      <c r="Q3991" t="s">
        <v>8321</v>
      </c>
      <c r="R3991" t="s">
        <v>8322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14">
        <f t="shared" si="249"/>
        <v>23</v>
      </c>
      <c r="Q3992" t="s">
        <v>8321</v>
      </c>
      <c r="R3992" t="s">
        <v>8322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14">
        <f t="shared" si="249"/>
        <v>100</v>
      </c>
      <c r="Q3993" t="s">
        <v>8321</v>
      </c>
      <c r="R3993" t="s">
        <v>8322</v>
      </c>
      <c r="S3993" s="11">
        <f t="shared" si="250"/>
        <v>42125.644467592589</v>
      </c>
      <c r="T3993" s="11">
        <f t="shared" si="251"/>
        <v>42155.644467592589</v>
      </c>
    </row>
    <row r="3994" spans="1:20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14">
        <f t="shared" si="249"/>
        <v>60.111111111111114</v>
      </c>
      <c r="Q3994" t="s">
        <v>8321</v>
      </c>
      <c r="R3994" t="s">
        <v>8322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14">
        <f t="shared" si="249"/>
        <v>3</v>
      </c>
      <c r="Q3995" t="s">
        <v>8321</v>
      </c>
      <c r="R3995" t="s">
        <v>8322</v>
      </c>
      <c r="S3995" s="11">
        <f t="shared" si="250"/>
        <v>42107.864722222221</v>
      </c>
      <c r="T3995" s="11">
        <f t="shared" si="251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14">
        <f t="shared" si="249"/>
        <v>5</v>
      </c>
      <c r="Q3996" t="s">
        <v>8321</v>
      </c>
      <c r="R3996" t="s">
        <v>8322</v>
      </c>
      <c r="S3996" s="11">
        <f t="shared" si="250"/>
        <v>41809.389930555553</v>
      </c>
      <c r="T3996" s="11">
        <f t="shared" si="251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14">
        <f t="shared" si="249"/>
        <v>17.5</v>
      </c>
      <c r="Q3997" t="s">
        <v>8321</v>
      </c>
      <c r="R3997" t="s">
        <v>8322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14">
        <f t="shared" si="249"/>
        <v>29.235294117647058</v>
      </c>
      <c r="Q3998" t="s">
        <v>8321</v>
      </c>
      <c r="R3998" t="s">
        <v>8322</v>
      </c>
      <c r="S3998" s="11">
        <f t="shared" si="250"/>
        <v>41950.26694444444</v>
      </c>
      <c r="T3998" s="11">
        <f t="shared" si="251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14" t="e">
        <f t="shared" si="249"/>
        <v>#DIV/0!</v>
      </c>
      <c r="Q3999" t="s">
        <v>8321</v>
      </c>
      <c r="R3999" t="s">
        <v>8322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14">
        <f t="shared" si="249"/>
        <v>59.583333333333336</v>
      </c>
      <c r="Q4000" t="s">
        <v>8321</v>
      </c>
      <c r="R4000" t="s">
        <v>8322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14">
        <f t="shared" si="249"/>
        <v>82.571428571428569</v>
      </c>
      <c r="Q4001" t="s">
        <v>8321</v>
      </c>
      <c r="R4001" t="s">
        <v>8322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14">
        <f t="shared" si="249"/>
        <v>10</v>
      </c>
      <c r="Q4002" t="s">
        <v>8321</v>
      </c>
      <c r="R4002" t="s">
        <v>8322</v>
      </c>
      <c r="S4002" s="11">
        <f t="shared" si="250"/>
        <v>42437.64534722222</v>
      </c>
      <c r="T4002" s="11">
        <f t="shared" si="251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14">
        <f t="shared" si="249"/>
        <v>32.357142857142854</v>
      </c>
      <c r="Q4003" t="s">
        <v>8321</v>
      </c>
      <c r="R4003" t="s">
        <v>8322</v>
      </c>
      <c r="S4003" s="11">
        <f t="shared" si="250"/>
        <v>42775.964212962965</v>
      </c>
      <c r="T4003" s="11">
        <f t="shared" si="251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14">
        <f t="shared" si="249"/>
        <v>5.75</v>
      </c>
      <c r="Q4004" t="s">
        <v>8321</v>
      </c>
      <c r="R4004" t="s">
        <v>8322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14">
        <f t="shared" si="249"/>
        <v>100.5</v>
      </c>
      <c r="Q4005" t="s">
        <v>8321</v>
      </c>
      <c r="R4005" t="s">
        <v>8322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14">
        <f t="shared" si="249"/>
        <v>1</v>
      </c>
      <c r="Q4006" t="s">
        <v>8321</v>
      </c>
      <c r="R4006" t="s">
        <v>8322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14">
        <f t="shared" si="249"/>
        <v>20</v>
      </c>
      <c r="Q4007" t="s">
        <v>8321</v>
      </c>
      <c r="R4007" t="s">
        <v>8322</v>
      </c>
      <c r="S4007" s="11">
        <f t="shared" si="250"/>
        <v>41872.807696759257</v>
      </c>
      <c r="T4007" s="11">
        <f t="shared" si="251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14">
        <f t="shared" si="249"/>
        <v>2</v>
      </c>
      <c r="Q4008" t="s">
        <v>8321</v>
      </c>
      <c r="R4008" t="s">
        <v>8322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14">
        <f t="shared" si="249"/>
        <v>5</v>
      </c>
      <c r="Q4009" t="s">
        <v>8321</v>
      </c>
      <c r="R4009" t="s">
        <v>8322</v>
      </c>
      <c r="S4009" s="11">
        <f t="shared" si="250"/>
        <v>41848.772928240738</v>
      </c>
      <c r="T4009" s="11">
        <f t="shared" si="251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14">
        <f t="shared" si="249"/>
        <v>15</v>
      </c>
      <c r="Q4010" t="s">
        <v>8321</v>
      </c>
      <c r="R4010" t="s">
        <v>8322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14">
        <f t="shared" si="249"/>
        <v>25</v>
      </c>
      <c r="Q4011" t="s">
        <v>8321</v>
      </c>
      <c r="R4011" t="s">
        <v>8322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14">
        <f t="shared" si="249"/>
        <v>45.842105263157897</v>
      </c>
      <c r="Q4012" t="s">
        <v>8321</v>
      </c>
      <c r="R4012" t="s">
        <v>8322</v>
      </c>
      <c r="S4012" s="11">
        <f t="shared" si="250"/>
        <v>41921.770439814813</v>
      </c>
      <c r="T4012" s="11">
        <f t="shared" si="251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14">
        <f t="shared" si="249"/>
        <v>4.75</v>
      </c>
      <c r="Q4013" t="s">
        <v>8321</v>
      </c>
      <c r="R4013" t="s">
        <v>8322</v>
      </c>
      <c r="S4013" s="11">
        <f t="shared" si="250"/>
        <v>42002.54488425926</v>
      </c>
      <c r="T4013" s="11">
        <f t="shared" si="251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14" t="e">
        <f t="shared" si="249"/>
        <v>#DIV/0!</v>
      </c>
      <c r="Q4014" t="s">
        <v>8321</v>
      </c>
      <c r="R4014" t="s">
        <v>8322</v>
      </c>
      <c r="S4014" s="11">
        <f t="shared" si="250"/>
        <v>42096.544548611113</v>
      </c>
      <c r="T4014" s="11">
        <f t="shared" si="251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14">
        <f t="shared" si="249"/>
        <v>13</v>
      </c>
      <c r="Q4015" t="s">
        <v>8321</v>
      </c>
      <c r="R4015" t="s">
        <v>8322</v>
      </c>
      <c r="S4015" s="11">
        <f t="shared" si="250"/>
        <v>42021.301192129627</v>
      </c>
      <c r="T4015" s="11">
        <f t="shared" si="251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14" t="e">
        <f t="shared" si="249"/>
        <v>#DIV/0!</v>
      </c>
      <c r="Q4016" t="s">
        <v>8321</v>
      </c>
      <c r="R4016" t="s">
        <v>8322</v>
      </c>
      <c r="S4016" s="11">
        <f t="shared" si="250"/>
        <v>42419.246168981481</v>
      </c>
      <c r="T4016" s="11">
        <f t="shared" si="251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14">
        <f t="shared" si="249"/>
        <v>1</v>
      </c>
      <c r="Q4017" t="s">
        <v>8321</v>
      </c>
      <c r="R4017" t="s">
        <v>8322</v>
      </c>
      <c r="S4017" s="11">
        <f t="shared" si="250"/>
        <v>42174.780821759254</v>
      </c>
      <c r="T4017" s="11">
        <f t="shared" si="251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14">
        <f t="shared" si="249"/>
        <v>10</v>
      </c>
      <c r="Q4018" t="s">
        <v>8321</v>
      </c>
      <c r="R4018" t="s">
        <v>8322</v>
      </c>
      <c r="S4018" s="11">
        <f t="shared" si="250"/>
        <v>41869.872685185182</v>
      </c>
      <c r="T4018" s="11">
        <f t="shared" si="251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14">
        <f t="shared" si="249"/>
        <v>52.5</v>
      </c>
      <c r="Q4019" t="s">
        <v>8321</v>
      </c>
      <c r="R4019" t="s">
        <v>8322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14">
        <f t="shared" si="249"/>
        <v>32.5</v>
      </c>
      <c r="Q4020" t="s">
        <v>8321</v>
      </c>
      <c r="R4020" t="s">
        <v>8322</v>
      </c>
      <c r="S4020" s="11">
        <f t="shared" si="250"/>
        <v>42620.91097222222</v>
      </c>
      <c r="T4020" s="11">
        <f t="shared" si="251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14">
        <f t="shared" si="249"/>
        <v>7.25</v>
      </c>
      <c r="Q4021" t="s">
        <v>8321</v>
      </c>
      <c r="R4021" t="s">
        <v>8322</v>
      </c>
      <c r="S4021" s="11">
        <f t="shared" si="250"/>
        <v>42417.675879629634</v>
      </c>
      <c r="T4021" s="11">
        <f t="shared" si="251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14">
        <f t="shared" si="249"/>
        <v>33.333333333333336</v>
      </c>
      <c r="Q4022" t="s">
        <v>8321</v>
      </c>
      <c r="R4022" t="s">
        <v>8322</v>
      </c>
      <c r="S4022" s="11">
        <f t="shared" si="250"/>
        <v>42057.190960648149</v>
      </c>
      <c r="T4022" s="11">
        <f t="shared" si="251"/>
        <v>42087.149293981478</v>
      </c>
    </row>
    <row r="4023" spans="1:20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14">
        <f t="shared" si="249"/>
        <v>62.5</v>
      </c>
      <c r="Q4023" t="s">
        <v>8321</v>
      </c>
      <c r="R4023" t="s">
        <v>8322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14">
        <f t="shared" si="249"/>
        <v>63.558375634517766</v>
      </c>
      <c r="Q4024" t="s">
        <v>8321</v>
      </c>
      <c r="R4024" t="s">
        <v>8322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14" t="e">
        <f t="shared" si="249"/>
        <v>#DIV/0!</v>
      </c>
      <c r="Q4025" t="s">
        <v>8321</v>
      </c>
      <c r="R4025" t="s">
        <v>8322</v>
      </c>
      <c r="S4025" s="11">
        <f t="shared" si="250"/>
        <v>42408.999571759254</v>
      </c>
      <c r="T4025" s="11">
        <f t="shared" si="251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14">
        <f t="shared" si="249"/>
        <v>10</v>
      </c>
      <c r="Q4026" t="s">
        <v>8321</v>
      </c>
      <c r="R4026" t="s">
        <v>8322</v>
      </c>
      <c r="S4026" s="11">
        <f t="shared" si="250"/>
        <v>42217.670104166667</v>
      </c>
      <c r="T4026" s="11">
        <f t="shared" si="251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14">
        <f t="shared" si="249"/>
        <v>62.5</v>
      </c>
      <c r="Q4027" t="s">
        <v>8321</v>
      </c>
      <c r="R4027" t="s">
        <v>8322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14" t="e">
        <f t="shared" si="249"/>
        <v>#DIV/0!</v>
      </c>
      <c r="Q4028" t="s">
        <v>8321</v>
      </c>
      <c r="R4028" t="s">
        <v>8322</v>
      </c>
      <c r="S4028" s="11">
        <f t="shared" si="250"/>
        <v>42282.655543981484</v>
      </c>
      <c r="T4028" s="11">
        <f t="shared" si="251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14">
        <f t="shared" si="249"/>
        <v>30.714285714285715</v>
      </c>
      <c r="Q4029" t="s">
        <v>8321</v>
      </c>
      <c r="R4029" t="s">
        <v>8322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14">
        <f t="shared" si="249"/>
        <v>51</v>
      </c>
      <c r="Q4030" t="s">
        <v>8321</v>
      </c>
      <c r="R4030" t="s">
        <v>8322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14" t="e">
        <f t="shared" si="249"/>
        <v>#DIV/0!</v>
      </c>
      <c r="Q4031" t="s">
        <v>8321</v>
      </c>
      <c r="R4031" t="s">
        <v>8322</v>
      </c>
      <c r="S4031" s="11">
        <f t="shared" si="250"/>
        <v>42322.025115740747</v>
      </c>
      <c r="T4031" s="11">
        <f t="shared" si="251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14">
        <f t="shared" si="249"/>
        <v>66.666666666666671</v>
      </c>
      <c r="Q4032" t="s">
        <v>8321</v>
      </c>
      <c r="R4032" t="s">
        <v>8322</v>
      </c>
      <c r="S4032" s="11">
        <f t="shared" si="250"/>
        <v>42374.655081018514</v>
      </c>
      <c r="T4032" s="11">
        <f t="shared" si="251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14" t="e">
        <f t="shared" si="249"/>
        <v>#DIV/0!</v>
      </c>
      <c r="Q4033" t="s">
        <v>8321</v>
      </c>
      <c r="R4033" t="s">
        <v>8322</v>
      </c>
      <c r="S4033" s="11">
        <f t="shared" si="250"/>
        <v>41941.585231481484</v>
      </c>
      <c r="T4033" s="11">
        <f t="shared" si="251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252">E4034/D4034</f>
        <v>6.8287037037037035E-2</v>
      </c>
      <c r="P4034" s="14">
        <f t="shared" si="249"/>
        <v>59</v>
      </c>
      <c r="Q4034" t="s">
        <v>8321</v>
      </c>
      <c r="R4034" t="s">
        <v>8322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252"/>
        <v>0.25698702928870293</v>
      </c>
      <c r="P4035" s="14">
        <f t="shared" ref="P4035:P4098" si="253">E4035/L4035</f>
        <v>65.340319148936175</v>
      </c>
      <c r="Q4035" t="s">
        <v>8321</v>
      </c>
      <c r="R4035" t="s">
        <v>8322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14">
        <f t="shared" si="253"/>
        <v>100</v>
      </c>
      <c r="Q4036" t="s">
        <v>8321</v>
      </c>
      <c r="R4036" t="s">
        <v>8322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14">
        <f t="shared" si="253"/>
        <v>147.4</v>
      </c>
      <c r="Q4037" t="s">
        <v>8321</v>
      </c>
      <c r="R4037" t="s">
        <v>8322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14">
        <f t="shared" si="253"/>
        <v>166.05882352941177</v>
      </c>
      <c r="Q4038" t="s">
        <v>8321</v>
      </c>
      <c r="R4038" t="s">
        <v>8322</v>
      </c>
      <c r="S4038" s="11">
        <f t="shared" si="254"/>
        <v>41804.937083333331</v>
      </c>
      <c r="T4038" s="11">
        <f t="shared" si="255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14">
        <f t="shared" si="253"/>
        <v>40</v>
      </c>
      <c r="Q4039" t="s">
        <v>8321</v>
      </c>
      <c r="R4039" t="s">
        <v>8322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14">
        <f t="shared" si="253"/>
        <v>75.25</v>
      </c>
      <c r="Q4040" t="s">
        <v>8321</v>
      </c>
      <c r="R4040" t="s">
        <v>8322</v>
      </c>
      <c r="S4040" s="11">
        <f t="shared" si="254"/>
        <v>41869.798726851855</v>
      </c>
      <c r="T4040" s="11">
        <f t="shared" si="255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14">
        <f t="shared" si="253"/>
        <v>60</v>
      </c>
      <c r="Q4041" t="s">
        <v>8321</v>
      </c>
      <c r="R4041" t="s">
        <v>8322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14">
        <f t="shared" si="253"/>
        <v>1250</v>
      </c>
      <c r="Q4042" t="s">
        <v>8321</v>
      </c>
      <c r="R4042" t="s">
        <v>8322</v>
      </c>
      <c r="S4042" s="11">
        <f t="shared" si="254"/>
        <v>42144.231527777782</v>
      </c>
      <c r="T4042" s="11">
        <f t="shared" si="255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14">
        <f t="shared" si="253"/>
        <v>10.5</v>
      </c>
      <c r="Q4043" t="s">
        <v>8321</v>
      </c>
      <c r="R4043" t="s">
        <v>8322</v>
      </c>
      <c r="S4043" s="11">
        <f t="shared" si="254"/>
        <v>42559.474004629628</v>
      </c>
      <c r="T4043" s="11">
        <f t="shared" si="255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14">
        <f t="shared" si="253"/>
        <v>7</v>
      </c>
      <c r="Q4044" t="s">
        <v>8321</v>
      </c>
      <c r="R4044" t="s">
        <v>8322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14" t="e">
        <f t="shared" si="253"/>
        <v>#DIV/0!</v>
      </c>
      <c r="Q4045" t="s">
        <v>8321</v>
      </c>
      <c r="R4045" t="s">
        <v>8322</v>
      </c>
      <c r="S4045" s="11">
        <f t="shared" si="254"/>
        <v>41948.957465277781</v>
      </c>
      <c r="T4045" s="11">
        <f t="shared" si="255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14">
        <f t="shared" si="253"/>
        <v>56.25</v>
      </c>
      <c r="Q4046" t="s">
        <v>8321</v>
      </c>
      <c r="R4046" t="s">
        <v>8322</v>
      </c>
      <c r="S4046" s="11">
        <f t="shared" si="254"/>
        <v>42074.219699074078</v>
      </c>
      <c r="T4046" s="11">
        <f t="shared" si="255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14">
        <f t="shared" si="253"/>
        <v>1</v>
      </c>
      <c r="Q4047" t="s">
        <v>8321</v>
      </c>
      <c r="R4047" t="s">
        <v>8322</v>
      </c>
      <c r="S4047" s="11">
        <f t="shared" si="254"/>
        <v>41842.201261574075</v>
      </c>
      <c r="T4047" s="11">
        <f t="shared" si="255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14">
        <f t="shared" si="253"/>
        <v>38.333333333333336</v>
      </c>
      <c r="Q4048" t="s">
        <v>8321</v>
      </c>
      <c r="R4048" t="s">
        <v>8322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14">
        <f t="shared" si="253"/>
        <v>27.5</v>
      </c>
      <c r="Q4049" t="s">
        <v>8321</v>
      </c>
      <c r="R4049" t="s">
        <v>8322</v>
      </c>
      <c r="S4049" s="11">
        <f t="shared" si="254"/>
        <v>41991.022488425922</v>
      </c>
      <c r="T4049" s="11">
        <f t="shared" si="255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14">
        <f t="shared" si="253"/>
        <v>32.978021978021978</v>
      </c>
      <c r="Q4050" t="s">
        <v>8321</v>
      </c>
      <c r="R4050" t="s">
        <v>8322</v>
      </c>
      <c r="S4050" s="11">
        <f t="shared" si="254"/>
        <v>42436.509108796294</v>
      </c>
      <c r="T4050" s="11">
        <f t="shared" si="255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14">
        <f t="shared" si="253"/>
        <v>16</v>
      </c>
      <c r="Q4051" t="s">
        <v>8321</v>
      </c>
      <c r="R4051" t="s">
        <v>8322</v>
      </c>
      <c r="S4051" s="11">
        <f t="shared" si="254"/>
        <v>42169.958506944444</v>
      </c>
      <c r="T4051" s="11">
        <f t="shared" si="255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14">
        <f t="shared" si="253"/>
        <v>1</v>
      </c>
      <c r="Q4052" t="s">
        <v>8321</v>
      </c>
      <c r="R4052" t="s">
        <v>8322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14" t="e">
        <f t="shared" si="253"/>
        <v>#DIV/0!</v>
      </c>
      <c r="Q4053" t="s">
        <v>8321</v>
      </c>
      <c r="R4053" t="s">
        <v>8322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14">
        <f t="shared" si="253"/>
        <v>86.615384615384613</v>
      </c>
      <c r="Q4054" t="s">
        <v>8321</v>
      </c>
      <c r="R4054" t="s">
        <v>8322</v>
      </c>
      <c r="S4054" s="11">
        <f t="shared" si="254"/>
        <v>41865.878657407404</v>
      </c>
      <c r="T4054" s="11">
        <f t="shared" si="255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14">
        <f t="shared" si="253"/>
        <v>55</v>
      </c>
      <c r="Q4055" t="s">
        <v>8321</v>
      </c>
      <c r="R4055" t="s">
        <v>8322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14" t="e">
        <f t="shared" si="253"/>
        <v>#DIV/0!</v>
      </c>
      <c r="Q4056" t="s">
        <v>8321</v>
      </c>
      <c r="R4056" t="s">
        <v>8322</v>
      </c>
      <c r="S4056" s="11">
        <f t="shared" si="254"/>
        <v>42613.841261574074</v>
      </c>
      <c r="T4056" s="11">
        <f t="shared" si="255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14">
        <f t="shared" si="253"/>
        <v>41.952380952380949</v>
      </c>
      <c r="Q4057" t="s">
        <v>8321</v>
      </c>
      <c r="R4057" t="s">
        <v>8322</v>
      </c>
      <c r="S4057" s="11">
        <f t="shared" si="254"/>
        <v>41779.648506944446</v>
      </c>
      <c r="T4057" s="11">
        <f t="shared" si="255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14">
        <f t="shared" si="253"/>
        <v>88.333333333333329</v>
      </c>
      <c r="Q4058" t="s">
        <v>8321</v>
      </c>
      <c r="R4058" t="s">
        <v>8322</v>
      </c>
      <c r="S4058" s="11">
        <f t="shared" si="254"/>
        <v>42534.933321759265</v>
      </c>
      <c r="T4058" s="11">
        <f t="shared" si="255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14">
        <f t="shared" si="253"/>
        <v>129.16666666666666</v>
      </c>
      <c r="Q4059" t="s">
        <v>8321</v>
      </c>
      <c r="R4059" t="s">
        <v>8322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14">
        <f t="shared" si="253"/>
        <v>23.75</v>
      </c>
      <c r="Q4060" t="s">
        <v>8321</v>
      </c>
      <c r="R4060" t="s">
        <v>8322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14">
        <f t="shared" si="253"/>
        <v>35.714285714285715</v>
      </c>
      <c r="Q4061" t="s">
        <v>8321</v>
      </c>
      <c r="R4061" t="s">
        <v>8322</v>
      </c>
      <c r="S4061" s="11">
        <f t="shared" si="254"/>
        <v>41866.640648148146</v>
      </c>
      <c r="T4061" s="11">
        <f t="shared" si="255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14">
        <f t="shared" si="253"/>
        <v>57</v>
      </c>
      <c r="Q4062" t="s">
        <v>8321</v>
      </c>
      <c r="R4062" t="s">
        <v>8322</v>
      </c>
      <c r="S4062" s="11">
        <f t="shared" si="254"/>
        <v>41779.695092592592</v>
      </c>
      <c r="T4062" s="11">
        <f t="shared" si="255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14" t="e">
        <f t="shared" si="253"/>
        <v>#DIV/0!</v>
      </c>
      <c r="Q4063" t="s">
        <v>8321</v>
      </c>
      <c r="R4063" t="s">
        <v>8322</v>
      </c>
      <c r="S4063" s="11">
        <f t="shared" si="254"/>
        <v>42421.141469907408</v>
      </c>
      <c r="T4063" s="11">
        <f t="shared" si="255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14">
        <f t="shared" si="253"/>
        <v>163.33333333333334</v>
      </c>
      <c r="Q4064" t="s">
        <v>8321</v>
      </c>
      <c r="R4064" t="s">
        <v>8322</v>
      </c>
      <c r="S4064" s="11">
        <f t="shared" si="254"/>
        <v>42523.739212962959</v>
      </c>
      <c r="T4064" s="11">
        <f t="shared" si="255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14">
        <f t="shared" si="253"/>
        <v>15</v>
      </c>
      <c r="Q4065" t="s">
        <v>8321</v>
      </c>
      <c r="R4065" t="s">
        <v>8322</v>
      </c>
      <c r="S4065" s="11">
        <f t="shared" si="254"/>
        <v>41787.681527777779</v>
      </c>
      <c r="T4065" s="11">
        <f t="shared" si="255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14">
        <f t="shared" si="253"/>
        <v>64.166666666666671</v>
      </c>
      <c r="Q4066" t="s">
        <v>8321</v>
      </c>
      <c r="R4066" t="s">
        <v>8322</v>
      </c>
      <c r="S4066" s="11">
        <f t="shared" si="254"/>
        <v>42093.588263888887</v>
      </c>
      <c r="T4066" s="11">
        <f t="shared" si="255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14">
        <f t="shared" si="253"/>
        <v>6.75</v>
      </c>
      <c r="Q4067" t="s">
        <v>8321</v>
      </c>
      <c r="R4067" t="s">
        <v>8322</v>
      </c>
      <c r="S4067" s="11">
        <f t="shared" si="254"/>
        <v>41833.951516203706</v>
      </c>
      <c r="T4067" s="11">
        <f t="shared" si="255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14">
        <f t="shared" si="253"/>
        <v>25</v>
      </c>
      <c r="Q4068" t="s">
        <v>8321</v>
      </c>
      <c r="R4068" t="s">
        <v>8322</v>
      </c>
      <c r="S4068" s="11">
        <f t="shared" si="254"/>
        <v>42479.039212962962</v>
      </c>
      <c r="T4068" s="11">
        <f t="shared" si="255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14">
        <f t="shared" si="253"/>
        <v>179.11764705882354</v>
      </c>
      <c r="Q4069" t="s">
        <v>8321</v>
      </c>
      <c r="R4069" t="s">
        <v>8322</v>
      </c>
      <c r="S4069" s="11">
        <f t="shared" si="254"/>
        <v>42235.117476851854</v>
      </c>
      <c r="T4069" s="11">
        <f t="shared" si="255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14">
        <f t="shared" si="253"/>
        <v>34.950000000000003</v>
      </c>
      <c r="Q4070" t="s">
        <v>8321</v>
      </c>
      <c r="R4070" t="s">
        <v>8322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14">
        <f t="shared" si="253"/>
        <v>33.07692307692308</v>
      </c>
      <c r="Q4071" t="s">
        <v>8321</v>
      </c>
      <c r="R4071" t="s">
        <v>8322</v>
      </c>
      <c r="S4071" s="11">
        <f t="shared" si="254"/>
        <v>42022.661527777775</v>
      </c>
      <c r="T4071" s="11">
        <f t="shared" si="255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14">
        <f t="shared" si="253"/>
        <v>27.5</v>
      </c>
      <c r="Q4072" t="s">
        <v>8321</v>
      </c>
      <c r="R4072" t="s">
        <v>8322</v>
      </c>
      <c r="S4072" s="11">
        <f t="shared" si="254"/>
        <v>42031.666898148149</v>
      </c>
      <c r="T4072" s="11">
        <f t="shared" si="255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14" t="e">
        <f t="shared" si="253"/>
        <v>#DIV/0!</v>
      </c>
      <c r="Q4073" t="s">
        <v>8321</v>
      </c>
      <c r="R4073" t="s">
        <v>8322</v>
      </c>
      <c r="S4073" s="11">
        <f t="shared" si="254"/>
        <v>42700.804756944446</v>
      </c>
      <c r="T4073" s="11">
        <f t="shared" si="255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14">
        <f t="shared" si="253"/>
        <v>2</v>
      </c>
      <c r="Q4074" t="s">
        <v>8321</v>
      </c>
      <c r="R4074" t="s">
        <v>8322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14">
        <f t="shared" si="253"/>
        <v>18.5</v>
      </c>
      <c r="Q4075" t="s">
        <v>8321</v>
      </c>
      <c r="R4075" t="s">
        <v>8322</v>
      </c>
      <c r="S4075" s="11">
        <f t="shared" si="254"/>
        <v>42078.34520833334</v>
      </c>
      <c r="T4075" s="11">
        <f t="shared" si="255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14">
        <f t="shared" si="253"/>
        <v>35</v>
      </c>
      <c r="Q4076" t="s">
        <v>8321</v>
      </c>
      <c r="R4076" t="s">
        <v>8322</v>
      </c>
      <c r="S4076" s="11">
        <f t="shared" si="254"/>
        <v>42283.552951388891</v>
      </c>
      <c r="T4076" s="11">
        <f t="shared" si="255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14">
        <f t="shared" si="253"/>
        <v>44.307692307692307</v>
      </c>
      <c r="Q4077" t="s">
        <v>8321</v>
      </c>
      <c r="R4077" t="s">
        <v>8322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14" t="e">
        <f t="shared" si="253"/>
        <v>#DIV/0!</v>
      </c>
      <c r="Q4078" t="s">
        <v>8321</v>
      </c>
      <c r="R4078" t="s">
        <v>8322</v>
      </c>
      <c r="S4078" s="11">
        <f t="shared" si="254"/>
        <v>41905.795706018522</v>
      </c>
      <c r="T4078" s="11">
        <f t="shared" si="255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14">
        <f t="shared" si="253"/>
        <v>222.5</v>
      </c>
      <c r="Q4079" t="s">
        <v>8321</v>
      </c>
      <c r="R4079" t="s">
        <v>8322</v>
      </c>
      <c r="S4079" s="11">
        <f t="shared" si="254"/>
        <v>42695.7105787037</v>
      </c>
      <c r="T4079" s="11">
        <f t="shared" si="255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14" t="e">
        <f t="shared" si="253"/>
        <v>#DIV/0!</v>
      </c>
      <c r="Q4080" t="s">
        <v>8321</v>
      </c>
      <c r="R4080" t="s">
        <v>8322</v>
      </c>
      <c r="S4080" s="11">
        <f t="shared" si="254"/>
        <v>42732.787523148145</v>
      </c>
      <c r="T4080" s="11">
        <f t="shared" si="255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14">
        <f t="shared" si="253"/>
        <v>5</v>
      </c>
      <c r="Q4081" t="s">
        <v>8321</v>
      </c>
      <c r="R4081" t="s">
        <v>8322</v>
      </c>
      <c r="S4081" s="11">
        <f t="shared" si="254"/>
        <v>42510.938900462963</v>
      </c>
      <c r="T4081" s="11">
        <f t="shared" si="255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14" t="e">
        <f t="shared" si="253"/>
        <v>#DIV/0!</v>
      </c>
      <c r="Q4082" t="s">
        <v>8321</v>
      </c>
      <c r="R4082" t="s">
        <v>8322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14">
        <f t="shared" si="253"/>
        <v>29.166666666666668</v>
      </c>
      <c r="Q4083" t="s">
        <v>8321</v>
      </c>
      <c r="R4083" t="s">
        <v>8322</v>
      </c>
      <c r="S4083" s="11">
        <f t="shared" si="254"/>
        <v>42041.581307870365</v>
      </c>
      <c r="T4083" s="11">
        <f t="shared" si="255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14">
        <f t="shared" si="253"/>
        <v>1.5</v>
      </c>
      <c r="Q4084" t="s">
        <v>8321</v>
      </c>
      <c r="R4084" t="s">
        <v>8322</v>
      </c>
      <c r="S4084" s="11">
        <f t="shared" si="254"/>
        <v>42307.189270833333</v>
      </c>
      <c r="T4084" s="11">
        <f t="shared" si="255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14">
        <f t="shared" si="253"/>
        <v>126.5</v>
      </c>
      <c r="Q4085" t="s">
        <v>8321</v>
      </c>
      <c r="R4085" t="s">
        <v>8322</v>
      </c>
      <c r="S4085" s="11">
        <f t="shared" si="254"/>
        <v>42353.761759259258</v>
      </c>
      <c r="T4085" s="11">
        <f t="shared" si="255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14">
        <f t="shared" si="253"/>
        <v>10</v>
      </c>
      <c r="Q4086" t="s">
        <v>8321</v>
      </c>
      <c r="R4086" t="s">
        <v>8322</v>
      </c>
      <c r="S4086" s="11">
        <f t="shared" si="254"/>
        <v>42622.436412037037</v>
      </c>
      <c r="T4086" s="11">
        <f t="shared" si="255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14">
        <f t="shared" si="253"/>
        <v>10</v>
      </c>
      <c r="Q4087" t="s">
        <v>8321</v>
      </c>
      <c r="R4087" t="s">
        <v>8322</v>
      </c>
      <c r="S4087" s="11">
        <f t="shared" si="254"/>
        <v>42058.603877314818</v>
      </c>
      <c r="T4087" s="11">
        <f t="shared" si="255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14">
        <f t="shared" si="253"/>
        <v>9.4</v>
      </c>
      <c r="Q4088" t="s">
        <v>8321</v>
      </c>
      <c r="R4088" t="s">
        <v>8322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14" t="e">
        <f t="shared" si="253"/>
        <v>#DIV/0!</v>
      </c>
      <c r="Q4089" t="s">
        <v>8321</v>
      </c>
      <c r="R4089" t="s">
        <v>8322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14">
        <f t="shared" si="253"/>
        <v>72</v>
      </c>
      <c r="Q4090" t="s">
        <v>8321</v>
      </c>
      <c r="R4090" t="s">
        <v>8322</v>
      </c>
      <c r="S4090" s="11">
        <f t="shared" si="254"/>
        <v>41990.612546296295</v>
      </c>
      <c r="T4090" s="11">
        <f t="shared" si="255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14">
        <f t="shared" si="253"/>
        <v>30</v>
      </c>
      <c r="Q4091" t="s">
        <v>8321</v>
      </c>
      <c r="R4091" t="s">
        <v>8322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14">
        <f t="shared" si="253"/>
        <v>10.666666666666666</v>
      </c>
      <c r="Q4092" t="s">
        <v>8321</v>
      </c>
      <c r="R4092" t="s">
        <v>8322</v>
      </c>
      <c r="S4092" s="11">
        <f t="shared" si="254"/>
        <v>42209.67288194444</v>
      </c>
      <c r="T4092" s="11">
        <f t="shared" si="255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14">
        <f t="shared" si="253"/>
        <v>25.5</v>
      </c>
      <c r="Q4093" t="s">
        <v>8321</v>
      </c>
      <c r="R4093" t="s">
        <v>8322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14">
        <f t="shared" si="253"/>
        <v>20</v>
      </c>
      <c r="Q4094" t="s">
        <v>8321</v>
      </c>
      <c r="R4094" t="s">
        <v>8322</v>
      </c>
      <c r="S4094" s="11">
        <f t="shared" si="254"/>
        <v>42039.194988425923</v>
      </c>
      <c r="T4094" s="11">
        <f t="shared" si="255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14">
        <f t="shared" si="253"/>
        <v>15</v>
      </c>
      <c r="Q4095" t="s">
        <v>8321</v>
      </c>
      <c r="R4095" t="s">
        <v>8322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14">
        <f t="shared" si="253"/>
        <v>91.25</v>
      </c>
      <c r="Q4096" t="s">
        <v>8321</v>
      </c>
      <c r="R4096" t="s">
        <v>8322</v>
      </c>
      <c r="S4096" s="11">
        <f t="shared" si="254"/>
        <v>41890.086805555555</v>
      </c>
      <c r="T4096" s="11">
        <f t="shared" si="255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14">
        <f t="shared" si="253"/>
        <v>800</v>
      </c>
      <c r="Q4097" t="s">
        <v>8321</v>
      </c>
      <c r="R4097" t="s">
        <v>8322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256">E4098/D4098</f>
        <v>0.11428571428571428</v>
      </c>
      <c r="P4098" s="14">
        <f t="shared" si="253"/>
        <v>80</v>
      </c>
      <c r="Q4098" t="s">
        <v>8321</v>
      </c>
      <c r="R4098" t="s">
        <v>8322</v>
      </c>
      <c r="S4098" s="11">
        <f t="shared" si="254"/>
        <v>42750.530312499999</v>
      </c>
      <c r="T4098" s="11">
        <f t="shared" si="255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256"/>
        <v>0</v>
      </c>
      <c r="P4099" s="14" t="e">
        <f t="shared" ref="P4099:P4115" si="257">E4099/L4099</f>
        <v>#DIV/0!</v>
      </c>
      <c r="Q4099" t="s">
        <v>8321</v>
      </c>
      <c r="R4099" t="s">
        <v>8322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14" t="e">
        <f t="shared" si="257"/>
        <v>#DIV/0!</v>
      </c>
      <c r="Q4100" t="s">
        <v>8321</v>
      </c>
      <c r="R4100" t="s">
        <v>8322</v>
      </c>
      <c r="S4100" s="11">
        <f t="shared" si="258"/>
        <v>42495.722187499996</v>
      </c>
      <c r="T4100" s="11">
        <f t="shared" si="25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14">
        <f t="shared" si="257"/>
        <v>50</v>
      </c>
      <c r="Q4101" t="s">
        <v>8321</v>
      </c>
      <c r="R4101" t="s">
        <v>8322</v>
      </c>
      <c r="S4101" s="11">
        <f t="shared" si="258"/>
        <v>42570.850381944445</v>
      </c>
      <c r="T4101" s="11">
        <f t="shared" si="25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14" t="e">
        <f t="shared" si="257"/>
        <v>#DIV/0!</v>
      </c>
      <c r="Q4102" t="s">
        <v>8321</v>
      </c>
      <c r="R4102" t="s">
        <v>8322</v>
      </c>
      <c r="S4102" s="11">
        <f t="shared" si="258"/>
        <v>41927.124884259261</v>
      </c>
      <c r="T4102" s="11">
        <f t="shared" si="25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14" t="e">
        <f t="shared" si="257"/>
        <v>#DIV/0!</v>
      </c>
      <c r="Q4103" t="s">
        <v>8321</v>
      </c>
      <c r="R4103" t="s">
        <v>8322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14">
        <f t="shared" si="257"/>
        <v>22.833333333333332</v>
      </c>
      <c r="Q4104" t="s">
        <v>8321</v>
      </c>
      <c r="R4104" t="s">
        <v>8322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14">
        <f t="shared" si="257"/>
        <v>16.666666666666668</v>
      </c>
      <c r="Q4105" t="s">
        <v>8321</v>
      </c>
      <c r="R4105" t="s">
        <v>8322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14">
        <f t="shared" si="257"/>
        <v>45.785714285714285</v>
      </c>
      <c r="Q4106" t="s">
        <v>8321</v>
      </c>
      <c r="R4106" t="s">
        <v>8322</v>
      </c>
      <c r="S4106" s="11">
        <f t="shared" si="258"/>
        <v>42640.278171296297</v>
      </c>
      <c r="T4106" s="11">
        <f t="shared" si="25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14">
        <f t="shared" si="257"/>
        <v>383.33333333333331</v>
      </c>
      <c r="Q4107" t="s">
        <v>8321</v>
      </c>
      <c r="R4107" t="s">
        <v>8322</v>
      </c>
      <c r="S4107" s="11">
        <f t="shared" si="258"/>
        <v>42697.010520833333</v>
      </c>
      <c r="T4107" s="11">
        <f t="shared" si="25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14">
        <f t="shared" si="257"/>
        <v>106.96969696969697</v>
      </c>
      <c r="Q4108" t="s">
        <v>8321</v>
      </c>
      <c r="R4108" t="s">
        <v>8322</v>
      </c>
      <c r="S4108" s="11">
        <f t="shared" si="258"/>
        <v>42053.049375000002</v>
      </c>
      <c r="T4108" s="11">
        <f t="shared" si="25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14">
        <f t="shared" si="257"/>
        <v>10.25</v>
      </c>
      <c r="Q4109" t="s">
        <v>8321</v>
      </c>
      <c r="R4109" t="s">
        <v>8322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14">
        <f t="shared" si="257"/>
        <v>59</v>
      </c>
      <c r="Q4110" t="s">
        <v>8321</v>
      </c>
      <c r="R4110" t="s">
        <v>8322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14" t="e">
        <f t="shared" si="257"/>
        <v>#DIV/0!</v>
      </c>
      <c r="Q4111" t="s">
        <v>8321</v>
      </c>
      <c r="R4111" t="s">
        <v>8322</v>
      </c>
      <c r="S4111" s="11">
        <f t="shared" si="258"/>
        <v>42307.539398148147</v>
      </c>
      <c r="T4111" s="11">
        <f t="shared" si="25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14">
        <f t="shared" si="257"/>
        <v>14.333333333333334</v>
      </c>
      <c r="Q4112" t="s">
        <v>8321</v>
      </c>
      <c r="R4112" t="s">
        <v>8322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14">
        <f t="shared" si="257"/>
        <v>15.666666666666666</v>
      </c>
      <c r="Q4113" t="s">
        <v>8321</v>
      </c>
      <c r="R4113" t="s">
        <v>8322</v>
      </c>
      <c r="S4113" s="11">
        <f t="shared" si="258"/>
        <v>42029.135879629626</v>
      </c>
      <c r="T4113" s="11">
        <f t="shared" si="25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14">
        <f t="shared" si="257"/>
        <v>1</v>
      </c>
      <c r="Q4114" t="s">
        <v>8321</v>
      </c>
      <c r="R4114" t="s">
        <v>8322</v>
      </c>
      <c r="S4114" s="11">
        <f t="shared" si="258"/>
        <v>42400.946597222224</v>
      </c>
      <c r="T4114" s="11">
        <f t="shared" si="25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14">
        <f t="shared" si="257"/>
        <v>1</v>
      </c>
      <c r="Q4115" t="s">
        <v>8321</v>
      </c>
      <c r="R4115" t="s">
        <v>8322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3" priority="13" operator="containsText" text="live">
      <formula>NOT(ISERROR(SEARCH("live",F1)))</formula>
    </cfRule>
    <cfRule type="containsText" dxfId="2" priority="14" operator="containsText" text="canceled">
      <formula>NOT(ISERROR(SEARCH("canceled",F1)))</formula>
    </cfRule>
    <cfRule type="containsText" dxfId="1" priority="15" operator="containsText" text="failed">
      <formula>NOT(ISERROR(SEARCH("failed",F1)))</formula>
    </cfRule>
    <cfRule type="containsText" dxfId="0" priority="16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FF0000"/>
        <color theme="9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-0.249977111117893"/>
  </sheetPr>
  <dimension ref="A1:H13"/>
  <sheetViews>
    <sheetView workbookViewId="0">
      <selection activeCell="O22" sqref="O22"/>
    </sheetView>
  </sheetViews>
  <sheetFormatPr baseColWidth="10" defaultRowHeight="15" x14ac:dyDescent="0.2"/>
  <cols>
    <col min="1" max="1" width="24.6640625" bestFit="1" customWidth="1"/>
    <col min="2" max="2" width="12.6640625" customWidth="1"/>
    <col min="3" max="3" width="10.6640625" customWidth="1"/>
    <col min="6" max="8" width="11.6640625" bestFit="1" customWidth="1"/>
  </cols>
  <sheetData>
    <row r="1" spans="1:8" s="18" customFormat="1" ht="32" x14ac:dyDescent="0.2">
      <c r="A1" s="15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7" t="s">
        <v>8387</v>
      </c>
    </row>
    <row r="2" spans="1:8" s="18" customFormat="1" ht="16" x14ac:dyDescent="0.2">
      <c r="A2" s="20" t="s">
        <v>8388</v>
      </c>
      <c r="B2" s="20">
        <f>COUNTIFS('Main sheet'!$D$2:$D$4115,"&lt;1000",'Main sheet'!$F$2:$F$4115,"successful")</f>
        <v>322</v>
      </c>
      <c r="C2" s="20">
        <f>COUNTIFS('Main sheet'!$D$2:$D$4115,"&lt;1000",'Main sheet'!$F$2:$F$4115,"failed")</f>
        <v>113</v>
      </c>
      <c r="D2" s="20">
        <f>COUNTIFS('Main sheet'!$D$2:$D$4115,"&lt;1000",'Main sheet'!$F$2:$F$4115,"canceled")</f>
        <v>18</v>
      </c>
      <c r="E2" s="20">
        <f>SUM(B2:D2)</f>
        <v>453</v>
      </c>
      <c r="F2" s="21">
        <f>B2/E2</f>
        <v>0.71081677704194257</v>
      </c>
      <c r="G2" s="21">
        <f>C2/E2</f>
        <v>0.24944812362030905</v>
      </c>
      <c r="H2" s="21">
        <f>D2/E2</f>
        <v>3.9735099337748346E-2</v>
      </c>
    </row>
    <row r="3" spans="1:8" s="19" customFormat="1" ht="16" x14ac:dyDescent="0.2">
      <c r="A3" s="19" t="s">
        <v>8389</v>
      </c>
      <c r="B3" s="19">
        <f>COUNTIFS('Main sheet'!$D$2:$D$4115,"&gt;=1000",'Main sheet'!$D$2:$D$4115,"&lt;4999",'Main sheet'!$F$2:$F$4115,"successful")</f>
        <v>931</v>
      </c>
      <c r="C3" s="19">
        <f>COUNTIFS('Main sheet'!$D$2:$D$4115,"&gt;=1000",'Main sheet'!$D$2:$D$4115,"&lt;4999",'Main sheet'!$F$2:$F$4115,"successful")</f>
        <v>931</v>
      </c>
      <c r="D3" s="19">
        <f>COUNTIFS('Main sheet'!$D$2:$D$4115,"&gt;=1000",'Main sheet'!$D$2:$D$4115,"&lt;4999",'Main sheet'!$F$2:$F$4115,"canceled")</f>
        <v>60</v>
      </c>
      <c r="E3" s="20">
        <f t="shared" ref="E3:E13" si="0">SUM(B3:D3)</f>
        <v>1922</v>
      </c>
      <c r="F3" s="21">
        <f t="shared" ref="F3:F13" si="1">B3/E3</f>
        <v>0.48439125910509884</v>
      </c>
      <c r="G3" s="21">
        <f t="shared" ref="G3:G13" si="2">C3/E3</f>
        <v>0.48439125910509884</v>
      </c>
      <c r="H3" s="21">
        <f t="shared" ref="H3:H13" si="3">D3/E3</f>
        <v>3.1217481789802288E-2</v>
      </c>
    </row>
    <row r="4" spans="1:8" s="19" customFormat="1" ht="16" x14ac:dyDescent="0.2">
      <c r="A4" s="19" t="s">
        <v>8390</v>
      </c>
      <c r="B4" s="19">
        <f>COUNTIFS('Main sheet'!$D$2:$D$4115,"&gt;=5000",'Main sheet'!$D$2:$D$4115,"&lt;9999",'Main sheet'!$F$2:$F$4115,"successful")</f>
        <v>380</v>
      </c>
      <c r="C4" s="19">
        <f>COUNTIFS('Main sheet'!$D$2:$D$4115,"&gt;=5000",'Main sheet'!$D$2:$D$4115,"&lt;9999",'Main sheet'!$F$2:$F$4115,"successful")</f>
        <v>380</v>
      </c>
      <c r="D4" s="19">
        <f>COUNTIFS('Main sheet'!$D$2:$D$4115,"&gt;=5000",'Main sheet'!$D$2:$D$4115,"&lt;9999",'Main sheet'!$F$2:$F$4115,"canceled")</f>
        <v>51</v>
      </c>
      <c r="E4" s="20">
        <f t="shared" si="0"/>
        <v>811</v>
      </c>
      <c r="F4" s="21">
        <f t="shared" si="1"/>
        <v>0.46855733662145499</v>
      </c>
      <c r="G4" s="21">
        <f t="shared" si="2"/>
        <v>0.46855733662145499</v>
      </c>
      <c r="H4" s="21">
        <f t="shared" si="3"/>
        <v>6.2885326757090007E-2</v>
      </c>
    </row>
    <row r="5" spans="1:8" s="19" customFormat="1" ht="16" x14ac:dyDescent="0.2">
      <c r="A5" s="19" t="s">
        <v>8391</v>
      </c>
      <c r="B5" s="19">
        <f>COUNTIFS('Main sheet'!$D$2:$D$4115,"&gt;=10000",'Main sheet'!$D$2:$D$4115,"&lt;14999",'Main sheet'!$F$2:$F$4115,"successful")</f>
        <v>168</v>
      </c>
      <c r="C5" s="19">
        <f>COUNTIFS('Main sheet'!$D$2:$D$4115,"&gt;=10000",'Main sheet'!$D$2:$D$4115,"&lt;14999",'Main sheet'!$F$2:$F$4115,"successful")</f>
        <v>168</v>
      </c>
      <c r="D5" s="19">
        <f>COUNTIFS('Main sheet'!$D$2:$D$4115,"&gt;=10000",'Main sheet'!$D$2:$D$4115,"&lt;14999",'Main sheet'!$F$2:$F$4115,"canceled")</f>
        <v>40</v>
      </c>
      <c r="E5" s="20">
        <f t="shared" si="0"/>
        <v>376</v>
      </c>
      <c r="F5" s="21">
        <f t="shared" si="1"/>
        <v>0.44680851063829785</v>
      </c>
      <c r="G5" s="21">
        <f t="shared" si="2"/>
        <v>0.44680851063829785</v>
      </c>
      <c r="H5" s="21">
        <f t="shared" si="3"/>
        <v>0.10638297872340426</v>
      </c>
    </row>
    <row r="6" spans="1:8" s="19" customFormat="1" ht="16" x14ac:dyDescent="0.2">
      <c r="A6" s="19" t="s">
        <v>8392</v>
      </c>
      <c r="B6" s="19">
        <f>COUNTIFS('Main sheet'!$D$2:$D$4115,"&gt;=15000",'Main sheet'!$D$2:$D$4115,"&lt;19999",'Main sheet'!$F$2:$F$4115,"successful")</f>
        <v>94</v>
      </c>
      <c r="C6" s="19">
        <f>COUNTIFS('Main sheet'!$D$2:$D$4115,"&gt;=15000",'Main sheet'!$D$2:$D$4115,"&lt;19999",'Main sheet'!$F$2:$F$4115,"failed")</f>
        <v>90</v>
      </c>
      <c r="D6" s="19">
        <f>COUNTIFS('Main sheet'!$D$2:$D$4115,"&gt;=15000",'Main sheet'!$D$2:$D$4115,"&lt;19999",'Main sheet'!$F$2:$F$4115,"canceled")</f>
        <v>17</v>
      </c>
      <c r="E6" s="20">
        <f t="shared" si="0"/>
        <v>201</v>
      </c>
      <c r="F6" s="21">
        <f t="shared" si="1"/>
        <v>0.46766169154228854</v>
      </c>
      <c r="G6" s="21">
        <f t="shared" si="2"/>
        <v>0.44776119402985076</v>
      </c>
      <c r="H6" s="21">
        <f t="shared" si="3"/>
        <v>8.45771144278607E-2</v>
      </c>
    </row>
    <row r="7" spans="1:8" s="19" customFormat="1" ht="16" x14ac:dyDescent="0.2">
      <c r="A7" s="19" t="s">
        <v>8393</v>
      </c>
      <c r="B7" s="19">
        <f>COUNTIFS('Main sheet'!$D$2:$D$4115,"&gt;=20000",'Main sheet'!$D$2:$D$4115,"&lt;24999",'Main sheet'!$F$2:$F$4115,"successful")</f>
        <v>62</v>
      </c>
      <c r="C7" s="19">
        <f>COUNTIFS('Main sheet'!$D$2:$D$4115,"&gt;=20000",'Main sheet'!$D$2:$D$4115,"&lt;24999",'Main sheet'!$F$2:$F$4115,"failed")</f>
        <v>72</v>
      </c>
      <c r="D7" s="19">
        <f>COUNTIFS('Main sheet'!$D$2:$D$4115,"&gt;=20000",'Main sheet'!$D$2:$D$4115,"&lt;24999",'Main sheet'!$F$2:$F$4115,"canceled")</f>
        <v>14</v>
      </c>
      <c r="E7" s="20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1">
        <f t="shared" si="3"/>
        <v>9.45945945945946E-2</v>
      </c>
    </row>
    <row r="8" spans="1:8" s="19" customFormat="1" ht="16" x14ac:dyDescent="0.2">
      <c r="A8" s="19" t="s">
        <v>8394</v>
      </c>
      <c r="B8" s="19">
        <f>COUNTIFS('Main sheet'!$D$2:$D$4115,"&gt;=25000",'Main sheet'!$D$2:$D$4115,"&lt;29999",'Main sheet'!$F$2:$F$4115,"successful")</f>
        <v>55</v>
      </c>
      <c r="C8" s="19">
        <f>COUNTIFS('Main sheet'!$D$2:$D$4115,"&gt;=25000",'Main sheet'!$D$2:$D$4115,"&lt;29999",'Main sheet'!$F$2:$F$4115,"failed")</f>
        <v>64</v>
      </c>
      <c r="D8" s="19">
        <f>COUNTIFS('Main sheet'!$D$2:$D$4115,"&gt;=25000",'Main sheet'!$D$2:$D$4115,"&lt;29999",'Main sheet'!$F$2:$F$4115,"canceled")</f>
        <v>18</v>
      </c>
      <c r="E8" s="20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1">
        <f t="shared" si="3"/>
        <v>0.13138686131386862</v>
      </c>
    </row>
    <row r="9" spans="1:8" s="19" customFormat="1" ht="16" x14ac:dyDescent="0.2">
      <c r="A9" s="19" t="s">
        <v>8395</v>
      </c>
      <c r="B9" s="19">
        <f>COUNTIFS('Main sheet'!$D$2:$D$4115,"&gt;=30000",'Main sheet'!$D$2:$D$4115,"&lt;34999",'Main sheet'!$F$2:$F$4115,"successful")</f>
        <v>32</v>
      </c>
      <c r="C9" s="19">
        <f>COUNTIFS('Main sheet'!$D$2:$D$4115,"&gt;=30000",'Main sheet'!$D$2:$D$4115,"&lt;34999",'Main sheet'!$F$2:$F$4115,"failed")</f>
        <v>37</v>
      </c>
      <c r="D9" s="19">
        <f>COUNTIFS('Main sheet'!$D$2:$D$4115,"&gt;=30000",'Main sheet'!$D$2:$D$4115,"&lt;34999",'Main sheet'!$F$2:$F$4115,"canceled")</f>
        <v>13</v>
      </c>
      <c r="E9" s="20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1">
        <f t="shared" si="3"/>
        <v>0.15853658536585366</v>
      </c>
    </row>
    <row r="10" spans="1:8" s="19" customFormat="1" ht="16" x14ac:dyDescent="0.2">
      <c r="A10" s="19" t="s">
        <v>8396</v>
      </c>
      <c r="B10" s="19">
        <f>COUNTIFS('Main sheet'!$D$2:$D$4115,"&gt;=35000",'Main sheet'!$D$2:$D$4115,"&lt;39999",'Main sheet'!$F$2:$F$4115,"successful")</f>
        <v>26</v>
      </c>
      <c r="C10" s="19">
        <f>COUNTIFS('Main sheet'!$D$2:$D$4115,"&gt;=35000",'Main sheet'!$D$2:$D$4115,"&lt;39999",'Main sheet'!$F$2:$F$4115,"failed")</f>
        <v>22</v>
      </c>
      <c r="D10" s="19">
        <f>COUNTIFS('Main sheet'!$D$2:$D$4115,"&gt;=35000",'Main sheet'!$D$2:$D$4115,"&lt;39999",'Main sheet'!$F$2:$F$4115,"canceled")</f>
        <v>7</v>
      </c>
      <c r="E10" s="20">
        <f t="shared" si="0"/>
        <v>55</v>
      </c>
      <c r="F10" s="21">
        <f t="shared" si="1"/>
        <v>0.47272727272727272</v>
      </c>
      <c r="G10" s="21">
        <f t="shared" si="2"/>
        <v>0.4</v>
      </c>
      <c r="H10" s="21">
        <f t="shared" si="3"/>
        <v>0.12727272727272726</v>
      </c>
    </row>
    <row r="11" spans="1:8" s="19" customFormat="1" ht="16" x14ac:dyDescent="0.2">
      <c r="A11" s="19" t="s">
        <v>8397</v>
      </c>
      <c r="B11" s="19">
        <f>COUNTIFS('Main sheet'!$D$2:$D$4115,"&gt;=40000",'Main sheet'!$D$2:$D$4115,"&lt;44999",'Main sheet'!$F$2:$F$4115,"successful")</f>
        <v>21</v>
      </c>
      <c r="C11" s="19">
        <f>COUNTIFS('Main sheet'!$D$2:$D$4115,"&gt;=40000",'Main sheet'!$D$2:$D$4115,"&lt;44999",'Main sheet'!$F$2:$F$4115,"failed")</f>
        <v>16</v>
      </c>
      <c r="D11" s="19">
        <f>COUNTIFS('Main sheet'!$D$2:$D$4115,"&gt;=40000",'Main sheet'!$D$2:$D$4115,"&lt;44999",'Main sheet'!$F$2:$F$4115,"canceled")</f>
        <v>6</v>
      </c>
      <c r="E11" s="20">
        <f t="shared" si="0"/>
        <v>43</v>
      </c>
      <c r="F11" s="21">
        <f t="shared" si="1"/>
        <v>0.48837209302325579</v>
      </c>
      <c r="G11" s="21">
        <f t="shared" si="2"/>
        <v>0.37209302325581395</v>
      </c>
      <c r="H11" s="21">
        <f t="shared" si="3"/>
        <v>0.13953488372093023</v>
      </c>
    </row>
    <row r="12" spans="1:8" s="19" customFormat="1" ht="16" x14ac:dyDescent="0.2">
      <c r="A12" s="19" t="s">
        <v>8398</v>
      </c>
      <c r="B12" s="19">
        <f>COUNTIFS('Main sheet'!$D$2:$D$4115,"&gt;=45000",'Main sheet'!$D$2:$D$4115,"&lt;49999",'Main sheet'!$F$2:$F$4115,"successful")</f>
        <v>6</v>
      </c>
      <c r="C12" s="19">
        <f>COUNTIFS('Main sheet'!$D$2:$D$4115,"&gt;=45000",'Main sheet'!$D$2:$D$4115,"&lt;49999",'Main sheet'!$F$2:$F$4115,"failed")</f>
        <v>11</v>
      </c>
      <c r="D12" s="19">
        <f>COUNTIFS('Main sheet'!$D$2:$D$4115,"&gt;=45000",'Main sheet'!$D$2:$D$4115,"&lt;49999",'Main sheet'!$F$2:$F$4115,"canceled")</f>
        <v>4</v>
      </c>
      <c r="E12" s="20">
        <f t="shared" si="0"/>
        <v>21</v>
      </c>
      <c r="F12" s="21">
        <f t="shared" si="1"/>
        <v>0.2857142857142857</v>
      </c>
      <c r="G12" s="21">
        <f t="shared" si="2"/>
        <v>0.52380952380952384</v>
      </c>
      <c r="H12" s="21">
        <f t="shared" si="3"/>
        <v>0.19047619047619047</v>
      </c>
    </row>
    <row r="13" spans="1:8" s="19" customFormat="1" ht="16" x14ac:dyDescent="0.2">
      <c r="A13" s="19" t="s">
        <v>8399</v>
      </c>
      <c r="B13" s="19">
        <f>COUNTIFS('Main sheet'!$D$2:$D$4115,"&gt;=50000",'Main sheet'!$F$2:$F$4115,"successful")</f>
        <v>86</v>
      </c>
      <c r="C13" s="19">
        <f>COUNTIFS('Main sheet'!$D$2:$D$4115,"&gt;=50000",'Main sheet'!$F$2:$F$4115,"failed")</f>
        <v>258</v>
      </c>
      <c r="D13" s="19">
        <f>COUNTIFS('Main sheet'!$D$2:$D$4115,"&gt;=50000",'Main sheet'!$F$2:$F$4115,"canceled")</f>
        <v>100</v>
      </c>
      <c r="E13" s="20">
        <f t="shared" si="0"/>
        <v>444</v>
      </c>
      <c r="F13" s="21">
        <f t="shared" si="1"/>
        <v>0.19369369369369369</v>
      </c>
      <c r="G13" s="21">
        <f t="shared" si="2"/>
        <v>0.58108108108108103</v>
      </c>
      <c r="H13" s="2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Date created</vt:lpstr>
      <vt:lpstr>Main sheet</vt:lpstr>
      <vt:lpstr>Goal outcome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Aritra Ghosh</cp:lastModifiedBy>
  <dcterms:created xsi:type="dcterms:W3CDTF">2017-04-20T15:17:24Z</dcterms:created>
  <dcterms:modified xsi:type="dcterms:W3CDTF">2019-03-02T10:15:21Z</dcterms:modified>
</cp:coreProperties>
</file>