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ownloads\"/>
    </mc:Choice>
  </mc:AlternateContent>
  <xr:revisionPtr revIDLastSave="0" documentId="13_ncr:1_{4CFDD420-86B5-4D66-9DF8-7BC0002807A6}" xr6:coauthVersionLast="47" xr6:coauthVersionMax="47" xr10:uidLastSave="{00000000-0000-0000-0000-000000000000}"/>
  <bookViews>
    <workbookView xWindow="-108" yWindow="-108" windowWidth="23256" windowHeight="12576" xr2:uid="{3FF718CC-B486-479F-AB57-07AAE5CF1D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C55" i="1"/>
  <c r="F49" i="1"/>
  <c r="F50" i="1"/>
  <c r="F51" i="1"/>
  <c r="F52" i="1"/>
  <c r="F48" i="1"/>
  <c r="B49" i="1"/>
  <c r="B50" i="1"/>
  <c r="B51" i="1"/>
  <c r="B52" i="1"/>
  <c r="B48" i="1"/>
  <c r="B33" i="1"/>
  <c r="B34" i="1"/>
  <c r="B32" i="1"/>
  <c r="B28" i="1"/>
  <c r="B29" i="1"/>
  <c r="B27" i="1"/>
  <c r="M50" i="1"/>
  <c r="M49" i="1"/>
  <c r="I43" i="1"/>
  <c r="I42" i="1"/>
  <c r="I41" i="1"/>
  <c r="M38" i="1"/>
  <c r="H38" i="1"/>
  <c r="P33" i="1"/>
  <c r="M33" i="1"/>
  <c r="J33" i="1"/>
  <c r="F34" i="1"/>
  <c r="F33" i="1"/>
  <c r="F32" i="1"/>
  <c r="Q20" i="1"/>
  <c r="Q12" i="1"/>
  <c r="K22" i="1"/>
  <c r="K20" i="1"/>
  <c r="K21" i="1"/>
  <c r="E20" i="1"/>
  <c r="E21" i="1"/>
  <c r="E22" i="1"/>
  <c r="E23" i="1"/>
  <c r="E19" i="1"/>
  <c r="N12" i="1"/>
  <c r="N13" i="1"/>
  <c r="N14" i="1"/>
  <c r="N15" i="1"/>
  <c r="N11" i="1"/>
  <c r="J12" i="1"/>
  <c r="J13" i="1"/>
  <c r="J14" i="1"/>
  <c r="J15" i="1"/>
  <c r="J11" i="1"/>
  <c r="F12" i="1"/>
  <c r="F13" i="1"/>
  <c r="F14" i="1"/>
  <c r="F15" i="1"/>
  <c r="F11" i="1"/>
  <c r="C14" i="1"/>
  <c r="C15" i="1"/>
  <c r="C13" i="1"/>
  <c r="C12" i="1"/>
  <c r="C11" i="1"/>
  <c r="R4" i="1"/>
  <c r="R5" i="1"/>
  <c r="R3" i="1"/>
  <c r="N4" i="1"/>
  <c r="N5" i="1"/>
  <c r="N3" i="1"/>
  <c r="J3" i="1"/>
  <c r="J4" i="1"/>
  <c r="J5" i="1"/>
  <c r="J6" i="1"/>
  <c r="J2" i="1"/>
  <c r="G6" i="1"/>
  <c r="G2" i="1"/>
  <c r="G4" i="1"/>
  <c r="D3" i="1"/>
  <c r="D4" i="1"/>
  <c r="D5" i="1"/>
  <c r="D6" i="1"/>
  <c r="D7" i="1"/>
  <c r="D2" i="1"/>
  <c r="D8" i="1" l="1"/>
</calcChain>
</file>

<file path=xl/sharedStrings.xml><?xml version="1.0" encoding="utf-8"?>
<sst xmlns="http://schemas.openxmlformats.org/spreadsheetml/2006/main" count="121" uniqueCount="89">
  <si>
    <t xml:space="preserve">Month </t>
  </si>
  <si>
    <t xml:space="preserve">Actual </t>
  </si>
  <si>
    <t xml:space="preserve">Forecast </t>
  </si>
  <si>
    <t>Error</t>
  </si>
  <si>
    <t xml:space="preserve">Absolute </t>
  </si>
  <si>
    <t>TOTAL</t>
  </si>
  <si>
    <t>Total</t>
  </si>
  <si>
    <t>SIGN</t>
  </si>
  <si>
    <t>GCD</t>
  </si>
  <si>
    <t>Num2</t>
  </si>
  <si>
    <r>
      <rPr>
        <sz val="11"/>
        <color theme="1"/>
        <rFont val="Calibri"/>
        <family val="2"/>
        <scheme val="minor"/>
      </rPr>
      <t>Num1</t>
    </r>
    <r>
      <rPr>
        <b/>
        <sz val="11"/>
        <color theme="1"/>
        <rFont val="Calibri"/>
        <family val="2"/>
        <scheme val="minor"/>
      </rPr>
      <t xml:space="preserve"> </t>
    </r>
  </si>
  <si>
    <t>LCM</t>
  </si>
  <si>
    <t>Number</t>
  </si>
  <si>
    <t>Power</t>
  </si>
  <si>
    <t>Result</t>
  </si>
  <si>
    <t>POWER</t>
  </si>
  <si>
    <t>SQRT</t>
  </si>
  <si>
    <t>Numerator</t>
  </si>
  <si>
    <t>Denominator</t>
  </si>
  <si>
    <t>Divisor</t>
  </si>
  <si>
    <t>QUOTIENT</t>
  </si>
  <si>
    <t>MOD</t>
  </si>
  <si>
    <t>NAME</t>
  </si>
  <si>
    <t>ALEX</t>
  </si>
  <si>
    <t>JOE</t>
  </si>
  <si>
    <t>JOHN</t>
  </si>
  <si>
    <t>STEVEN</t>
  </si>
  <si>
    <t>QUIZ 1</t>
  </si>
  <si>
    <t>QUIZ 2</t>
  </si>
  <si>
    <t>QUIZ 3</t>
  </si>
  <si>
    <t>AVERAGE</t>
  </si>
  <si>
    <t>SAM</t>
  </si>
  <si>
    <t>PRODUCT</t>
  </si>
  <si>
    <t>PRICE</t>
  </si>
  <si>
    <t>IPHONE</t>
  </si>
  <si>
    <t>SAMSUNG</t>
  </si>
  <si>
    <t>BLACKBERRY</t>
  </si>
  <si>
    <t>MULTIPLE CRITERIA</t>
  </si>
  <si>
    <t>GROUP</t>
  </si>
  <si>
    <t>AVG, PRICE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</si>
  <si>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</si>
  <si>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</si>
  <si>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</si>
  <si>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</si>
  <si>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</si>
  <si>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</si>
  <si>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</si>
  <si>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</si>
  <si>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VALUE</t>
  </si>
  <si>
    <t>TOTAL_COUNT</t>
  </si>
  <si>
    <t>Values</t>
  </si>
  <si>
    <t>Apple</t>
  </si>
  <si>
    <t>""</t>
  </si>
  <si>
    <t>EMP</t>
  </si>
  <si>
    <t>Salary</t>
  </si>
  <si>
    <t>Comm</t>
  </si>
  <si>
    <t>Result 1</t>
  </si>
  <si>
    <t>Result 2</t>
  </si>
  <si>
    <t>Result 3</t>
  </si>
  <si>
    <t>MIN</t>
  </si>
  <si>
    <t>Num</t>
  </si>
  <si>
    <t>MAX</t>
  </si>
  <si>
    <t>NUM</t>
  </si>
  <si>
    <t>Median</t>
  </si>
  <si>
    <t>Formula</t>
  </si>
  <si>
    <t>Student_name</t>
  </si>
  <si>
    <t>Total_marks</t>
  </si>
  <si>
    <t>Steven</t>
  </si>
  <si>
    <t>Alex</t>
  </si>
  <si>
    <t>Jerry</t>
  </si>
  <si>
    <t>Tom</t>
  </si>
  <si>
    <t>Joe</t>
  </si>
  <si>
    <t>Rank</t>
  </si>
  <si>
    <t>Score</t>
  </si>
  <si>
    <t>Year</t>
  </si>
  <si>
    <t>Sales Region</t>
  </si>
  <si>
    <t>Sales Number</t>
  </si>
  <si>
    <t>APJ</t>
  </si>
  <si>
    <t>EMEA</t>
  </si>
  <si>
    <t>SubTotal</t>
  </si>
  <si>
    <t>Sum</t>
  </si>
  <si>
    <t>Avg</t>
  </si>
  <si>
    <t xml:space="preserve">Num </t>
  </si>
  <si>
    <t>Floor</t>
  </si>
  <si>
    <t>Ceilling</t>
  </si>
  <si>
    <t>Notes</t>
  </si>
  <si>
    <t>Even</t>
  </si>
  <si>
    <t>Odd</t>
  </si>
  <si>
    <t>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</si>
</sst>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C505-3ADC-4BF1-AC88-2D97EBA7ABEA}">
  <dimension ref="A1:R59"/>
  <sheetViews>
    <sheetView tabSelected="1" topLeftCell="A49" zoomScale="145" zoomScaleNormal="145" workbookViewId="0">
      <selection activeCell="E55" sqref="E55"/>
    </sheetView>
  </sheetViews>
  <sheetFormatPr defaultRowHeight="14.4" x14ac:dyDescent="0.3"/>
  <cols>
    <col min="1" max="1" width="10.44140625" customWidth="1"/>
    <col min="3" max="3" width="11" customWidth="1"/>
    <col min="5" max="5" width="13.109375" customWidth="1"/>
    <col min="6" max="6" width="11" customWidth="1"/>
    <col min="7" max="7" width="11.21875" customWidth="1"/>
    <col min="8" max="8" width="10.21875" customWidth="1"/>
    <col min="9" max="10" width="11.6640625" customWidth="1"/>
    <col min="11" max="11" width="10.77734375" customWidth="1"/>
    <col min="12" max="12" width="11.44140625" customWidth="1"/>
    <col min="13" max="13" width="11.3320312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G1" s="2" t="s">
        <v>4</v>
      </c>
      <c r="H1" s="2"/>
      <c r="I1" s="2"/>
      <c r="J1" s="2" t="s">
        <v>7</v>
      </c>
      <c r="K1" s="2"/>
      <c r="L1" s="2"/>
      <c r="M1" s="2"/>
      <c r="N1" s="2"/>
      <c r="O1" s="2"/>
      <c r="P1" s="2"/>
      <c r="Q1" s="2"/>
      <c r="R1" s="2"/>
    </row>
    <row r="2" spans="1:18" x14ac:dyDescent="0.3">
      <c r="A2" s="2">
        <v>1</v>
      </c>
      <c r="B2" s="2">
        <v>79</v>
      </c>
      <c r="C2" s="2">
        <v>81</v>
      </c>
      <c r="D2" s="6">
        <f>ABS(B2-C2)</f>
        <v>2</v>
      </c>
      <c r="F2" s="2">
        <v>-5</v>
      </c>
      <c r="G2" s="6">
        <f>ABS(F2)</f>
        <v>5</v>
      </c>
      <c r="H2" s="2"/>
      <c r="I2" s="2">
        <v>1</v>
      </c>
      <c r="J2" s="5">
        <f>SIGN(I2)</f>
        <v>1</v>
      </c>
      <c r="K2" s="2"/>
      <c r="L2" s="8" t="s">
        <v>10</v>
      </c>
      <c r="M2" s="9" t="s">
        <v>9</v>
      </c>
      <c r="N2" s="9" t="s">
        <v>8</v>
      </c>
      <c r="O2" s="2"/>
      <c r="P2" s="8" t="s">
        <v>10</v>
      </c>
      <c r="Q2" s="9" t="s">
        <v>9</v>
      </c>
      <c r="R2" s="9" t="s">
        <v>11</v>
      </c>
    </row>
    <row r="3" spans="1:18" x14ac:dyDescent="0.3">
      <c r="A3" s="2">
        <v>2</v>
      </c>
      <c r="B3" s="2">
        <v>81</v>
      </c>
      <c r="C3" s="2">
        <v>81</v>
      </c>
      <c r="D3" s="6">
        <f t="shared" ref="D3:D7" si="0">ABS(B3-C3)</f>
        <v>0</v>
      </c>
      <c r="F3" s="2"/>
      <c r="G3" s="6"/>
      <c r="H3" s="2"/>
      <c r="I3" s="2">
        <v>0</v>
      </c>
      <c r="J3" s="5">
        <f t="shared" ref="J3:J6" si="1">SIGN(I3)</f>
        <v>0</v>
      </c>
      <c r="K3" s="2"/>
      <c r="L3" s="9">
        <v>45</v>
      </c>
      <c r="M3" s="9">
        <v>54</v>
      </c>
      <c r="N3" s="10">
        <f>GCD(L3,M3)</f>
        <v>9</v>
      </c>
      <c r="O3" s="2"/>
      <c r="P3" s="9">
        <v>45</v>
      </c>
      <c r="Q3" s="9">
        <v>54</v>
      </c>
      <c r="R3" s="10">
        <f>LCM(P3,Q3)</f>
        <v>270</v>
      </c>
    </row>
    <row r="4" spans="1:18" x14ac:dyDescent="0.3">
      <c r="A4" s="2">
        <v>3</v>
      </c>
      <c r="B4" s="2">
        <v>85</v>
      </c>
      <c r="C4" s="2">
        <v>81</v>
      </c>
      <c r="D4" s="6">
        <f t="shared" si="0"/>
        <v>4</v>
      </c>
      <c r="F4" s="2">
        <v>0</v>
      </c>
      <c r="G4" s="6">
        <f>ABS(F4)</f>
        <v>0</v>
      </c>
      <c r="H4" s="2"/>
      <c r="I4" s="2">
        <v>-1</v>
      </c>
      <c r="J4" s="5">
        <f t="shared" si="1"/>
        <v>-1</v>
      </c>
      <c r="K4" s="2"/>
      <c r="L4" s="9">
        <v>24</v>
      </c>
      <c r="M4" s="9">
        <v>36</v>
      </c>
      <c r="N4" s="10">
        <f t="shared" ref="N4:N5" si="2">GCD(L4,M4)</f>
        <v>12</v>
      </c>
      <c r="O4" s="2"/>
      <c r="P4" s="9">
        <v>24</v>
      </c>
      <c r="Q4" s="9">
        <v>36</v>
      </c>
      <c r="R4" s="10">
        <f t="shared" ref="R4:R5" si="3">LCM(P4,Q4)</f>
        <v>72</v>
      </c>
    </row>
    <row r="5" spans="1:18" x14ac:dyDescent="0.3">
      <c r="A5" s="2">
        <v>4</v>
      </c>
      <c r="B5" s="2">
        <v>81</v>
      </c>
      <c r="C5" s="2">
        <v>77</v>
      </c>
      <c r="D5" s="6">
        <f t="shared" si="0"/>
        <v>4</v>
      </c>
      <c r="F5" s="2"/>
      <c r="G5" s="6"/>
      <c r="H5" s="2"/>
      <c r="I5" s="2">
        <v>-26</v>
      </c>
      <c r="J5" s="5">
        <f t="shared" si="1"/>
        <v>-1</v>
      </c>
      <c r="K5" s="2"/>
      <c r="L5" s="9">
        <v>60</v>
      </c>
      <c r="M5" s="9">
        <v>36</v>
      </c>
      <c r="N5" s="10">
        <f t="shared" si="2"/>
        <v>12</v>
      </c>
      <c r="O5" s="2"/>
      <c r="P5" s="9">
        <v>60</v>
      </c>
      <c r="Q5" s="9">
        <v>36</v>
      </c>
      <c r="R5" s="10">
        <f t="shared" si="3"/>
        <v>180</v>
      </c>
    </row>
    <row r="6" spans="1:18" x14ac:dyDescent="0.3">
      <c r="A6" s="2">
        <v>5</v>
      </c>
      <c r="B6" s="2">
        <v>70</v>
      </c>
      <c r="C6" s="2">
        <v>75</v>
      </c>
      <c r="D6" s="6">
        <f t="shared" si="0"/>
        <v>5</v>
      </c>
      <c r="F6" s="2">
        <v>5</v>
      </c>
      <c r="G6" s="6">
        <f>ABS(F6)</f>
        <v>5</v>
      </c>
      <c r="H6" s="2"/>
      <c r="I6" s="2">
        <v>45</v>
      </c>
      <c r="J6" s="5">
        <f t="shared" si="1"/>
        <v>1</v>
      </c>
      <c r="K6" s="2"/>
      <c r="L6" s="2"/>
      <c r="M6" s="2"/>
      <c r="N6" s="2"/>
      <c r="O6" s="2"/>
      <c r="P6" s="2"/>
      <c r="Q6" s="2"/>
      <c r="R6" s="2"/>
    </row>
    <row r="7" spans="1:18" x14ac:dyDescent="0.3">
      <c r="A7" s="2">
        <v>6</v>
      </c>
      <c r="B7" s="2">
        <v>73</v>
      </c>
      <c r="C7" s="2">
        <v>74</v>
      </c>
      <c r="D7" s="6">
        <f t="shared" si="0"/>
        <v>1</v>
      </c>
      <c r="F7" s="2"/>
      <c r="G7" s="6"/>
      <c r="H7" s="2"/>
      <c r="I7" s="2"/>
      <c r="J7" s="2"/>
      <c r="K7" s="2"/>
      <c r="L7" s="2"/>
      <c r="M7" s="2"/>
      <c r="N7" s="2"/>
      <c r="O7" s="2"/>
      <c r="P7" s="5" t="s">
        <v>48</v>
      </c>
      <c r="Q7" s="2"/>
      <c r="R7" s="2"/>
    </row>
    <row r="8" spans="1:18" x14ac:dyDescent="0.3">
      <c r="A8" s="2"/>
      <c r="B8" s="2"/>
      <c r="C8" s="7" t="s">
        <v>6</v>
      </c>
      <c r="D8" s="6">
        <f>D2+D3+D4+D5+D6+D7</f>
        <v>16</v>
      </c>
      <c r="F8" s="2"/>
      <c r="G8" s="2"/>
      <c r="H8" s="2"/>
      <c r="I8" s="2"/>
      <c r="J8" s="2"/>
      <c r="K8" s="2"/>
      <c r="L8" s="2"/>
      <c r="M8" s="2"/>
      <c r="N8" s="2"/>
      <c r="O8" s="2"/>
      <c r="P8" s="2">
        <v>123</v>
      </c>
      <c r="Q8" s="2"/>
      <c r="R8" s="2"/>
    </row>
    <row r="9" spans="1:18" x14ac:dyDescent="0.3">
      <c r="A9" s="2" t="s">
        <v>15</v>
      </c>
      <c r="B9" s="2"/>
      <c r="C9" s="2"/>
      <c r="D9" s="2"/>
      <c r="E9" s="2"/>
      <c r="F9" s="2"/>
      <c r="P9" s="2">
        <v>0.98</v>
      </c>
    </row>
    <row r="10" spans="1:18" x14ac:dyDescent="0.3">
      <c r="A10" s="5" t="s">
        <v>12</v>
      </c>
      <c r="B10" s="5" t="s">
        <v>13</v>
      </c>
      <c r="C10" s="5" t="s">
        <v>14</v>
      </c>
      <c r="D10" s="2"/>
      <c r="E10" s="5" t="s">
        <v>12</v>
      </c>
      <c r="F10" s="5" t="s">
        <v>16</v>
      </c>
      <c r="H10" s="5" t="s">
        <v>17</v>
      </c>
      <c r="I10" s="5" t="s">
        <v>18</v>
      </c>
      <c r="J10" s="5" t="s">
        <v>20</v>
      </c>
      <c r="L10" s="5" t="s">
        <v>17</v>
      </c>
      <c r="M10" s="5" t="s">
        <v>19</v>
      </c>
      <c r="N10" s="5" t="s">
        <v>21</v>
      </c>
      <c r="P10" s="2">
        <v>1.2</v>
      </c>
    </row>
    <row r="11" spans="1:18" x14ac:dyDescent="0.3">
      <c r="A11" s="2">
        <v>2</v>
      </c>
      <c r="B11" s="2">
        <v>2</v>
      </c>
      <c r="C11" s="5">
        <f>POWER(A11,B11)</f>
        <v>4</v>
      </c>
      <c r="D11" s="2"/>
      <c r="E11" s="2">
        <v>55</v>
      </c>
      <c r="F11" s="5">
        <f>SQRT(E11)</f>
        <v>7.416198487095663</v>
      </c>
      <c r="H11">
        <v>12</v>
      </c>
      <c r="I11">
        <v>2</v>
      </c>
      <c r="J11" s="1">
        <f>QUOTIENT(H11,I11)</f>
        <v>6</v>
      </c>
      <c r="L11" s="2">
        <v>12</v>
      </c>
      <c r="M11" s="2">
        <v>2</v>
      </c>
      <c r="N11" s="5">
        <f>MOD(L11,M11)</f>
        <v>0</v>
      </c>
      <c r="P11" s="2">
        <v>456</v>
      </c>
      <c r="Q11" s="1" t="s">
        <v>49</v>
      </c>
    </row>
    <row r="12" spans="1:18" x14ac:dyDescent="0.3">
      <c r="A12" s="2">
        <v>2</v>
      </c>
      <c r="B12" s="2">
        <v>4</v>
      </c>
      <c r="C12" s="5">
        <f>POWER(A12,B12)</f>
        <v>16</v>
      </c>
      <c r="D12" s="2"/>
      <c r="E12" s="2">
        <v>16</v>
      </c>
      <c r="F12" s="5">
        <f t="shared" ref="F12:F15" si="4">SQRT(E12)</f>
        <v>4</v>
      </c>
      <c r="H12">
        <v>24</v>
      </c>
      <c r="I12">
        <v>4</v>
      </c>
      <c r="J12" s="1">
        <f t="shared" ref="J12:J15" si="5">QUOTIENT(H12,I12)</f>
        <v>6</v>
      </c>
      <c r="L12" s="2">
        <v>24</v>
      </c>
      <c r="M12" s="2">
        <v>-7</v>
      </c>
      <c r="N12" s="5">
        <f t="shared" ref="N12:N15" si="6">MOD(L12,M12)</f>
        <v>-4</v>
      </c>
      <c r="Q12" s="1">
        <f>COUNT(P8:P11)</f>
        <v>4</v>
      </c>
    </row>
    <row r="13" spans="1:18" x14ac:dyDescent="0.3">
      <c r="A13" s="2">
        <v>2</v>
      </c>
      <c r="B13" s="2">
        <v>8</v>
      </c>
      <c r="C13" s="5">
        <f>POWER(A13,B13)</f>
        <v>256</v>
      </c>
      <c r="D13" s="2"/>
      <c r="E13" s="2">
        <v>25</v>
      </c>
      <c r="F13" s="5">
        <f t="shared" si="4"/>
        <v>5</v>
      </c>
      <c r="H13">
        <v>678</v>
      </c>
      <c r="I13">
        <v>2</v>
      </c>
      <c r="J13" s="1">
        <f t="shared" si="5"/>
        <v>339</v>
      </c>
      <c r="L13" s="2">
        <v>678</v>
      </c>
      <c r="M13" s="2">
        <v>9</v>
      </c>
      <c r="N13" s="5">
        <f t="shared" si="6"/>
        <v>3</v>
      </c>
    </row>
    <row r="14" spans="1:18" x14ac:dyDescent="0.3">
      <c r="A14" s="2">
        <v>200</v>
      </c>
      <c r="B14" s="2">
        <v>2</v>
      </c>
      <c r="C14" s="5">
        <f t="shared" ref="C14:C15" si="7">POWER(A14,B14)</f>
        <v>40000</v>
      </c>
      <c r="D14" s="2"/>
      <c r="E14" s="2">
        <v>-6</v>
      </c>
      <c r="F14" s="5" t="e">
        <f t="shared" si="4"/>
        <v>#NUM!</v>
      </c>
      <c r="H14">
        <v>55</v>
      </c>
      <c r="I14">
        <v>5</v>
      </c>
      <c r="J14" s="1">
        <f t="shared" si="5"/>
        <v>11</v>
      </c>
      <c r="L14" s="2">
        <v>55</v>
      </c>
      <c r="M14" s="2">
        <v>5</v>
      </c>
      <c r="N14" s="5">
        <f t="shared" si="6"/>
        <v>0</v>
      </c>
      <c r="P14" s="5" t="s">
        <v>50</v>
      </c>
      <c r="Q14" s="2"/>
    </row>
    <row r="15" spans="1:18" x14ac:dyDescent="0.3">
      <c r="A15" s="2">
        <v>30</v>
      </c>
      <c r="B15" s="2">
        <v>2</v>
      </c>
      <c r="C15" s="5">
        <f t="shared" si="7"/>
        <v>900</v>
      </c>
      <c r="D15" s="2"/>
      <c r="E15" s="2">
        <v>34</v>
      </c>
      <c r="F15" s="5">
        <f t="shared" si="4"/>
        <v>5.8309518948453007</v>
      </c>
      <c r="H15">
        <v>789</v>
      </c>
      <c r="I15">
        <v>3</v>
      </c>
      <c r="J15" s="1">
        <f t="shared" si="5"/>
        <v>263</v>
      </c>
      <c r="L15" s="2">
        <v>789</v>
      </c>
      <c r="M15" s="2">
        <v>37</v>
      </c>
      <c r="N15" s="5">
        <f t="shared" si="6"/>
        <v>12</v>
      </c>
      <c r="P15" s="2" t="s">
        <v>51</v>
      </c>
      <c r="Q15" s="2"/>
    </row>
    <row r="16" spans="1:18" x14ac:dyDescent="0.3">
      <c r="P16" s="2">
        <v>1</v>
      </c>
      <c r="Q16" s="2"/>
    </row>
    <row r="17" spans="1:17" x14ac:dyDescent="0.3">
      <c r="P17" s="2" t="s">
        <v>52</v>
      </c>
      <c r="Q17" s="2"/>
    </row>
    <row r="18" spans="1:17" x14ac:dyDescent="0.3">
      <c r="A18" s="5" t="s">
        <v>22</v>
      </c>
      <c r="B18" s="5" t="s">
        <v>27</v>
      </c>
      <c r="C18" s="5" t="s">
        <v>28</v>
      </c>
      <c r="D18" s="5" t="s">
        <v>29</v>
      </c>
      <c r="E18" s="5" t="s">
        <v>30</v>
      </c>
      <c r="F18" s="5"/>
      <c r="G18" s="5" t="s">
        <v>32</v>
      </c>
      <c r="H18" s="5" t="s">
        <v>33</v>
      </c>
      <c r="I18" s="11" t="s">
        <v>40</v>
      </c>
      <c r="J18" s="14" t="s">
        <v>37</v>
      </c>
      <c r="K18" s="14"/>
      <c r="L18" s="5" t="s">
        <v>44</v>
      </c>
      <c r="P18" s="2"/>
      <c r="Q18" s="2"/>
    </row>
    <row r="19" spans="1:17" x14ac:dyDescent="0.3">
      <c r="A19" s="2" t="s">
        <v>23</v>
      </c>
      <c r="B19" s="2">
        <v>45</v>
      </c>
      <c r="C19" s="2">
        <v>36</v>
      </c>
      <c r="D19" s="2">
        <v>48</v>
      </c>
      <c r="E19" s="5">
        <f>AVERAGE(B19,C19,D19)</f>
        <v>43</v>
      </c>
      <c r="G19" t="s">
        <v>34</v>
      </c>
      <c r="H19">
        <v>1500</v>
      </c>
      <c r="I19" s="12" t="s">
        <v>41</v>
      </c>
      <c r="J19" s="1" t="s">
        <v>38</v>
      </c>
      <c r="K19" s="1" t="s">
        <v>39</v>
      </c>
      <c r="L19" s="2" t="s">
        <v>45</v>
      </c>
      <c r="P19" s="2">
        <v>-3</v>
      </c>
      <c r="Q19" s="2"/>
    </row>
    <row r="20" spans="1:17" x14ac:dyDescent="0.3">
      <c r="A20" s="2" t="s">
        <v>31</v>
      </c>
      <c r="B20" s="2">
        <v>50</v>
      </c>
      <c r="C20" s="2">
        <v>48</v>
      </c>
      <c r="D20" s="2">
        <v>39</v>
      </c>
      <c r="E20" s="5">
        <f t="shared" ref="E20:E23" si="8">AVERAGE(B20,C20,D20)</f>
        <v>45.666666666666664</v>
      </c>
      <c r="G20" t="s">
        <v>34</v>
      </c>
      <c r="H20">
        <v>1200</v>
      </c>
      <c r="I20" s="12" t="s">
        <v>41</v>
      </c>
      <c r="J20" t="s">
        <v>34</v>
      </c>
      <c r="K20" s="1">
        <f>AVERAGEIFS(H19:H24,G19:G24,"IPHONE")</f>
        <v>1566.6666666666667</v>
      </c>
      <c r="L20" s="2" t="s">
        <v>46</v>
      </c>
      <c r="P20" s="5" t="s">
        <v>14</v>
      </c>
      <c r="Q20" s="5">
        <f>COUNTA(P15:P20)</f>
        <v>5</v>
      </c>
    </row>
    <row r="21" spans="1:17" x14ac:dyDescent="0.3">
      <c r="A21" s="2" t="s">
        <v>24</v>
      </c>
      <c r="B21" s="2">
        <v>34</v>
      </c>
      <c r="C21" s="2">
        <v>35</v>
      </c>
      <c r="D21" s="2">
        <v>50</v>
      </c>
      <c r="E21" s="5">
        <f t="shared" si="8"/>
        <v>39.666666666666664</v>
      </c>
      <c r="G21" t="s">
        <v>35</v>
      </c>
      <c r="H21">
        <v>2000</v>
      </c>
      <c r="I21" s="12" t="s">
        <v>41</v>
      </c>
      <c r="J21" t="s">
        <v>35</v>
      </c>
      <c r="K21" s="1">
        <f>AVERAGEIFS(H19:H24,G19:G24,"SAMSUNG",I19:I24,"red")</f>
        <v>2000</v>
      </c>
      <c r="L21" s="2" t="s">
        <v>47</v>
      </c>
      <c r="P21" s="2"/>
      <c r="Q21" s="2"/>
    </row>
    <row r="22" spans="1:17" x14ac:dyDescent="0.3">
      <c r="A22" s="2" t="s">
        <v>25</v>
      </c>
      <c r="B22" s="2">
        <v>31</v>
      </c>
      <c r="C22" s="2">
        <v>45</v>
      </c>
      <c r="D22" s="2">
        <v>48</v>
      </c>
      <c r="E22" s="5">
        <f t="shared" si="8"/>
        <v>41.333333333333336</v>
      </c>
      <c r="G22" t="s">
        <v>34</v>
      </c>
      <c r="H22">
        <v>2000</v>
      </c>
      <c r="I22" s="12" t="s">
        <v>42</v>
      </c>
      <c r="J22" t="s">
        <v>36</v>
      </c>
      <c r="K22" s="1" t="e">
        <f>AVERAGEIFS(H19:H24,G19:G24,I19:I24,L19:L24,"BLACKBERRY")</f>
        <v>#DIV/0!</v>
      </c>
      <c r="L22" s="2" t="s">
        <v>46</v>
      </c>
      <c r="O22" s="1" t="s">
        <v>62</v>
      </c>
    </row>
    <row r="23" spans="1:17" x14ac:dyDescent="0.3">
      <c r="A23" s="2" t="s">
        <v>26</v>
      </c>
      <c r="B23" s="2">
        <v>45</v>
      </c>
      <c r="C23" s="2">
        <v>42</v>
      </c>
      <c r="D23" s="2">
        <v>40</v>
      </c>
      <c r="E23" s="5">
        <f t="shared" si="8"/>
        <v>42.333333333333336</v>
      </c>
      <c r="G23" t="s">
        <v>36</v>
      </c>
      <c r="H23">
        <v>1100</v>
      </c>
      <c r="I23" s="12" t="s">
        <v>43</v>
      </c>
      <c r="L23" s="2" t="s">
        <v>47</v>
      </c>
      <c r="O23">
        <v>11</v>
      </c>
    </row>
    <row r="24" spans="1:17" x14ac:dyDescent="0.3">
      <c r="G24" t="s">
        <v>35</v>
      </c>
      <c r="H24">
        <v>1400</v>
      </c>
      <c r="I24" s="12" t="s">
        <v>43</v>
      </c>
      <c r="L24" s="2" t="s">
        <v>46</v>
      </c>
      <c r="O24">
        <v>2</v>
      </c>
    </row>
    <row r="25" spans="1:17" x14ac:dyDescent="0.3">
      <c r="O25">
        <v>3</v>
      </c>
    </row>
    <row r="26" spans="1:17" x14ac:dyDescent="0.3">
      <c r="A26" s="10" t="s">
        <v>82</v>
      </c>
      <c r="B26" s="4" t="s">
        <v>83</v>
      </c>
      <c r="E26" s="4" t="s">
        <v>53</v>
      </c>
      <c r="F26" s="4" t="s">
        <v>54</v>
      </c>
      <c r="G26" s="4" t="s">
        <v>55</v>
      </c>
      <c r="I26" s="14" t="s">
        <v>59</v>
      </c>
      <c r="J26" s="14"/>
      <c r="L26" s="14" t="s">
        <v>61</v>
      </c>
      <c r="M26" s="14"/>
      <c r="O26">
        <v>4</v>
      </c>
    </row>
    <row r="27" spans="1:17" x14ac:dyDescent="0.3">
      <c r="A27" s="3">
        <v>2.4</v>
      </c>
      <c r="B27" s="4">
        <f>FLOOR(A27,2)</f>
        <v>2</v>
      </c>
      <c r="E27" s="3">
        <v>101</v>
      </c>
      <c r="F27" s="3">
        <v>2000</v>
      </c>
      <c r="G27" s="3">
        <v>0</v>
      </c>
      <c r="I27" s="13" t="s">
        <v>60</v>
      </c>
      <c r="L27" s="5" t="s">
        <v>60</v>
      </c>
      <c r="O27">
        <v>5</v>
      </c>
    </row>
    <row r="28" spans="1:17" x14ac:dyDescent="0.3">
      <c r="A28" s="3">
        <v>-5.3354999999999997</v>
      </c>
      <c r="B28" s="4">
        <f t="shared" ref="B28:B29" si="9">FLOOR(A28,2)</f>
        <v>-6</v>
      </c>
      <c r="E28" s="3">
        <v>102</v>
      </c>
      <c r="F28" s="3">
        <v>2200</v>
      </c>
      <c r="G28" s="3">
        <v>0.5</v>
      </c>
      <c r="I28">
        <v>1.4</v>
      </c>
      <c r="L28">
        <v>25</v>
      </c>
      <c r="O28">
        <v>6</v>
      </c>
    </row>
    <row r="29" spans="1:17" x14ac:dyDescent="0.3">
      <c r="A29" s="3">
        <v>567.20000000000005</v>
      </c>
      <c r="B29" s="4">
        <f t="shared" si="9"/>
        <v>566</v>
      </c>
      <c r="E29" s="3">
        <v>103</v>
      </c>
      <c r="F29" s="3"/>
      <c r="G29" s="3"/>
      <c r="I29">
        <v>345</v>
      </c>
      <c r="L29">
        <v>34</v>
      </c>
      <c r="O29">
        <v>28</v>
      </c>
    </row>
    <row r="30" spans="1:17" x14ac:dyDescent="0.3">
      <c r="E30" s="3">
        <v>104</v>
      </c>
      <c r="F30" s="3">
        <v>3000</v>
      </c>
      <c r="G30" s="3"/>
      <c r="I30">
        <v>78</v>
      </c>
      <c r="L30">
        <v>0.3</v>
      </c>
      <c r="O30">
        <v>110</v>
      </c>
    </row>
    <row r="31" spans="1:17" x14ac:dyDescent="0.3">
      <c r="A31" s="10" t="s">
        <v>82</v>
      </c>
      <c r="B31" s="4" t="s">
        <v>84</v>
      </c>
      <c r="E31" s="3"/>
      <c r="F31" s="3"/>
      <c r="G31" s="3">
        <v>0.15</v>
      </c>
      <c r="I31">
        <v>67</v>
      </c>
      <c r="L31">
        <v>-0.1</v>
      </c>
      <c r="O31">
        <v>56</v>
      </c>
    </row>
    <row r="32" spans="1:17" x14ac:dyDescent="0.3">
      <c r="A32" s="3">
        <v>2.4</v>
      </c>
      <c r="B32" s="4">
        <f>CEILING(A32,1)</f>
        <v>3</v>
      </c>
      <c r="E32" s="4" t="s">
        <v>56</v>
      </c>
      <c r="F32" s="4">
        <f>COUNTBLANK(E27:E31)</f>
        <v>1</v>
      </c>
      <c r="I32">
        <v>0.2</v>
      </c>
      <c r="L32">
        <v>345</v>
      </c>
      <c r="O32">
        <v>43</v>
      </c>
    </row>
    <row r="33" spans="1:16" x14ac:dyDescent="0.3">
      <c r="A33" s="3">
        <v>-5.3354999999999997</v>
      </c>
      <c r="B33" s="4">
        <f t="shared" ref="B33:B34" si="10">CEILING(A33,1)</f>
        <v>-5</v>
      </c>
      <c r="E33" s="4" t="s">
        <v>57</v>
      </c>
      <c r="F33" s="4">
        <f>COUNTBLANK(F27:F31)</f>
        <v>2</v>
      </c>
      <c r="I33" s="1" t="s">
        <v>14</v>
      </c>
      <c r="J33" s="1">
        <f>MIN(I28:I32)</f>
        <v>0.2</v>
      </c>
      <c r="L33" s="1" t="s">
        <v>14</v>
      </c>
      <c r="M33" s="1">
        <f>MAX(L28:L32)</f>
        <v>345</v>
      </c>
      <c r="O33" s="1" t="s">
        <v>5</v>
      </c>
      <c r="P33" s="1">
        <f>SUM(O23:O32)</f>
        <v>268</v>
      </c>
    </row>
    <row r="34" spans="1:16" x14ac:dyDescent="0.3">
      <c r="A34" s="3">
        <v>567.20000000000005</v>
      </c>
      <c r="B34" s="4">
        <f t="shared" si="10"/>
        <v>568</v>
      </c>
      <c r="E34" s="4" t="s">
        <v>58</v>
      </c>
      <c r="F34" s="4">
        <f>COUNTBLANK(G27:G31)</f>
        <v>2</v>
      </c>
    </row>
    <row r="36" spans="1:16" x14ac:dyDescent="0.3">
      <c r="E36">
        <v>1</v>
      </c>
      <c r="F36">
        <v>2</v>
      </c>
      <c r="G36">
        <v>25</v>
      </c>
      <c r="H36">
        <v>35</v>
      </c>
      <c r="I36">
        <v>48</v>
      </c>
      <c r="K36" s="1">
        <v>11</v>
      </c>
      <c r="L36" s="1">
        <v>23</v>
      </c>
      <c r="M36" s="1">
        <v>6</v>
      </c>
      <c r="N36" s="1">
        <v>8</v>
      </c>
      <c r="O36" s="1">
        <v>90</v>
      </c>
      <c r="P36" s="1">
        <v>67</v>
      </c>
    </row>
    <row r="37" spans="1:16" x14ac:dyDescent="0.3">
      <c r="K37" s="1">
        <v>6</v>
      </c>
      <c r="L37" s="1">
        <v>8</v>
      </c>
      <c r="M37" s="1">
        <v>11</v>
      </c>
      <c r="N37" s="1">
        <v>23</v>
      </c>
      <c r="O37" s="1">
        <v>67</v>
      </c>
      <c r="P37" s="1">
        <v>90</v>
      </c>
    </row>
    <row r="38" spans="1:16" x14ac:dyDescent="0.3">
      <c r="G38" s="1" t="s">
        <v>63</v>
      </c>
      <c r="H38" s="1">
        <f>MEDIAN(E36:I36)</f>
        <v>25</v>
      </c>
      <c r="L38" s="1" t="s">
        <v>63</v>
      </c>
      <c r="M38" s="1">
        <f>MEDIAN(K36:P37)</f>
        <v>17</v>
      </c>
    </row>
    <row r="39" spans="1:16" x14ac:dyDescent="0.3">
      <c r="L39" s="1" t="s">
        <v>64</v>
      </c>
      <c r="M39" s="1"/>
    </row>
    <row r="40" spans="1:16" x14ac:dyDescent="0.3">
      <c r="E40" s="4" t="s">
        <v>65</v>
      </c>
      <c r="F40" s="4" t="s">
        <v>66</v>
      </c>
      <c r="H40" s="4" t="s">
        <v>72</v>
      </c>
      <c r="I40" s="4" t="s">
        <v>73</v>
      </c>
    </row>
    <row r="41" spans="1:16" x14ac:dyDescent="0.3">
      <c r="E41" s="3" t="s">
        <v>67</v>
      </c>
      <c r="F41" s="3">
        <v>89</v>
      </c>
      <c r="H41" s="3">
        <v>1</v>
      </c>
      <c r="I41" s="4">
        <f>LARGE(F45:I46,1)</f>
        <v>90</v>
      </c>
      <c r="K41" s="5" t="s">
        <v>74</v>
      </c>
      <c r="L41" s="5" t="s">
        <v>75</v>
      </c>
      <c r="M41" s="5" t="s">
        <v>76</v>
      </c>
    </row>
    <row r="42" spans="1:16" x14ac:dyDescent="0.3">
      <c r="E42" s="3" t="s">
        <v>68</v>
      </c>
      <c r="F42" s="3">
        <v>78</v>
      </c>
      <c r="H42" s="3">
        <v>2</v>
      </c>
      <c r="I42" s="4">
        <f>LARGE(F41:F45,2)</f>
        <v>89</v>
      </c>
      <c r="K42">
        <v>2018</v>
      </c>
      <c r="L42" t="s">
        <v>77</v>
      </c>
      <c r="M42">
        <v>38</v>
      </c>
    </row>
    <row r="43" spans="1:16" x14ac:dyDescent="0.3">
      <c r="E43" s="3" t="s">
        <v>69</v>
      </c>
      <c r="F43" s="3">
        <v>65</v>
      </c>
      <c r="H43" s="3">
        <v>3</v>
      </c>
      <c r="I43" s="4">
        <f>LARGE(F41:F45,3)</f>
        <v>78</v>
      </c>
      <c r="K43">
        <v>2018</v>
      </c>
      <c r="L43" t="s">
        <v>78</v>
      </c>
      <c r="M43">
        <v>34</v>
      </c>
    </row>
    <row r="44" spans="1:16" x14ac:dyDescent="0.3">
      <c r="E44" s="3" t="s">
        <v>70</v>
      </c>
      <c r="F44" s="3">
        <v>45</v>
      </c>
      <c r="K44">
        <v>2019</v>
      </c>
      <c r="L44" t="s">
        <v>77</v>
      </c>
      <c r="M44">
        <v>23</v>
      </c>
    </row>
    <row r="45" spans="1:16" x14ac:dyDescent="0.3">
      <c r="E45" s="3" t="s">
        <v>71</v>
      </c>
      <c r="F45" s="3">
        <v>90</v>
      </c>
      <c r="K45">
        <v>2019</v>
      </c>
      <c r="L45" t="s">
        <v>78</v>
      </c>
      <c r="M45">
        <v>56</v>
      </c>
    </row>
    <row r="46" spans="1:16" x14ac:dyDescent="0.3">
      <c r="K46">
        <v>2020</v>
      </c>
      <c r="L46" t="s">
        <v>77</v>
      </c>
      <c r="M46">
        <v>22</v>
      </c>
    </row>
    <row r="47" spans="1:16" x14ac:dyDescent="0.3">
      <c r="A47" s="5" t="s">
        <v>82</v>
      </c>
      <c r="B47" s="5" t="s">
        <v>86</v>
      </c>
      <c r="C47" s="5" t="s">
        <v>85</v>
      </c>
      <c r="D47" s="2"/>
      <c r="E47" s="5" t="s">
        <v>82</v>
      </c>
      <c r="F47" s="5" t="s">
        <v>87</v>
      </c>
      <c r="G47" s="5" t="s">
        <v>85</v>
      </c>
      <c r="K47">
        <v>2020</v>
      </c>
      <c r="L47" t="s">
        <v>78</v>
      </c>
      <c r="M47">
        <v>90</v>
      </c>
    </row>
    <row r="48" spans="1:16" x14ac:dyDescent="0.3">
      <c r="A48" s="2">
        <v>9.1</v>
      </c>
      <c r="B48" s="5">
        <f>EVEN(A48)</f>
        <v>10</v>
      </c>
      <c r="C48" s="2"/>
      <c r="D48" s="2"/>
      <c r="E48" s="2">
        <v>9.1</v>
      </c>
      <c r="F48" s="5">
        <f>ODD(E48)</f>
        <v>11</v>
      </c>
      <c r="G48" s="2"/>
    </row>
    <row r="49" spans="1:13" x14ac:dyDescent="0.3">
      <c r="A49" s="2">
        <v>0.05</v>
      </c>
      <c r="B49" s="15">
        <f t="shared" ref="B49:B52" si="11">EVEN(A49)</f>
        <v>2</v>
      </c>
      <c r="C49" s="2"/>
      <c r="D49" s="2"/>
      <c r="E49" s="2">
        <v>0.05</v>
      </c>
      <c r="F49" s="15">
        <f t="shared" ref="F49:F52" si="12">ODD(E49)</f>
        <v>1</v>
      </c>
      <c r="G49" s="2"/>
      <c r="K49" s="17" t="s">
        <v>79</v>
      </c>
      <c r="L49" s="17" t="s">
        <v>80</v>
      </c>
      <c r="M49" s="17">
        <f>SUBTOTAL(9,M42:M47)</f>
        <v>263</v>
      </c>
    </row>
    <row r="50" spans="1:13" x14ac:dyDescent="0.3">
      <c r="A50" s="2">
        <v>0.7</v>
      </c>
      <c r="B50" s="15">
        <f t="shared" si="11"/>
        <v>2</v>
      </c>
      <c r="C50" s="2"/>
      <c r="D50" s="2"/>
      <c r="E50" s="2">
        <v>0.7</v>
      </c>
      <c r="F50" s="15">
        <f t="shared" si="12"/>
        <v>1</v>
      </c>
      <c r="G50" s="2"/>
      <c r="K50" s="17" t="s">
        <v>79</v>
      </c>
      <c r="L50" s="17" t="s">
        <v>81</v>
      </c>
      <c r="M50" s="17">
        <f>SUBTOTAL(1,M42:M47)</f>
        <v>43.833333333333336</v>
      </c>
    </row>
    <row r="51" spans="1:13" x14ac:dyDescent="0.3">
      <c r="A51" s="2">
        <v>-0.5</v>
      </c>
      <c r="B51" s="15">
        <f t="shared" si="11"/>
        <v>-2</v>
      </c>
      <c r="C51" s="2"/>
      <c r="D51" s="2"/>
      <c r="E51" s="2">
        <v>-0.5</v>
      </c>
      <c r="F51" s="15">
        <f t="shared" si="12"/>
        <v>-1</v>
      </c>
      <c r="G51" s="2"/>
    </row>
    <row r="52" spans="1:13" x14ac:dyDescent="0.3">
      <c r="A52" s="2">
        <v>-2.1</v>
      </c>
      <c r="B52" s="15">
        <f t="shared" si="11"/>
        <v>-4</v>
      </c>
      <c r="C52" s="2"/>
      <c r="D52" s="2"/>
      <c r="E52" s="2">
        <v>-2.1</v>
      </c>
      <c r="F52" s="15">
        <f t="shared" si="12"/>
        <v>-3</v>
      </c>
      <c r="G52" s="2"/>
    </row>
    <row r="54" spans="1:13" x14ac:dyDescent="0.3">
      <c r="A54" s="16" t="s">
        <v>12</v>
      </c>
      <c r="B54" s="16" t="s">
        <v>88</v>
      </c>
      <c r="C54" s="16" t="s">
        <v>14</v>
      </c>
    </row>
    <row r="55" spans="1:13" x14ac:dyDescent="0.3">
      <c r="A55" s="9">
        <v>4.9000000000000004</v>
      </c>
      <c r="B55" s="9"/>
      <c r="C55" s="16">
        <f>TRUNC(A55,B55)</f>
        <v>4</v>
      </c>
    </row>
    <row r="56" spans="1:13" x14ac:dyDescent="0.3">
      <c r="A56" s="9">
        <v>-3.5</v>
      </c>
      <c r="B56" s="9"/>
      <c r="C56" s="16">
        <f t="shared" ref="C56:C59" si="13">TRUNC(A56,B56)</f>
        <v>-3</v>
      </c>
    </row>
    <row r="57" spans="1:13" x14ac:dyDescent="0.3">
      <c r="A57" s="9">
        <v>3.1256165</v>
      </c>
      <c r="B57" s="9"/>
      <c r="C57" s="16">
        <f t="shared" si="13"/>
        <v>3</v>
      </c>
    </row>
    <row r="58" spans="1:13" x14ac:dyDescent="0.3">
      <c r="A58" s="9">
        <v>3.1456786000000001</v>
      </c>
      <c r="B58" s="9"/>
      <c r="C58" s="16">
        <f t="shared" si="13"/>
        <v>3</v>
      </c>
    </row>
    <row r="59" spans="1:13" x14ac:dyDescent="0.3">
      <c r="A59" s="9">
        <v>3.1456708999999998</v>
      </c>
      <c r="B59" s="9"/>
      <c r="C59" s="16">
        <f t="shared" si="13"/>
        <v>3</v>
      </c>
    </row>
  </sheetData>
  <mergeCells count="3">
    <mergeCell ref="J18:K18"/>
    <mergeCell ref="I26:J26"/>
    <mergeCell ref="L26:M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Christian Arroyo</dc:creator>
  <cp:lastModifiedBy>levi agno</cp:lastModifiedBy>
  <dcterms:created xsi:type="dcterms:W3CDTF">2023-09-06T10:34:20Z</dcterms:created>
  <dcterms:modified xsi:type="dcterms:W3CDTF">2023-09-13T07:18:17Z</dcterms:modified>
</cp:coreProperties>
</file>