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al\OneDrive\Documents\"/>
    </mc:Choice>
  </mc:AlternateContent>
  <xr:revisionPtr revIDLastSave="0" documentId="13_ncr:1_{6A46FB31-4D26-4AAE-8C2E-97EE4642BBD8}" xr6:coauthVersionLast="36" xr6:coauthVersionMax="36" xr10:uidLastSave="{00000000-0000-0000-0000-000000000000}"/>
  <bookViews>
    <workbookView xWindow="0" yWindow="0" windowWidth="23040" windowHeight="8940" xr2:uid="{574AA23F-ED31-47A7-A093-A9FA25992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C71" i="1"/>
  <c r="B61" i="1"/>
  <c r="B60" i="1"/>
  <c r="B59" i="1"/>
  <c r="B58" i="1"/>
  <c r="F50" i="1"/>
  <c r="F49" i="1"/>
  <c r="F48" i="1"/>
  <c r="F47" i="1"/>
  <c r="D39" i="1"/>
  <c r="D40" i="1"/>
  <c r="D41" i="1"/>
  <c r="D42" i="1"/>
  <c r="D43" i="1"/>
  <c r="D44" i="1"/>
  <c r="D32" i="1"/>
  <c r="D33" i="1"/>
  <c r="D34" i="1"/>
  <c r="D35" i="1"/>
  <c r="D36" i="1"/>
  <c r="D27" i="1"/>
  <c r="D26" i="1"/>
  <c r="D28" i="1"/>
  <c r="D29" i="1"/>
  <c r="D20" i="1"/>
  <c r="E20" i="1" s="1"/>
  <c r="D21" i="1"/>
  <c r="E21" i="1" s="1"/>
  <c r="D22" i="1"/>
  <c r="E22" i="1" s="1"/>
  <c r="C15" i="1"/>
  <c r="C16" i="1"/>
  <c r="E2" i="1"/>
  <c r="E3" i="1"/>
  <c r="E4" i="1"/>
  <c r="E5" i="1"/>
</calcChain>
</file>

<file path=xl/sharedStrings.xml><?xml version="1.0" encoding="utf-8"?>
<sst xmlns="http://schemas.openxmlformats.org/spreadsheetml/2006/main" count="100" uniqueCount="81">
  <si>
    <t>Item</t>
  </si>
  <si>
    <t>Qty</t>
  </si>
  <si>
    <t>Price</t>
  </si>
  <si>
    <t>Subtotal</t>
  </si>
  <si>
    <t>Affordable</t>
  </si>
  <si>
    <t>Mobile</t>
  </si>
  <si>
    <t>Stationery</t>
  </si>
  <si>
    <t>Printer</t>
  </si>
  <si>
    <t>Paper</t>
  </si>
  <si>
    <t>Condition &gt; = 4000</t>
  </si>
  <si>
    <t>Greater than 4000</t>
  </si>
  <si>
    <t>Less than 4000</t>
  </si>
  <si>
    <t>Between</t>
  </si>
  <si>
    <t>In range</t>
  </si>
  <si>
    <t>Order Date</t>
  </si>
  <si>
    <t>Amount</t>
  </si>
  <si>
    <t>MGR  ID</t>
  </si>
  <si>
    <t>IS DIV HEAD</t>
  </si>
  <si>
    <t>IS BU HEAD</t>
  </si>
  <si>
    <t>DIV OR BU HEAD</t>
  </si>
  <si>
    <t>D001</t>
  </si>
  <si>
    <t>D002</t>
  </si>
  <si>
    <t>D003</t>
  </si>
  <si>
    <t>YES</t>
  </si>
  <si>
    <t>NO</t>
  </si>
  <si>
    <t>LOAN ALLOWANCE</t>
  </si>
  <si>
    <t>DEPT</t>
  </si>
  <si>
    <t>Q1 SALES(USD Mn.)</t>
  </si>
  <si>
    <t>Q2 SALES (USD Mn.)</t>
  </si>
  <si>
    <t>RESULT</t>
  </si>
  <si>
    <t>D004</t>
  </si>
  <si>
    <t>EXPLANATION</t>
  </si>
  <si>
    <t>XOR(570&lt;400,475&gt;100)</t>
  </si>
  <si>
    <t>XOR(650&gt;=650,800&gt;=800)</t>
  </si>
  <si>
    <t>XOR(230=230,840=840)</t>
  </si>
  <si>
    <t>XOR(1000=1000,965&lt;1000)</t>
  </si>
  <si>
    <t>DEPT ID</t>
  </si>
  <si>
    <t>DEPT NAME</t>
  </si>
  <si>
    <t>MGR ID</t>
  </si>
  <si>
    <t>MGR ALLOCATED</t>
  </si>
  <si>
    <t>D005</t>
  </si>
  <si>
    <t>IT</t>
  </si>
  <si>
    <t>SALES</t>
  </si>
  <si>
    <t>MKT</t>
  </si>
  <si>
    <t>FINANCE</t>
  </si>
  <si>
    <t>MFG</t>
  </si>
  <si>
    <t>M002</t>
  </si>
  <si>
    <t>M005</t>
  </si>
  <si>
    <t>M012</t>
  </si>
  <si>
    <t>NUMERATOR</t>
  </si>
  <si>
    <t>DENOMINATOR</t>
  </si>
  <si>
    <t>CHECK</t>
  </si>
  <si>
    <t xml:space="preserve">Department ID </t>
  </si>
  <si>
    <t>Employee Name</t>
  </si>
  <si>
    <t>Salary</t>
  </si>
  <si>
    <t>E001</t>
  </si>
  <si>
    <t>E002</t>
  </si>
  <si>
    <t>E003</t>
  </si>
  <si>
    <t>E004</t>
  </si>
  <si>
    <t>E005</t>
  </si>
  <si>
    <t>E006</t>
  </si>
  <si>
    <t>E007</t>
  </si>
  <si>
    <t>E008</t>
  </si>
  <si>
    <t>Department wise sum of Salaries</t>
  </si>
  <si>
    <t>Department ID 100:</t>
  </si>
  <si>
    <t>Department ID 102:</t>
  </si>
  <si>
    <t>Department ID 101:</t>
  </si>
  <si>
    <t>Department ID 105:</t>
  </si>
  <si>
    <t>Number Of Employees In each Department</t>
  </si>
  <si>
    <t>EMP NAME</t>
  </si>
  <si>
    <t>SALARY</t>
  </si>
  <si>
    <t>James</t>
  </si>
  <si>
    <t>$ 5,000.00</t>
  </si>
  <si>
    <t>$ 3,000.00</t>
  </si>
  <si>
    <t>John</t>
  </si>
  <si>
    <t>$7,000.00</t>
  </si>
  <si>
    <t>Find the Salary of George based on the EMP data above</t>
  </si>
  <si>
    <t>Emp name</t>
  </si>
  <si>
    <r>
      <rPr>
        <b/>
        <sz val="11"/>
        <color theme="1"/>
        <rFont val="Calibri"/>
        <family val="2"/>
        <scheme val="minor"/>
      </rPr>
      <t>George</t>
    </r>
    <r>
      <rPr>
        <sz val="11"/>
        <color theme="1"/>
        <rFont val="Calibri"/>
        <family val="2"/>
        <scheme val="minor"/>
      </rPr>
      <t xml:space="preserve"> </t>
    </r>
  </si>
  <si>
    <t>Using IFNA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</si>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</sst>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4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144A5-96C4-4AB9-83D5-51BCFC4AD4AC}" name="Table1" displayName="Table1" ref="A1:E5" totalsRowShown="0" headerRowDxfId="37" dataDxfId="36">
  <autoFilter ref="A1:E5" xr:uid="{8CD9DFF3-B528-4B0D-988D-770C16CC7BF0}"/>
  <tableColumns count="5">
    <tableColumn id="1" xr3:uid="{A73CDFCE-8405-4F5C-83C8-4F9DFD644531}" name="Item" dataDxfId="42"/>
    <tableColumn id="2" xr3:uid="{563FB2D6-2C0D-4C28-ACE7-46856146B70F}" name="Qty" dataDxfId="41"/>
    <tableColumn id="3" xr3:uid="{96352B4C-FE5A-4A82-9F9F-8806E621BCBF}" name="Price" dataDxfId="40"/>
    <tableColumn id="4" xr3:uid="{C26F44CD-73BF-4F0B-A51D-EF7D76AC820C}" name="Subtotal" dataDxfId="39"/>
    <tableColumn id="5" xr3:uid="{428CABAC-C313-4FC9-9E72-EDF6310CFA72}" name="Affordable" dataDxfId="38">
      <calculatedColumnFormula>IF(Table1[[#This Row],[Subtotal]]&gt;=4000,"Yes","No")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B0114A-B886-438A-89E1-5A8B5D85F208}" name="Table2" displayName="Table2" ref="A14:C16" totalsRowShown="0" headerRowDxfId="32" dataDxfId="31">
  <autoFilter ref="A14:C16" xr:uid="{F947CE29-35CF-4781-A5D3-AC3B136F6F20}"/>
  <tableColumns count="3">
    <tableColumn id="1" xr3:uid="{420D8169-B087-479F-835C-0DB8F9EA771A}" name="Order Date" dataDxfId="35"/>
    <tableColumn id="2" xr3:uid="{3915338A-031F-430F-98A6-0AC2BAF4E50E}" name="Amount" dataDxfId="34"/>
    <tableColumn id="3" xr3:uid="{69D58FC3-7AB7-4A7F-9BE0-CD4A0A8FC2FB}" name="In range" dataDxfId="33">
      <calculatedColumnFormula>AND(Table2[[#This Row],[Order Date]]&gt;B13,Table2[[#This Row],[Order Date]]&lt;C13)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C3F5C7-F117-4026-BD6F-A19F9CDD331D}" name="Table4" displayName="Table4" ref="A19:E22" totalsRowShown="0" headerRowDxfId="26" dataDxfId="25">
  <autoFilter ref="A19:E22" xr:uid="{629D6A77-46DB-4AA6-9C5D-C3BD0F9B2F3B}"/>
  <tableColumns count="5">
    <tableColumn id="1" xr3:uid="{438ED864-6C8C-44EB-8B68-A3D1DF9A15FB}" name="MGR  ID" dataDxfId="30"/>
    <tableColumn id="2" xr3:uid="{7ABC99EA-E5CB-480A-A485-F5BCC18842EF}" name="IS DIV HEAD" dataDxfId="29"/>
    <tableColumn id="3" xr3:uid="{AD08F63D-46FC-4B79-B45D-B61661D7D69E}" name="IS BU HEAD" dataDxfId="28"/>
    <tableColumn id="4" xr3:uid="{CB75A693-092F-406B-9028-1837B58FF744}" name="DIV OR BU HEAD" dataDxfId="27">
      <calculatedColumnFormula>OR(Table4[[#This Row],[IS DIV HEAD]]="Yes",Table4[[#This Row],[IS BU HEAD]]="Yes")</calculatedColumnFormula>
    </tableColumn>
    <tableColumn id="5" xr3:uid="{71F95952-A4D4-416E-AF80-C19533EF0DE7}" name="LOAN ALLOWANCE" dataDxfId="24">
      <calculatedColumnFormula>NOT(Table4[[#This Row],[DIV OR BU HEAD]])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E7BA3-A395-4E0A-A515-A84540F0095C}" name="Table7" displayName="Table7" ref="A25:E29" totalsRowShown="0" headerRowDxfId="19" dataDxfId="20">
  <autoFilter ref="A25:E29" xr:uid="{3967C1DB-56A3-4520-87D0-CCB5F90ADA0A}"/>
  <tableColumns count="5">
    <tableColumn id="1" xr3:uid="{82E1EBC3-C037-4335-BE45-AC4236E0E6A0}" name="DEPT" dataDxfId="23"/>
    <tableColumn id="2" xr3:uid="{A56B4899-D844-4A68-B989-DD84F77AD8C7}" name="Q1 SALES(USD Mn.)" dataDxfId="22"/>
    <tableColumn id="3" xr3:uid="{A515B21B-D1BA-42F2-9895-A7C4C03B17FE}" name="Q2 SALES (USD Mn.)" dataDxfId="21"/>
    <tableColumn id="4" xr3:uid="{C3E2F32D-7E0E-47A3-A5FE-17F263DEF989}" name="RESULT" dataDxfId="17">
      <calculatedColumnFormula>_xlfn.XOR(B26=1000,C26&lt;1000)</calculatedColumnFormula>
    </tableColumn>
    <tableColumn id="5" xr3:uid="{037A65BD-518B-4192-8CF9-8D9078C68B79}" name="EXPLANATION" dataDxfId="18">
      <calculatedColumnFormula>CONCATENATE(I1,B26,B26,C26,B26)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901864-E935-4C74-9E48-6399FDEBC6AC}" name="Table8" displayName="Table8" ref="A31:D36" totalsRowShown="0" headerRowDxfId="12" dataDxfId="13">
  <autoFilter ref="A31:D36" xr:uid="{E1059BBB-4322-492F-BDCA-C83B0344939A}"/>
  <tableColumns count="4">
    <tableColumn id="1" xr3:uid="{DAF1FC3C-2F47-40F5-A815-65C8E9155966}" name="DEPT ID" dataDxfId="16"/>
    <tableColumn id="2" xr3:uid="{8D78E17A-7482-456C-A8D8-717B1564A542}" name="DEPT NAME" dataDxfId="15"/>
    <tableColumn id="3" xr3:uid="{0E15AC58-6E4D-4750-8341-ABDE59B3B40C}" name="MGR ID" dataDxfId="14"/>
    <tableColumn id="4" xr3:uid="{FF382FF6-ABD0-49FB-8895-03D23583CAD4}" name="MGR ALLOCATED" dataDxfId="11">
      <calculatedColumnFormula>IF(ISBLANK(Table8[[#This Row],[MGR ID]]),"Yes","No")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49E9F4-6705-4503-8E74-042B02A19DAA}" name="Table10" displayName="Table10" ref="A38:D44" totalsRowShown="0" headerRowDxfId="6" dataDxfId="7">
  <autoFilter ref="A38:D44" xr:uid="{67C93F6F-6D2A-4CEA-92CA-D62BAE5C3829}"/>
  <tableColumns count="4">
    <tableColumn id="1" xr3:uid="{BA8C7B86-5F87-40E8-B42D-158F31C78180}" name="NUMERATOR" dataDxfId="10"/>
    <tableColumn id="2" xr3:uid="{87F2C9E9-2EC8-486E-9160-26EEBD5CD333}" name="DENOMINATOR" dataDxfId="9"/>
    <tableColumn id="3" xr3:uid="{E54408BE-853F-4E22-8D8E-F447F321D848}" name="RESULT" dataDxfId="8"/>
    <tableColumn id="4" xr3:uid="{EF9D8E21-B963-4709-B0C4-C63DB8627BDD}" name="CHECK" dataDxfId="5">
      <calculatedColumnFormula>IFERROR(Table10[[#This Row],[RESULT]],"No Value")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211876A-9B7A-4EB0-B5C7-B6F297F5499B}" name="Table11" displayName="Table11" ref="A46:C54" totalsRowShown="0" headerRowDxfId="4" dataDxfId="3">
  <autoFilter ref="A46:C54" xr:uid="{68AAA285-2E3E-4ADB-B341-7686587B9BA4}"/>
  <tableColumns count="3">
    <tableColumn id="1" xr3:uid="{8A3ECE12-84AC-42DC-9F99-68F995498AA6}" name="Department ID " dataDxfId="2"/>
    <tableColumn id="2" xr3:uid="{25DA7CFD-45F4-4EBE-A14C-80CA45E9B5D9}" name="Employee Name" dataDxfId="1"/>
    <tableColumn id="3" xr3:uid="{8A64557A-0E4F-4E03-B476-703C5FC2840B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39EB-DB5A-46C5-B19D-02867BC5A08D}">
  <dimension ref="A1:F71"/>
  <sheetViews>
    <sheetView tabSelected="1" topLeftCell="A52" zoomScaleNormal="100" workbookViewId="0">
      <selection activeCell="E73" sqref="E73"/>
    </sheetView>
  </sheetViews>
  <sheetFormatPr defaultRowHeight="14.4" x14ac:dyDescent="0.3"/>
  <cols>
    <col min="1" max="1" width="16.88671875" style="1" customWidth="1"/>
    <col min="2" max="2" width="19.5546875" style="1" customWidth="1"/>
    <col min="3" max="3" width="23.33203125" style="1" customWidth="1"/>
    <col min="4" max="4" width="19.21875" style="1" customWidth="1"/>
    <col min="5" max="5" width="24.77734375" style="1" customWidth="1"/>
    <col min="6" max="6" width="21.88671875" style="1" customWidth="1"/>
    <col min="7" max="16384" width="8.88671875" style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3">
      <c r="A2" s="1" t="s">
        <v>5</v>
      </c>
      <c r="B2" s="1">
        <v>10</v>
      </c>
      <c r="C2" s="1">
        <v>500</v>
      </c>
      <c r="D2" s="1">
        <v>5000</v>
      </c>
      <c r="E2" s="1" t="str">
        <f>IF(Table1[[#This Row],[Subtotal]]&gt;=4000,"Yes","No")</f>
        <v>Yes</v>
      </c>
      <c r="F2" s="1" t="s">
        <v>10</v>
      </c>
    </row>
    <row r="3" spans="1:6" x14ac:dyDescent="0.3">
      <c r="A3" s="1" t="s">
        <v>6</v>
      </c>
      <c r="B3" s="1">
        <v>12</v>
      </c>
      <c r="C3" s="1">
        <v>400</v>
      </c>
      <c r="D3" s="1">
        <v>4800</v>
      </c>
      <c r="E3" s="1" t="str">
        <f>IF(Table1[[#This Row],[Subtotal]]&gt;=4000,"Yes","No")</f>
        <v>Yes</v>
      </c>
      <c r="F3" s="1" t="s">
        <v>10</v>
      </c>
    </row>
    <row r="4" spans="1:6" x14ac:dyDescent="0.3">
      <c r="A4" s="1" t="s">
        <v>7</v>
      </c>
      <c r="B4" s="1">
        <v>5</v>
      </c>
      <c r="C4" s="1">
        <v>650</v>
      </c>
      <c r="D4" s="1">
        <v>3250</v>
      </c>
      <c r="E4" s="1" t="str">
        <f>IF(Table1[[#This Row],[Subtotal]]&gt;=4000,"Yes","No")</f>
        <v>No</v>
      </c>
      <c r="F4" s="1" t="s">
        <v>11</v>
      </c>
    </row>
    <row r="5" spans="1:6" x14ac:dyDescent="0.3">
      <c r="A5" s="1" t="s">
        <v>8</v>
      </c>
      <c r="B5" s="1">
        <v>20</v>
      </c>
      <c r="C5" s="1">
        <v>150</v>
      </c>
      <c r="D5" s="1">
        <v>3000</v>
      </c>
      <c r="E5" s="1" t="str">
        <f>IF(Table1[[#This Row],[Subtotal]]&gt;=4000,"Yes","No")</f>
        <v>No</v>
      </c>
      <c r="F5" s="1" t="s">
        <v>11</v>
      </c>
    </row>
    <row r="9" spans="1:6" x14ac:dyDescent="0.3">
      <c r="B9" s="2" t="s">
        <v>9</v>
      </c>
      <c r="C9" s="2"/>
      <c r="D9" s="2"/>
    </row>
    <row r="13" spans="1:6" x14ac:dyDescent="0.3">
      <c r="A13" s="1" t="s">
        <v>12</v>
      </c>
      <c r="B13" s="4">
        <v>42461</v>
      </c>
      <c r="C13" s="5">
        <v>42505</v>
      </c>
    </row>
    <row r="14" spans="1:6" x14ac:dyDescent="0.3">
      <c r="A14" s="1" t="s">
        <v>14</v>
      </c>
      <c r="B14" s="1" t="s">
        <v>15</v>
      </c>
      <c r="C14" s="1" t="s">
        <v>13</v>
      </c>
    </row>
    <row r="15" spans="1:6" x14ac:dyDescent="0.3">
      <c r="A15" s="6">
        <v>42491</v>
      </c>
      <c r="B15" s="1">
        <v>100</v>
      </c>
      <c r="C15" s="1" t="b">
        <f>AND(Table2[[#This Row],[Order Date]]&gt;B13,Table2[[#This Row],[Order Date]]&lt;C13)</f>
        <v>1</v>
      </c>
    </row>
    <row r="16" spans="1:6" x14ac:dyDescent="0.3">
      <c r="A16" s="6">
        <v>42563</v>
      </c>
      <c r="B16" s="1">
        <v>120</v>
      </c>
      <c r="C16" s="1" t="b">
        <f>AND(Table2[[#This Row],[Order Date]]&gt;B14,Table2[[#This Row],[Order Date]]&lt;C14)</f>
        <v>0</v>
      </c>
    </row>
    <row r="19" spans="1:5" x14ac:dyDescent="0.3">
      <c r="A19" s="7" t="s">
        <v>16</v>
      </c>
      <c r="B19" s="7" t="s">
        <v>17</v>
      </c>
      <c r="C19" s="7" t="s">
        <v>18</v>
      </c>
      <c r="D19" s="7" t="s">
        <v>19</v>
      </c>
      <c r="E19" s="7" t="s">
        <v>25</v>
      </c>
    </row>
    <row r="20" spans="1:5" x14ac:dyDescent="0.3">
      <c r="A20" s="1" t="s">
        <v>20</v>
      </c>
      <c r="B20" s="1" t="s">
        <v>23</v>
      </c>
      <c r="C20" s="1" t="s">
        <v>24</v>
      </c>
      <c r="D20" s="1" t="b">
        <f>OR(Table4[[#This Row],[IS DIV HEAD]]="Yes",Table4[[#This Row],[IS BU HEAD]]="Yes")</f>
        <v>1</v>
      </c>
      <c r="E20" s="1" t="b">
        <f>NOT(Table4[[#This Row],[DIV OR BU HEAD]])</f>
        <v>0</v>
      </c>
    </row>
    <row r="21" spans="1:5" x14ac:dyDescent="0.3">
      <c r="A21" s="1" t="s">
        <v>21</v>
      </c>
      <c r="B21" s="1" t="s">
        <v>24</v>
      </c>
      <c r="C21" s="1" t="s">
        <v>23</v>
      </c>
      <c r="D21" s="1" t="b">
        <f>OR(Table4[[#This Row],[IS DIV HEAD]]="Yes",Table4[[#This Row],[IS BU HEAD]]="Yes")</f>
        <v>1</v>
      </c>
      <c r="E21" s="1" t="b">
        <f>NOT(Table4[[#This Row],[DIV OR BU HEAD]])</f>
        <v>0</v>
      </c>
    </row>
    <row r="22" spans="1:5" x14ac:dyDescent="0.3">
      <c r="A22" s="1" t="s">
        <v>22</v>
      </c>
      <c r="B22" s="1" t="s">
        <v>24</v>
      </c>
      <c r="C22" s="1" t="s">
        <v>24</v>
      </c>
      <c r="D22" s="1" t="b">
        <f>OR(Table4[[#This Row],[IS DIV HEAD]]="Yes",Table4[[#This Row],[IS BU HEAD]]="Yes")</f>
        <v>0</v>
      </c>
      <c r="E22" s="1" t="b">
        <f>NOT(Table4[[#This Row],[DIV OR BU HEAD]])</f>
        <v>1</v>
      </c>
    </row>
    <row r="25" spans="1:5" x14ac:dyDescent="0.3">
      <c r="A25" s="7" t="s">
        <v>26</v>
      </c>
      <c r="B25" s="7" t="s">
        <v>27</v>
      </c>
      <c r="C25" s="7" t="s">
        <v>28</v>
      </c>
      <c r="D25" s="7" t="s">
        <v>29</v>
      </c>
      <c r="E25" s="7" t="s">
        <v>31</v>
      </c>
    </row>
    <row r="26" spans="1:5" x14ac:dyDescent="0.3">
      <c r="A26" s="1" t="s">
        <v>20</v>
      </c>
      <c r="B26" s="1">
        <v>1000</v>
      </c>
      <c r="C26" s="1">
        <v>965</v>
      </c>
      <c r="D26" s="1" t="b">
        <f>_xlfn.XOR(B26=1000,C26&gt;1000)</f>
        <v>1</v>
      </c>
      <c r="E26" s="1" t="s">
        <v>35</v>
      </c>
    </row>
    <row r="27" spans="1:5" x14ac:dyDescent="0.3">
      <c r="A27" s="1" t="s">
        <v>21</v>
      </c>
      <c r="B27" s="1">
        <v>230</v>
      </c>
      <c r="C27" s="1">
        <v>840</v>
      </c>
      <c r="D27" s="1" t="b">
        <f>_xlfn.XOR(Table7[[#This Row],[Q1 SALES(USD Mn.)]]=230,Table7[[#This Row],[Q2 SALES (USD Mn.)]]=840)</f>
        <v>0</v>
      </c>
      <c r="E27" s="1" t="s">
        <v>34</v>
      </c>
    </row>
    <row r="28" spans="1:5" x14ac:dyDescent="0.3">
      <c r="A28" s="1" t="s">
        <v>22</v>
      </c>
      <c r="B28" s="1">
        <v>570</v>
      </c>
      <c r="C28" s="1">
        <v>475</v>
      </c>
      <c r="D28" s="1" t="b">
        <f t="shared" ref="D27:D29" si="0">_xlfn.XOR(B28=1000,C28&lt;1000)</f>
        <v>1</v>
      </c>
      <c r="E28" s="1" t="s">
        <v>32</v>
      </c>
    </row>
    <row r="29" spans="1:5" x14ac:dyDescent="0.3">
      <c r="A29" s="1" t="s">
        <v>30</v>
      </c>
      <c r="B29" s="1">
        <v>650</v>
      </c>
      <c r="C29" s="1">
        <v>800</v>
      </c>
      <c r="D29" s="1" t="b">
        <f t="shared" si="0"/>
        <v>1</v>
      </c>
      <c r="E29" s="1" t="s">
        <v>33</v>
      </c>
    </row>
    <row r="31" spans="1:5" x14ac:dyDescent="0.3">
      <c r="A31" s="7" t="s">
        <v>36</v>
      </c>
      <c r="B31" s="7" t="s">
        <v>37</v>
      </c>
      <c r="C31" s="7" t="s">
        <v>38</v>
      </c>
      <c r="D31" s="7" t="s">
        <v>39</v>
      </c>
    </row>
    <row r="32" spans="1:5" x14ac:dyDescent="0.3">
      <c r="A32" s="1" t="s">
        <v>20</v>
      </c>
      <c r="B32" s="1" t="s">
        <v>41</v>
      </c>
      <c r="D32" s="1" t="str">
        <f>IF(ISBLANK(Table8[[#This Row],[MGR ID]]),"Yes","No")</f>
        <v>Yes</v>
      </c>
    </row>
    <row r="33" spans="1:6" x14ac:dyDescent="0.3">
      <c r="A33" s="1" t="s">
        <v>21</v>
      </c>
      <c r="B33" s="1" t="s">
        <v>42</v>
      </c>
      <c r="C33" s="1" t="s">
        <v>46</v>
      </c>
      <c r="D33" s="1" t="str">
        <f>IF(ISBLANK(Table8[[#This Row],[MGR ID]]),"Yes","No")</f>
        <v>No</v>
      </c>
    </row>
    <row r="34" spans="1:6" x14ac:dyDescent="0.3">
      <c r="A34" s="1" t="s">
        <v>22</v>
      </c>
      <c r="B34" s="1" t="s">
        <v>43</v>
      </c>
      <c r="C34" s="1" t="s">
        <v>47</v>
      </c>
      <c r="D34" s="1" t="str">
        <f>IF(ISBLANK(Table8[[#This Row],[MGR ID]]),"Yes","No")</f>
        <v>No</v>
      </c>
    </row>
    <row r="35" spans="1:6" x14ac:dyDescent="0.3">
      <c r="A35" s="1" t="s">
        <v>30</v>
      </c>
      <c r="B35" s="1" t="s">
        <v>44</v>
      </c>
      <c r="D35" s="1" t="str">
        <f>IF(ISBLANK(Table8[[#This Row],[MGR ID]]),"Yes","No")</f>
        <v>Yes</v>
      </c>
    </row>
    <row r="36" spans="1:6" x14ac:dyDescent="0.3">
      <c r="A36" s="1" t="s">
        <v>40</v>
      </c>
      <c r="B36" s="1" t="s">
        <v>45</v>
      </c>
      <c r="C36" s="1" t="s">
        <v>48</v>
      </c>
      <c r="D36" s="1" t="str">
        <f>IF(ISBLANK(Table8[[#This Row],[MGR ID]]),"Yes","No")</f>
        <v>No</v>
      </c>
    </row>
    <row r="38" spans="1:6" x14ac:dyDescent="0.3">
      <c r="A38" s="7" t="s">
        <v>49</v>
      </c>
      <c r="B38" s="7" t="s">
        <v>50</v>
      </c>
      <c r="C38" s="7" t="s">
        <v>29</v>
      </c>
      <c r="D38" s="7" t="s">
        <v>51</v>
      </c>
    </row>
    <row r="39" spans="1:6" x14ac:dyDescent="0.3">
      <c r="A39" s="1">
        <v>20</v>
      </c>
      <c r="B39" s="1">
        <v>0</v>
      </c>
      <c r="C39" s="1" t="e">
        <v>#DIV/0!</v>
      </c>
      <c r="D39" s="1" t="str">
        <f>IFERROR(Table10[[#This Row],[RESULT]],"No Value")</f>
        <v>No Value</v>
      </c>
    </row>
    <row r="40" spans="1:6" x14ac:dyDescent="0.3">
      <c r="A40" s="1">
        <v>30</v>
      </c>
      <c r="B40" s="1">
        <v>4</v>
      </c>
      <c r="D40" s="1">
        <f>IFERROR(Table10[[#This Row],[RESULT]],"No Value")</f>
        <v>0</v>
      </c>
    </row>
    <row r="41" spans="1:6" x14ac:dyDescent="0.3">
      <c r="A41" s="1">
        <v>20</v>
      </c>
      <c r="B41" s="1">
        <v>4</v>
      </c>
      <c r="C41" s="1">
        <v>5</v>
      </c>
      <c r="D41" s="1">
        <f>IFERROR(Table10[[#This Row],[RESULT]],"No Value")</f>
        <v>5</v>
      </c>
    </row>
    <row r="42" spans="1:6" x14ac:dyDescent="0.3">
      <c r="A42" s="1">
        <v>78</v>
      </c>
      <c r="B42" s="1">
        <v>0</v>
      </c>
      <c r="C42" s="1" t="e">
        <v>#DIV/0!</v>
      </c>
      <c r="D42" s="1" t="str">
        <f>IFERROR(Table10[[#This Row],[RESULT]],"No Value")</f>
        <v>No Value</v>
      </c>
    </row>
    <row r="43" spans="1:6" x14ac:dyDescent="0.3">
      <c r="A43" s="1">
        <v>256</v>
      </c>
      <c r="B43" s="1">
        <v>3</v>
      </c>
      <c r="C43" s="1">
        <v>85.333299999999994</v>
      </c>
      <c r="D43" s="1">
        <f>IFERROR(Table10[[#This Row],[RESULT]],"No Value")</f>
        <v>85.333299999999994</v>
      </c>
    </row>
    <row r="44" spans="1:6" x14ac:dyDescent="0.3">
      <c r="A44" s="1">
        <v>789</v>
      </c>
      <c r="B44" s="1">
        <v>0</v>
      </c>
      <c r="C44" s="1" t="e">
        <v>#DIV/0!</v>
      </c>
      <c r="D44" s="1" t="str">
        <f>IFERROR(Table10[[#This Row],[RESULT]],"No Value")</f>
        <v>No Value</v>
      </c>
    </row>
    <row r="46" spans="1:6" x14ac:dyDescent="0.3">
      <c r="A46" s="7" t="s">
        <v>52</v>
      </c>
      <c r="B46" s="7" t="s">
        <v>53</v>
      </c>
      <c r="C46" s="7" t="s">
        <v>54</v>
      </c>
      <c r="E46" s="8" t="s">
        <v>63</v>
      </c>
      <c r="F46" s="8"/>
    </row>
    <row r="47" spans="1:6" x14ac:dyDescent="0.3">
      <c r="A47" s="10">
        <v>100</v>
      </c>
      <c r="B47" s="10" t="s">
        <v>55</v>
      </c>
      <c r="C47" s="10">
        <v>2000</v>
      </c>
      <c r="E47" s="9" t="s">
        <v>64</v>
      </c>
      <c r="F47" s="9">
        <f>SUMIF(A47:A54,100,C47:C54)</f>
        <v>6000</v>
      </c>
    </row>
    <row r="48" spans="1:6" x14ac:dyDescent="0.3">
      <c r="A48" s="11">
        <v>102</v>
      </c>
      <c r="B48" s="11" t="s">
        <v>56</v>
      </c>
      <c r="C48" s="11">
        <v>2200</v>
      </c>
      <c r="E48" s="9" t="s">
        <v>65</v>
      </c>
      <c r="F48" s="9">
        <f>SUMIF(A47:A54,102,C47:C54)</f>
        <v>8600</v>
      </c>
    </row>
    <row r="49" spans="1:6" x14ac:dyDescent="0.3">
      <c r="A49" s="12">
        <v>101</v>
      </c>
      <c r="B49" s="12" t="s">
        <v>57</v>
      </c>
      <c r="C49" s="12">
        <v>3400</v>
      </c>
      <c r="E49" s="9" t="s">
        <v>66</v>
      </c>
      <c r="F49" s="9">
        <f>SUMIF(A47:A54,101,C47:C54)</f>
        <v>3400</v>
      </c>
    </row>
    <row r="50" spans="1:6" x14ac:dyDescent="0.3">
      <c r="A50" s="12">
        <v>105</v>
      </c>
      <c r="B50" s="12" t="s">
        <v>58</v>
      </c>
      <c r="C50" s="12">
        <v>3300</v>
      </c>
      <c r="E50" s="9" t="s">
        <v>67</v>
      </c>
      <c r="F50" s="9">
        <f>SUMIF(A47:A54,105,C47:C54)</f>
        <v>7600</v>
      </c>
    </row>
    <row r="51" spans="1:6" x14ac:dyDescent="0.3">
      <c r="A51" s="10">
        <v>100</v>
      </c>
      <c r="B51" s="10" t="s">
        <v>59</v>
      </c>
      <c r="C51" s="10">
        <v>4000</v>
      </c>
    </row>
    <row r="52" spans="1:6" x14ac:dyDescent="0.3">
      <c r="A52" s="11">
        <v>102</v>
      </c>
      <c r="B52" s="11" t="s">
        <v>60</v>
      </c>
      <c r="C52" s="11">
        <v>2300</v>
      </c>
    </row>
    <row r="53" spans="1:6" x14ac:dyDescent="0.3">
      <c r="A53" s="11">
        <v>102</v>
      </c>
      <c r="B53" s="11" t="s">
        <v>61</v>
      </c>
      <c r="C53" s="11">
        <v>4100</v>
      </c>
    </row>
    <row r="54" spans="1:6" x14ac:dyDescent="0.3">
      <c r="A54" s="12">
        <v>105</v>
      </c>
      <c r="B54" s="12" t="s">
        <v>62</v>
      </c>
      <c r="C54" s="12">
        <v>4300</v>
      </c>
    </row>
    <row r="57" spans="1:6" x14ac:dyDescent="0.3">
      <c r="A57" s="13" t="s">
        <v>68</v>
      </c>
      <c r="B57" s="13"/>
    </row>
    <row r="58" spans="1:6" x14ac:dyDescent="0.3">
      <c r="A58" s="12" t="s">
        <v>64</v>
      </c>
      <c r="B58" s="12">
        <f>COUNTIF(A47:A54,100)</f>
        <v>2</v>
      </c>
    </row>
    <row r="59" spans="1:6" x14ac:dyDescent="0.3">
      <c r="A59" s="12" t="s">
        <v>65</v>
      </c>
      <c r="B59" s="12">
        <f>COUNTIF(A$47:A54,102)</f>
        <v>3</v>
      </c>
    </row>
    <row r="60" spans="1:6" x14ac:dyDescent="0.3">
      <c r="A60" s="12" t="s">
        <v>66</v>
      </c>
      <c r="B60" s="12">
        <f>COUNTIF(A47:A54,101)</f>
        <v>1</v>
      </c>
    </row>
    <row r="61" spans="1:6" x14ac:dyDescent="0.3">
      <c r="A61" s="12" t="s">
        <v>67</v>
      </c>
      <c r="B61" s="12">
        <f>COUNTIF(A47:A54,105)</f>
        <v>2</v>
      </c>
    </row>
    <row r="63" spans="1:6" x14ac:dyDescent="0.3">
      <c r="A63" s="14" t="s">
        <v>69</v>
      </c>
      <c r="B63" s="14" t="s">
        <v>70</v>
      </c>
    </row>
    <row r="64" spans="1:6" x14ac:dyDescent="0.3">
      <c r="A64" s="12" t="s">
        <v>71</v>
      </c>
      <c r="B64" s="12" t="s">
        <v>73</v>
      </c>
    </row>
    <row r="65" spans="1:3" x14ac:dyDescent="0.3">
      <c r="A65" s="12" t="s">
        <v>80</v>
      </c>
      <c r="B65" s="12" t="s">
        <v>72</v>
      </c>
    </row>
    <row r="66" spans="1:3" x14ac:dyDescent="0.3">
      <c r="A66" s="12" t="s">
        <v>74</v>
      </c>
      <c r="B66" s="12" t="s">
        <v>75</v>
      </c>
    </row>
    <row r="69" spans="1:3" x14ac:dyDescent="0.3">
      <c r="A69" s="15" t="s">
        <v>76</v>
      </c>
      <c r="B69" s="2"/>
      <c r="C69" s="2"/>
    </row>
    <row r="70" spans="1:3" x14ac:dyDescent="0.3">
      <c r="A70" s="16" t="s">
        <v>77</v>
      </c>
      <c r="B70" s="14" t="s">
        <v>78</v>
      </c>
      <c r="C70" s="16" t="s">
        <v>79</v>
      </c>
    </row>
    <row r="71" spans="1:3" x14ac:dyDescent="0.3">
      <c r="A71" s="12" t="s">
        <v>80</v>
      </c>
      <c r="B71" s="12" t="e">
        <f>VLOOKUP(B70,A64:B66,2,FALSE)</f>
        <v>#N/A</v>
      </c>
      <c r="C71" s="12" t="str">
        <f>_xlfn.IFNA(VLOOKUP(B70,A64:B66,2,FALSE),"Lookup value not existing")</f>
        <v>Lookup value not existing</v>
      </c>
    </row>
  </sheetData>
  <mergeCells count="4">
    <mergeCell ref="B9:D9"/>
    <mergeCell ref="E46:F46"/>
    <mergeCell ref="A57:B57"/>
    <mergeCell ref="A69:C69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Escalona</dc:creator>
  <cp:lastModifiedBy>Justine Escalona</cp:lastModifiedBy>
  <dcterms:created xsi:type="dcterms:W3CDTF">2023-09-06T10:34:19Z</dcterms:created>
  <dcterms:modified xsi:type="dcterms:W3CDTF">2023-09-06T11:23:03Z</dcterms:modified>
</cp:coreProperties>
</file>