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d.docs.live.net/ef34bff045bbd0ec/Iper/IDSysSolutions/BoK Pocs/2025/Neos/PoC/"/>
    </mc:Choice>
  </mc:AlternateContent>
  <xr:revisionPtr revIDLastSave="1" documentId="8_{F2E34535-68FC-4D36-8156-A7552CB0168C}" xr6:coauthVersionLast="47" xr6:coauthVersionMax="47" xr10:uidLastSave="{27A67200-33AC-4F36-B63B-1DE4892901F2}"/>
  <bookViews>
    <workbookView xWindow="-110" yWindow="-110" windowWidth="30940" windowHeight="18700" xr2:uid="{00000000-000D-0000-FFFF-FFFF00000000}"/>
  </bookViews>
  <sheets>
    <sheet name="Menu" sheetId="10" r:id="rId1"/>
    <sheet name="MoVaRisCh P" sheetId="4" r:id="rId2"/>
    <sheet name="MoVaRisCh NP" sheetId="7" r:id="rId3"/>
    <sheet name="Pivot Esiti" sheetId="15" r:id="rId4"/>
    <sheet name="Pivot Codici H" sheetId="16" r:id="rId5"/>
    <sheet name="Raccolta Dati" sheetId="1" r:id="rId6"/>
    <sheet name="Dati Prodotti Miscele" sheetId="2" r:id="rId7"/>
    <sheet name="Dati Prodotti Miscele Righe" sheetId="3" r:id="rId8"/>
    <sheet name="..." sheetId="8" r:id="rId9"/>
    <sheet name="Immagini" sheetId="13" r:id="rId10"/>
    <sheet name="Campi Report" sheetId="12" r:id="rId11"/>
    <sheet name="Campi Tabelle" sheetId="11" r:id="rId12"/>
    <sheet name="Dati" sheetId="14" r:id="rId13"/>
  </sheets>
  <functionGroups builtInGroupCount="19"/>
  <definedNames>
    <definedName name="_xleta.IF" hidden="1">#NAME?</definedName>
    <definedName name="_xlnm.Print_Area" localSheetId="2">'MoVaRisCh NP'!$A$1:$P$137</definedName>
    <definedName name="_xlnm.Print_Area" localSheetId="1">'MoVaRisCh P'!$A$1:$P$137</definedName>
    <definedName name="ElencoDatiRaccolti">'Raccolta Dati'!$A$10:$A$109</definedName>
    <definedName name="Img_GHS01_GHS02_In">Immagini!$H$5</definedName>
    <definedName name="Img_GHS01_GHS02_On">Immagini!$I$5</definedName>
    <definedName name="Img_GHS01_In">Immagini!$C$5</definedName>
    <definedName name="Img_GHS01_On">Immagini!$D$5</definedName>
    <definedName name="Img_GHS02_In">Immagini!$C$6</definedName>
    <definedName name="Img_GHS02_On">Immagini!$D$6</definedName>
    <definedName name="Img_GHS03_In">Immagini!$C$7</definedName>
    <definedName name="Img_GHS03_On">Immagini!$D$7</definedName>
    <definedName name="Img_GHS04_In">Immagini!$C$8</definedName>
    <definedName name="Img_GHS04_On">Immagini!$D$8</definedName>
    <definedName name="Img_GHS05_In">Immagini!$C$9</definedName>
    <definedName name="Img_GHS05_On">Immagini!$D$9</definedName>
    <definedName name="Img_GHS06_In">Immagini!$C$10</definedName>
    <definedName name="Img_GHS06_On">Immagini!$D$10</definedName>
    <definedName name="Img_GHS07_In">Immagini!$C$11</definedName>
    <definedName name="Img_GHS07_On">Immagini!$D$11</definedName>
    <definedName name="Img_GHS08_In">Immagini!$C$12</definedName>
    <definedName name="Img_GHS08_On">Immagini!$D$12</definedName>
    <definedName name="Img_GHS09_In">Immagini!$C$13</definedName>
    <definedName name="Img_GHS09_On">Immagini!$D$13</definedName>
    <definedName name="Index">Menu!$C$13</definedName>
    <definedName name="Index_Next">Menu!$K$12</definedName>
    <definedName name="Menu_APos">Menu!$D$7</definedName>
    <definedName name="Menu_Cliente">Menu!$D$33</definedName>
    <definedName name="Menu_CLP">Menu!$D$29</definedName>
    <definedName name="Menu_Commessa">Menu!$D$34</definedName>
    <definedName name="Menu_DaPos">Menu!$D$6</definedName>
    <definedName name="Menu_IDDoc">Menu!$D$21</definedName>
    <definedName name="Menu_Mansione">Menu!$D$25</definedName>
    <definedName name="Menu_NrPosizione">Menu!$D$19</definedName>
    <definedName name="Menu_OutputPath">Menu!$D$39</definedName>
    <definedName name="Menu_OutputPathUnione">Menu!$D$41</definedName>
    <definedName name="Menu_Prodotto">Menu!$D$27</definedName>
    <definedName name="Menu_Reparto">Menu!$D$23</definedName>
    <definedName name="MVRC_NP_Cliente">'MoVaRisCh NP'!$C$7</definedName>
    <definedName name="MVRC_NP_Commessa">'MoVaRisCh NP'!$C$8</definedName>
    <definedName name="MVRC_NP_ContattoCutaneo">'MoVaRisCh NP'!$M$118</definedName>
    <definedName name="MVRC_NP_Distanza">'MoVaRisCh NP'!$M$108</definedName>
    <definedName name="MVRC_NP_ElencoPittogrammi">'MoVaRisCh NP'!$H$16</definedName>
    <definedName name="MVRC_NP_IDDoc">'MoVaRisCh NP'!$N$3</definedName>
    <definedName name="MVRC_NP_Mansione">'MoVaRisCh NP'!$C$10</definedName>
    <definedName name="MVRC_NP_MiscelaClassificata">'MoVaRisCh NP'!$D$16</definedName>
    <definedName name="MVRC_NP_NomeDelProdotto">'MoVaRisCh NP'!$C$11</definedName>
    <definedName name="MVRC_NP_NomeScheda">'MoVaRisCh NP'!$C$3</definedName>
    <definedName name="MVRC_NP_Note">'MoVaRisCh NP'!$C$72</definedName>
    <definedName name="MVRC_NP_Pittogrammi">'MoVaRisCh NP'!$J$15</definedName>
    <definedName name="MVRC_NP_Produttore">'MoVaRisCh NP'!$H$11</definedName>
    <definedName name="MVRC_NP_Quantita">'MoVaRisCh NP'!$M$79</definedName>
    <definedName name="MVRC_NP_R_Cum">'MoVaRisCh NP'!$D$128</definedName>
    <definedName name="MVRC_NP_R_Cute">'MoVaRisCh NP'!$D$127</definedName>
    <definedName name="MVRC_NP_R_Inail">'MoVaRisCh NP'!$D$126</definedName>
    <definedName name="MVRC_NP_Reparto">'MoVaRisCh NP'!$C$9</definedName>
    <definedName name="MVRC_NP_SostanzeMiscela">'MoVaRisCh NP'!$C$13</definedName>
    <definedName name="MVRC_NP_StatoFisico">'MoVaRisCh NP'!$M$80</definedName>
    <definedName name="MVRC_NP_TempoDiEsposizione">'MoVaRisCh NP'!$M$103</definedName>
    <definedName name="MVRC_NP_TestataFrasiH">'MoVaRisCh NP'!$D$18</definedName>
    <definedName name="MVRC_NP_TestataPunteggi">'MoVaRisCh NP'!$G$18</definedName>
    <definedName name="MVRC_NP_TestataPunteggiMax">'MoVaRisCh NP'!$L$18</definedName>
    <definedName name="MVRC_NP_TestataSostanze">'MoVaRisCh NP'!$B$18</definedName>
    <definedName name="MVRC_NP_TipologiaDiControllo">'MoVaRisCh NP'!$M$95</definedName>
    <definedName name="MVRC_NP_TipologiaDiUso">'MoVaRisCh NP'!$M$87</definedName>
    <definedName name="MVRC_P_Cliente">'MoVaRisCh P'!$C$7</definedName>
    <definedName name="MVRC_P_Commessa">'MoVaRisCh P'!$C$8</definedName>
    <definedName name="MVRC_P_ContattoCutaneo">'MoVaRisCh P'!$M$118</definedName>
    <definedName name="MVRC_P_Distanza">'MoVaRisCh P'!$M$108</definedName>
    <definedName name="MVRC_P_ElencoPittogrammi">'MoVaRisCh P'!$H$16</definedName>
    <definedName name="MVRC_P_IDDoc">'MoVaRisCh P'!$N$3</definedName>
    <definedName name="MVRC_P_Mansione">'MoVaRisCh P'!$C$10</definedName>
    <definedName name="MVRC_P_MiscelaClassificata">'MoVaRisCh P'!$D$16</definedName>
    <definedName name="MVRC_P_NomeDelProdotto">'MoVaRisCh P'!$C$11</definedName>
    <definedName name="MVRC_P_NomeScheda">'MoVaRisCh P'!$C$3</definedName>
    <definedName name="MVRC_P_Note">'MoVaRisCh P'!$C$72</definedName>
    <definedName name="MVRC_P_Pittogrammi">'MoVaRisCh P'!$J$15</definedName>
    <definedName name="MVRC_P_ProdottoClassificato">'MoVaRisCh P'!$D$15</definedName>
    <definedName name="MVRC_P_Produttore">'MoVaRisCh P'!$H$11</definedName>
    <definedName name="MVRC_P_Quantita">'MoVaRisCh P'!$M$79</definedName>
    <definedName name="MVRC_P_R_Cum">'MoVaRisCh P'!$D$128</definedName>
    <definedName name="MVRC_P_R_Cute">'MoVaRisCh P'!$D$127</definedName>
    <definedName name="MVRC_P_R_Inail">'MoVaRisCh P'!$D$126</definedName>
    <definedName name="MVRC_P_Reparto">'MoVaRisCh P'!$C$9</definedName>
    <definedName name="MVRC_P_SostanzeMiscela">'MoVaRisCh P'!$C$13</definedName>
    <definedName name="MVRC_P_StatoFisico">'MoVaRisCh P'!$M$80</definedName>
    <definedName name="MVRC_P_TempoDiEsposizione">'MoVaRisCh P'!$M$103</definedName>
    <definedName name="MVRC_P_TestataDescrizioni">'MoVaRisCh P'!$D$18</definedName>
    <definedName name="MVRC_P_TestataFrasiH">'MoVaRisCh P'!$B$18</definedName>
    <definedName name="MVRC_P_TestataPunteggi">'MoVaRisCh P'!$C$18</definedName>
    <definedName name="MVRC_P_TipologiaDiControllo">'MoVaRisCh P'!$M$95</definedName>
    <definedName name="MVRC_P_TipologiaDiUso">'MoVaRisCh P'!$M$87</definedName>
    <definedName name="PathExe_PDFtk">'...'!$B$7</definedName>
    <definedName name="RaccoltaDati_Commessa">'Raccolta Dati'!$D$4</definedName>
    <definedName name="RaccoltaDati_NomeCliente">'Raccolta Dati'!$D$3</definedName>
  </definedNames>
  <calcPr calcId="191029"/>
  <pivotCaches>
    <pivotCache cacheId="0" r:id="rId14"/>
    <pivotCache cacheId="1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1" l="1"/>
  <c r="A11" i="1"/>
  <c r="R20" i="14"/>
  <c r="O20" i="14"/>
  <c r="L20" i="14"/>
  <c r="I20" i="14"/>
  <c r="F20" i="14"/>
  <c r="C20" i="14"/>
  <c r="R19" i="14"/>
  <c r="O19" i="14"/>
  <c r="L19" i="14"/>
  <c r="I19" i="14"/>
  <c r="F19" i="14"/>
  <c r="C19" i="14"/>
  <c r="R18" i="14"/>
  <c r="O18" i="14"/>
  <c r="L18" i="14"/>
  <c r="I18" i="14"/>
  <c r="F18" i="14"/>
  <c r="C18" i="14"/>
  <c r="R17" i="14"/>
  <c r="O17" i="14"/>
  <c r="L17" i="14"/>
  <c r="I17" i="14"/>
  <c r="F17" i="14"/>
  <c r="C17" i="14"/>
  <c r="R16" i="14"/>
  <c r="O16" i="14"/>
  <c r="L16" i="14"/>
  <c r="I16" i="14"/>
  <c r="F16" i="14"/>
  <c r="C16" i="14"/>
  <c r="D55" i="11"/>
  <c r="D54" i="11"/>
  <c r="M49" i="12" s="1"/>
  <c r="D53" i="11"/>
  <c r="D52" i="11"/>
  <c r="D51" i="11"/>
  <c r="D50" i="11"/>
  <c r="D49" i="11"/>
  <c r="D48" i="11"/>
  <c r="D47" i="11"/>
  <c r="M47" i="12" s="1"/>
  <c r="D46" i="11"/>
  <c r="D45" i="11"/>
  <c r="M17" i="12" s="1"/>
  <c r="D44" i="11"/>
  <c r="D43" i="11"/>
  <c r="D42" i="11"/>
  <c r="D41" i="11"/>
  <c r="D40" i="11"/>
  <c r="D39" i="11"/>
  <c r="D38" i="11"/>
  <c r="D37" i="11"/>
  <c r="D36" i="11"/>
  <c r="D35" i="11"/>
  <c r="D32" i="11"/>
  <c r="D31" i="11"/>
  <c r="D30" i="11"/>
  <c r="D29" i="11"/>
  <c r="D28" i="11"/>
  <c r="M13" i="12" s="1"/>
  <c r="D27" i="11"/>
  <c r="M39" i="12" s="1"/>
  <c r="D26" i="11"/>
  <c r="D23" i="11"/>
  <c r="D22" i="11"/>
  <c r="D21" i="11"/>
  <c r="D20" i="11"/>
  <c r="D19" i="11"/>
  <c r="D18" i="11"/>
  <c r="D17" i="11"/>
  <c r="D16" i="11"/>
  <c r="M25" i="12" s="1"/>
  <c r="D15" i="11"/>
  <c r="M24" i="12" s="1"/>
  <c r="D14" i="11"/>
  <c r="D13" i="11"/>
  <c r="M23" i="12" s="1"/>
  <c r="D12" i="11"/>
  <c r="M54" i="12" s="1"/>
  <c r="D11" i="11"/>
  <c r="M21" i="12" s="1"/>
  <c r="D10" i="11"/>
  <c r="D9" i="11"/>
  <c r="M51" i="12" s="1"/>
  <c r="D8" i="11"/>
  <c r="D7" i="11"/>
  <c r="D6" i="11"/>
  <c r="D5" i="11"/>
  <c r="D4" i="11"/>
  <c r="D3" i="11"/>
  <c r="Y58" i="12"/>
  <c r="W58" i="12"/>
  <c r="U58" i="12"/>
  <c r="T58" i="12"/>
  <c r="S58" i="12"/>
  <c r="R58" i="12"/>
  <c r="Q58" i="12"/>
  <c r="O58" i="12"/>
  <c r="Y57" i="12"/>
  <c r="X57" i="12"/>
  <c r="W57" i="12"/>
  <c r="U57" i="12"/>
  <c r="S57" i="12"/>
  <c r="R57" i="12"/>
  <c r="Q57" i="12"/>
  <c r="P57" i="12"/>
  <c r="O57" i="12"/>
  <c r="Y56" i="12"/>
  <c r="W56" i="12"/>
  <c r="U56" i="12"/>
  <c r="T56" i="12"/>
  <c r="S56" i="12"/>
  <c r="Q56" i="12"/>
  <c r="O56" i="12"/>
  <c r="M56" i="12"/>
  <c r="Y55" i="12"/>
  <c r="W55" i="12"/>
  <c r="U55" i="12"/>
  <c r="S55" i="12"/>
  <c r="Q55" i="12"/>
  <c r="P55" i="12"/>
  <c r="O55" i="12"/>
  <c r="Y54" i="12"/>
  <c r="W54" i="12"/>
  <c r="U54" i="12"/>
  <c r="T54" i="12"/>
  <c r="S54" i="12"/>
  <c r="R54" i="12"/>
  <c r="Q54" i="12"/>
  <c r="O54" i="12"/>
  <c r="Y53" i="12"/>
  <c r="X53" i="12"/>
  <c r="W53" i="12"/>
  <c r="U53" i="12"/>
  <c r="S53" i="12"/>
  <c r="R53" i="12"/>
  <c r="Q53" i="12"/>
  <c r="P53" i="12"/>
  <c r="O53" i="12"/>
  <c r="M53" i="12"/>
  <c r="Y52" i="12"/>
  <c r="W52" i="12"/>
  <c r="U52" i="12"/>
  <c r="T52" i="12"/>
  <c r="S52" i="12"/>
  <c r="Q52" i="12"/>
  <c r="O52" i="12"/>
  <c r="M52" i="12"/>
  <c r="Y51" i="12"/>
  <c r="W51" i="12"/>
  <c r="U51" i="12"/>
  <c r="S51" i="12"/>
  <c r="Q51" i="12"/>
  <c r="P51" i="12"/>
  <c r="O51" i="12"/>
  <c r="Y50" i="12"/>
  <c r="W50" i="12"/>
  <c r="U50" i="12"/>
  <c r="T50" i="12"/>
  <c r="S50" i="12"/>
  <c r="R50" i="12"/>
  <c r="Q50" i="12"/>
  <c r="O50" i="12"/>
  <c r="M50" i="12"/>
  <c r="Y49" i="12"/>
  <c r="X49" i="12"/>
  <c r="W49" i="12"/>
  <c r="U49" i="12"/>
  <c r="S49" i="12"/>
  <c r="R49" i="12"/>
  <c r="Q49" i="12"/>
  <c r="P49" i="12"/>
  <c r="O49" i="12"/>
  <c r="Y48" i="12"/>
  <c r="W48" i="12"/>
  <c r="U48" i="12"/>
  <c r="T48" i="12"/>
  <c r="S48" i="12"/>
  <c r="Q48" i="12"/>
  <c r="O48" i="12"/>
  <c r="M48" i="12"/>
  <c r="Y47" i="12"/>
  <c r="W47" i="12"/>
  <c r="U47" i="12"/>
  <c r="S47" i="12"/>
  <c r="Q47" i="12"/>
  <c r="P47" i="12"/>
  <c r="O47" i="12"/>
  <c r="Y46" i="12"/>
  <c r="W46" i="12"/>
  <c r="U46" i="12"/>
  <c r="T46" i="12"/>
  <c r="S46" i="12"/>
  <c r="R46" i="12"/>
  <c r="Q46" i="12"/>
  <c r="O46" i="12"/>
  <c r="Y45" i="12"/>
  <c r="X45" i="12"/>
  <c r="W45" i="12"/>
  <c r="U45" i="12"/>
  <c r="S45" i="12"/>
  <c r="R45" i="12"/>
  <c r="Q45" i="12"/>
  <c r="P45" i="12"/>
  <c r="O45" i="12"/>
  <c r="M45" i="12"/>
  <c r="Y44" i="12"/>
  <c r="W44" i="12"/>
  <c r="U44" i="12"/>
  <c r="T44" i="12"/>
  <c r="S44" i="12"/>
  <c r="Q44" i="12"/>
  <c r="O44" i="12"/>
  <c r="M44" i="12"/>
  <c r="Y43" i="12"/>
  <c r="W43" i="12"/>
  <c r="U43" i="12"/>
  <c r="S43" i="12"/>
  <c r="Q43" i="12"/>
  <c r="P43" i="12"/>
  <c r="O43" i="12"/>
  <c r="M43" i="12"/>
  <c r="Y42" i="12"/>
  <c r="W42" i="12"/>
  <c r="U42" i="12"/>
  <c r="T42" i="12"/>
  <c r="S42" i="12"/>
  <c r="R42" i="12"/>
  <c r="Q42" i="12"/>
  <c r="O42" i="12"/>
  <c r="M42" i="12"/>
  <c r="Y41" i="12"/>
  <c r="X41" i="12"/>
  <c r="W41" i="12"/>
  <c r="U41" i="12"/>
  <c r="S41" i="12"/>
  <c r="R41" i="12"/>
  <c r="Q41" i="12"/>
  <c r="P41" i="12"/>
  <c r="O41" i="12"/>
  <c r="M41" i="12"/>
  <c r="Y40" i="12"/>
  <c r="W40" i="12"/>
  <c r="U40" i="12"/>
  <c r="T40" i="12"/>
  <c r="S40" i="12"/>
  <c r="Q40" i="12"/>
  <c r="O40" i="12"/>
  <c r="M40" i="12"/>
  <c r="Y39" i="12"/>
  <c r="X39" i="12"/>
  <c r="W39" i="12"/>
  <c r="U39" i="12"/>
  <c r="S39" i="12"/>
  <c r="R39" i="12"/>
  <c r="Q39" i="12"/>
  <c r="P39" i="12"/>
  <c r="O39" i="12"/>
  <c r="Y38" i="12"/>
  <c r="W38" i="12"/>
  <c r="U38" i="12"/>
  <c r="T38" i="12"/>
  <c r="S38" i="12"/>
  <c r="R38" i="12"/>
  <c r="Q38" i="12"/>
  <c r="O38" i="12"/>
  <c r="Y37" i="12"/>
  <c r="W37" i="12"/>
  <c r="U37" i="12"/>
  <c r="T37" i="12"/>
  <c r="S37" i="12"/>
  <c r="R37" i="12"/>
  <c r="Q37" i="12"/>
  <c r="P37" i="12"/>
  <c r="O37" i="12"/>
  <c r="X36" i="12"/>
  <c r="X58" i="12" s="1"/>
  <c r="V36" i="12"/>
  <c r="V58" i="12" s="1"/>
  <c r="T36" i="12"/>
  <c r="T57" i="12" s="1"/>
  <c r="R36" i="12"/>
  <c r="R55" i="12" s="1"/>
  <c r="P36" i="12"/>
  <c r="P56" i="12" s="1"/>
  <c r="Y26" i="12"/>
  <c r="W26" i="12"/>
  <c r="V26" i="12"/>
  <c r="U26" i="12"/>
  <c r="S26" i="12"/>
  <c r="R26" i="12"/>
  <c r="Q26" i="12"/>
  <c r="O26" i="12"/>
  <c r="Y25" i="12"/>
  <c r="X25" i="12"/>
  <c r="W25" i="12"/>
  <c r="U25" i="12"/>
  <c r="S25" i="12"/>
  <c r="R25" i="12"/>
  <c r="Q25" i="12"/>
  <c r="O25" i="12"/>
  <c r="Y24" i="12"/>
  <c r="X24" i="12"/>
  <c r="W24" i="12"/>
  <c r="U24" i="12"/>
  <c r="T24" i="12"/>
  <c r="S24" i="12"/>
  <c r="R24" i="12"/>
  <c r="Q24" i="12"/>
  <c r="O24" i="12"/>
  <c r="Y23" i="12"/>
  <c r="X23" i="12"/>
  <c r="W23" i="12"/>
  <c r="U23" i="12"/>
  <c r="T23" i="12"/>
  <c r="S23" i="12"/>
  <c r="R23" i="12"/>
  <c r="Q23" i="12"/>
  <c r="P23" i="12"/>
  <c r="O23" i="12"/>
  <c r="Y22" i="12"/>
  <c r="X22" i="12"/>
  <c r="W22" i="12"/>
  <c r="U22" i="12"/>
  <c r="S22" i="12"/>
  <c r="Q22" i="12"/>
  <c r="P22" i="12"/>
  <c r="O22" i="12"/>
  <c r="M22" i="12"/>
  <c r="Y21" i="12"/>
  <c r="X21" i="12"/>
  <c r="W21" i="12"/>
  <c r="U21" i="12"/>
  <c r="S21" i="12"/>
  <c r="R21" i="12"/>
  <c r="Q21" i="12"/>
  <c r="O21" i="12"/>
  <c r="Y20" i="12"/>
  <c r="X20" i="12"/>
  <c r="W20" i="12"/>
  <c r="U20" i="12"/>
  <c r="T20" i="12"/>
  <c r="S20" i="12"/>
  <c r="R20" i="12"/>
  <c r="Q20" i="12"/>
  <c r="O20" i="12"/>
  <c r="M20" i="12"/>
  <c r="Y19" i="12"/>
  <c r="X19" i="12"/>
  <c r="W19" i="12"/>
  <c r="U19" i="12"/>
  <c r="T19" i="12"/>
  <c r="S19" i="12"/>
  <c r="R19" i="12"/>
  <c r="Q19" i="12"/>
  <c r="P19" i="12"/>
  <c r="O19" i="12"/>
  <c r="M19" i="12"/>
  <c r="Y18" i="12"/>
  <c r="X18" i="12"/>
  <c r="W18" i="12"/>
  <c r="U18" i="12"/>
  <c r="S18" i="12"/>
  <c r="Q18" i="12"/>
  <c r="P18" i="12"/>
  <c r="O18" i="12"/>
  <c r="M18" i="12"/>
  <c r="Y17" i="12"/>
  <c r="X17" i="12"/>
  <c r="W17" i="12"/>
  <c r="U17" i="12"/>
  <c r="S17" i="12"/>
  <c r="R17" i="12"/>
  <c r="Q17" i="12"/>
  <c r="O17" i="12"/>
  <c r="Y16" i="12"/>
  <c r="X16" i="12"/>
  <c r="W16" i="12"/>
  <c r="U16" i="12"/>
  <c r="T16" i="12"/>
  <c r="S16" i="12"/>
  <c r="R16" i="12"/>
  <c r="Q16" i="12"/>
  <c r="O16" i="12"/>
  <c r="M16" i="12"/>
  <c r="Y15" i="12"/>
  <c r="X15" i="12"/>
  <c r="W15" i="12"/>
  <c r="U15" i="12"/>
  <c r="T15" i="12"/>
  <c r="S15" i="12"/>
  <c r="R15" i="12"/>
  <c r="Q15" i="12"/>
  <c r="P15" i="12"/>
  <c r="O15" i="12"/>
  <c r="M15" i="12"/>
  <c r="Y14" i="12"/>
  <c r="X14" i="12"/>
  <c r="W14" i="12"/>
  <c r="U14" i="12"/>
  <c r="S14" i="12"/>
  <c r="Q14" i="12"/>
  <c r="P14" i="12"/>
  <c r="O14" i="12"/>
  <c r="M14" i="12"/>
  <c r="Y13" i="12"/>
  <c r="X13" i="12"/>
  <c r="W13" i="12"/>
  <c r="U13" i="12"/>
  <c r="S13" i="12"/>
  <c r="R13" i="12"/>
  <c r="Q13" i="12"/>
  <c r="O13" i="12"/>
  <c r="Y12" i="12"/>
  <c r="X12" i="12"/>
  <c r="W12" i="12"/>
  <c r="U12" i="12"/>
  <c r="T12" i="12"/>
  <c r="S12" i="12"/>
  <c r="R12" i="12"/>
  <c r="Q12" i="12"/>
  <c r="O12" i="12"/>
  <c r="M12" i="12"/>
  <c r="Y11" i="12"/>
  <c r="X11" i="12"/>
  <c r="W11" i="12"/>
  <c r="U11" i="12"/>
  <c r="T11" i="12"/>
  <c r="S11" i="12"/>
  <c r="R11" i="12"/>
  <c r="Q11" i="12"/>
  <c r="P11" i="12"/>
  <c r="O11" i="12"/>
  <c r="M11" i="12"/>
  <c r="Y10" i="12"/>
  <c r="X10" i="12"/>
  <c r="W10" i="12"/>
  <c r="U10" i="12"/>
  <c r="S10" i="12"/>
  <c r="Q10" i="12"/>
  <c r="P10" i="12"/>
  <c r="O10" i="12"/>
  <c r="M10" i="12"/>
  <c r="Y9" i="12"/>
  <c r="X9" i="12"/>
  <c r="W9" i="12"/>
  <c r="U9" i="12"/>
  <c r="S9" i="12"/>
  <c r="R9" i="12"/>
  <c r="Q9" i="12"/>
  <c r="O9" i="12"/>
  <c r="M9" i="12"/>
  <c r="Y8" i="12"/>
  <c r="X8" i="12"/>
  <c r="W8" i="12"/>
  <c r="U8" i="12"/>
  <c r="T8" i="12"/>
  <c r="S8" i="12"/>
  <c r="R8" i="12"/>
  <c r="Q8" i="12"/>
  <c r="O8" i="12"/>
  <c r="M8" i="12"/>
  <c r="Y7" i="12"/>
  <c r="X7" i="12"/>
  <c r="W7" i="12"/>
  <c r="V7" i="12"/>
  <c r="U7" i="12"/>
  <c r="T7" i="12"/>
  <c r="S7" i="12"/>
  <c r="R7" i="12"/>
  <c r="Q7" i="12"/>
  <c r="P7" i="12"/>
  <c r="O7" i="12"/>
  <c r="M7" i="12"/>
  <c r="Y6" i="12"/>
  <c r="X6" i="12"/>
  <c r="W6" i="12"/>
  <c r="U6" i="12"/>
  <c r="S6" i="12"/>
  <c r="R6" i="12"/>
  <c r="Q6" i="12"/>
  <c r="P6" i="12"/>
  <c r="O6" i="12"/>
  <c r="M6" i="12"/>
  <c r="Y5" i="12"/>
  <c r="X5" i="12"/>
  <c r="W5" i="12"/>
  <c r="U5" i="12"/>
  <c r="S5" i="12"/>
  <c r="R5" i="12"/>
  <c r="Q5" i="12"/>
  <c r="O5" i="12"/>
  <c r="Y4" i="12"/>
  <c r="X4" i="12"/>
  <c r="W4" i="12"/>
  <c r="U4" i="12"/>
  <c r="S4" i="12"/>
  <c r="R4" i="12"/>
  <c r="Q4" i="12"/>
  <c r="O4" i="12"/>
  <c r="X3" i="12"/>
  <c r="X26" i="12" s="1"/>
  <c r="V3" i="12"/>
  <c r="V23" i="12" s="1"/>
  <c r="T3" i="12"/>
  <c r="T4" i="12" s="1"/>
  <c r="R3" i="12"/>
  <c r="R22" i="12" s="1"/>
  <c r="P3" i="12"/>
  <c r="P26" i="12" s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M119" i="7"/>
  <c r="S122" i="7" s="1"/>
  <c r="N121" i="7" s="1"/>
  <c r="N108" i="7"/>
  <c r="S84" i="7"/>
  <c r="M82" i="7" s="1"/>
  <c r="M88" i="7" s="1"/>
  <c r="S93" i="7" s="1"/>
  <c r="M90" i="7" s="1"/>
  <c r="M96" i="7" s="1"/>
  <c r="S101" i="7" s="1"/>
  <c r="L70" i="7" a="1"/>
  <c r="L70" i="7" s="1"/>
  <c r="E16" i="7"/>
  <c r="M119" i="4"/>
  <c r="S122" i="4" s="1"/>
  <c r="N121" i="4" s="1"/>
  <c r="N108" i="4"/>
  <c r="S84" i="4"/>
  <c r="M82" i="4" s="1"/>
  <c r="M88" i="4" s="1"/>
  <c r="S93" i="4" s="1"/>
  <c r="M90" i="4" s="1"/>
  <c r="M96" i="4" s="1"/>
  <c r="S101" i="4" s="1"/>
  <c r="C70" i="4" a="1"/>
  <c r="C70" i="4" s="1"/>
  <c r="E16" i="4"/>
  <c r="E15" i="4"/>
  <c r="D33" i="10"/>
  <c r="D27" i="10"/>
  <c r="D25" i="10"/>
  <c r="D23" i="10"/>
  <c r="D21" i="10"/>
  <c r="D31" i="10" s="1"/>
  <c r="D19" i="10"/>
  <c r="K7" i="10"/>
  <c r="H7" i="10"/>
  <c r="E7" i="10"/>
  <c r="K6" i="10"/>
  <c r="H6" i="10"/>
  <c r="E6" i="10"/>
  <c r="D127" i="4" l="1"/>
  <c r="D29" i="10"/>
  <c r="M97" i="7"/>
  <c r="M104" i="7"/>
  <c r="S108" i="7" s="1"/>
  <c r="M105" i="7" s="1"/>
  <c r="N112" i="7" s="1"/>
  <c r="D126" i="7" s="1"/>
  <c r="M104" i="4"/>
  <c r="S108" i="4" s="1"/>
  <c r="M105" i="4" s="1"/>
  <c r="N112" i="4" s="1"/>
  <c r="D126" i="4" s="1"/>
  <c r="M97" i="4"/>
  <c r="D127" i="7"/>
  <c r="T26" i="12"/>
  <c r="P5" i="12"/>
  <c r="T6" i="12"/>
  <c r="P9" i="12"/>
  <c r="T10" i="12"/>
  <c r="P13" i="12"/>
  <c r="T14" i="12"/>
  <c r="P17" i="12"/>
  <c r="T18" i="12"/>
  <c r="P21" i="12"/>
  <c r="T22" i="12"/>
  <c r="P25" i="12"/>
  <c r="R40" i="12"/>
  <c r="V41" i="12"/>
  <c r="R44" i="12"/>
  <c r="V45" i="12"/>
  <c r="R48" i="12"/>
  <c r="V49" i="12"/>
  <c r="R52" i="12"/>
  <c r="V53" i="12"/>
  <c r="M55" i="12"/>
  <c r="R56" i="12"/>
  <c r="V57" i="12"/>
  <c r="X37" i="12"/>
  <c r="R43" i="12"/>
  <c r="V44" i="12"/>
  <c r="M46" i="12"/>
  <c r="R47" i="12"/>
  <c r="V48" i="12"/>
  <c r="R51" i="12"/>
  <c r="V52" i="12"/>
  <c r="V56" i="12"/>
  <c r="M58" i="12"/>
  <c r="V10" i="12"/>
  <c r="V22" i="12"/>
  <c r="T5" i="12"/>
  <c r="P8" i="12"/>
  <c r="T9" i="12"/>
  <c r="P12" i="12"/>
  <c r="T13" i="12"/>
  <c r="P16" i="12"/>
  <c r="T17" i="12"/>
  <c r="P20" i="12"/>
  <c r="T21" i="12"/>
  <c r="P24" i="12"/>
  <c r="T25" i="12"/>
  <c r="V40" i="12"/>
  <c r="P4" i="12"/>
  <c r="V18" i="12"/>
  <c r="V5" i="12"/>
  <c r="V9" i="12"/>
  <c r="V13" i="12"/>
  <c r="V17" i="12"/>
  <c r="V21" i="12"/>
  <c r="V25" i="12"/>
  <c r="P38" i="12"/>
  <c r="T39" i="12"/>
  <c r="X40" i="12"/>
  <c r="P42" i="12"/>
  <c r="T43" i="12"/>
  <c r="X44" i="12"/>
  <c r="P46" i="12"/>
  <c r="T47" i="12"/>
  <c r="X48" i="12"/>
  <c r="P50" i="12"/>
  <c r="T51" i="12"/>
  <c r="X52" i="12"/>
  <c r="P54" i="12"/>
  <c r="T55" i="12"/>
  <c r="X56" i="12"/>
  <c r="P58" i="12"/>
  <c r="V37" i="12"/>
  <c r="V6" i="12"/>
  <c r="V14" i="12"/>
  <c r="V43" i="12"/>
  <c r="V47" i="12"/>
  <c r="V51" i="12"/>
  <c r="V55" i="12"/>
  <c r="M57" i="12"/>
  <c r="V39" i="12"/>
  <c r="V8" i="12"/>
  <c r="V12" i="12"/>
  <c r="V16" i="12"/>
  <c r="V20" i="12"/>
  <c r="V24" i="12"/>
  <c r="X43" i="12"/>
  <c r="X47" i="12"/>
  <c r="X51" i="12"/>
  <c r="X55" i="12"/>
  <c r="V4" i="12"/>
  <c r="V38" i="12"/>
  <c r="V42" i="12"/>
  <c r="V46" i="12"/>
  <c r="V50" i="12"/>
  <c r="V54" i="12"/>
  <c r="R10" i="12"/>
  <c r="V11" i="12"/>
  <c r="R14" i="12"/>
  <c r="V15" i="12"/>
  <c r="R18" i="12"/>
  <c r="V19" i="12"/>
  <c r="X38" i="12"/>
  <c r="P40" i="12"/>
  <c r="T41" i="12"/>
  <c r="X42" i="12"/>
  <c r="P44" i="12"/>
  <c r="T45" i="12"/>
  <c r="X46" i="12"/>
  <c r="P48" i="12"/>
  <c r="T49" i="12"/>
  <c r="X50" i="12"/>
  <c r="P52" i="12"/>
  <c r="T53" i="12"/>
  <c r="X54" i="12"/>
  <c r="D128" i="7" l="1"/>
  <c r="E128" i="7" s="1"/>
  <c r="D128" i="4"/>
  <c r="E128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0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</futureMetadata>
  <cellMetadata count="1">
    <bk>
      <rc t="1" v="0"/>
    </bk>
  </cellMetadata>
  <valueMetadata count="10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</valueMetadata>
</metadata>
</file>

<file path=xl/sharedStrings.xml><?xml version="1.0" encoding="utf-8"?>
<sst xmlns="http://schemas.openxmlformats.org/spreadsheetml/2006/main" count="1546" uniqueCount="448">
  <si>
    <t>POS</t>
  </si>
  <si>
    <t>NOME COMMERCIALE MISCELA/PRODOTTO</t>
  </si>
  <si>
    <t>N. PERSONE COINVOLTE NELL'UTILIZZO</t>
  </si>
  <si>
    <t>QUANTITA' D'USO GIORNALIERA</t>
  </si>
  <si>
    <t>TIPOLOGIA D'USO</t>
  </si>
  <si>
    <t>TIPOLOGIA DI CONTROLLO</t>
  </si>
  <si>
    <t>DISTANZA DI UTILIZZO</t>
  </si>
  <si>
    <t>ESPOSIZIONE CUTANEA</t>
  </si>
  <si>
    <t>CONSUMO
ANNUO</t>
  </si>
  <si>
    <t>DESCRIZIONEDELL'IMPIEGO</t>
  </si>
  <si>
    <t>MANSIONE</t>
  </si>
  <si>
    <t>IDDOC</t>
  </si>
  <si>
    <t>Pittogramma</t>
  </si>
  <si>
    <t>PRODUTTORE</t>
  </si>
  <si>
    <t>PRODOTTO o MISCELA</t>
  </si>
  <si>
    <t>REPARTO</t>
  </si>
  <si>
    <t>Sezione</t>
  </si>
  <si>
    <t>SEZIONE 1</t>
  </si>
  <si>
    <t>SEZIONE 2</t>
  </si>
  <si>
    <t>Nome Sostanza</t>
  </si>
  <si>
    <t>Codice H</t>
  </si>
  <si>
    <t>Codici H Elenco</t>
  </si>
  <si>
    <t>Pittogrammi</t>
  </si>
  <si>
    <t>CAS</t>
  </si>
  <si>
    <t>EC No</t>
  </si>
  <si>
    <t>Pittogrammi Elenco</t>
  </si>
  <si>
    <t>Numero Registrazione Reach</t>
  </si>
  <si>
    <t>MoVaRisC Organi Bersaglio</t>
  </si>
  <si>
    <t>SEZIONE 3</t>
  </si>
  <si>
    <t>Stato Fisico</t>
  </si>
  <si>
    <t>Proprietà Chimico-Fisiche</t>
  </si>
  <si>
    <t>Temperatura di ebollizione</t>
  </si>
  <si>
    <t>SEZIONE 9</t>
  </si>
  <si>
    <t>DA FOGLIO DI RACCOLTA DEI DATI DI RISCHIO CHIMICO</t>
  </si>
  <si>
    <t>TIPO DPI UTILIZZATI</t>
  </si>
  <si>
    <t>IDDoc</t>
  </si>
  <si>
    <t>DPM02</t>
  </si>
  <si>
    <t>DATI DEI PRODOTTI E MISCELE</t>
  </si>
  <si>
    <t>DATI DEI PRODOTTI E MISCELE - RIGHE DETTAGLI</t>
  </si>
  <si>
    <t>MoVaRisCh Score</t>
  </si>
  <si>
    <t>MoVaRisCh Tipo</t>
  </si>
  <si>
    <t>MoVaRisCh Descrizione</t>
  </si>
  <si>
    <t>MoVaRisCh Max Score</t>
  </si>
  <si>
    <t>CLIENTE</t>
  </si>
  <si>
    <t>COMMESSA</t>
  </si>
  <si>
    <t>Sostanze costituenti la miscela:</t>
  </si>
  <si>
    <t>Produttore</t>
  </si>
  <si>
    <t>Il prodotto è classificato H340, H350 e/o H360?</t>
  </si>
  <si>
    <t>Sono presenti sostanze classificate H350, H340 e/o H360 tra i componenti della miscela?</t>
  </si>
  <si>
    <t>FRASI H</t>
  </si>
  <si>
    <t>PUNTEGGIO</t>
  </si>
  <si>
    <t>DESCRIZIONE</t>
  </si>
  <si>
    <t>SI</t>
  </si>
  <si>
    <t>NO</t>
  </si>
  <si>
    <t>P</t>
  </si>
  <si>
    <t>Note:</t>
  </si>
  <si>
    <t>ESPOSIZIONE INALATORIA</t>
  </si>
  <si>
    <t>Indicatore di disponibilità (D)</t>
  </si>
  <si>
    <t>Proprietà chimico-fisiche</t>
  </si>
  <si>
    <t>Quantità in uso</t>
  </si>
  <si>
    <t>&lt; 0,1 kg</t>
  </si>
  <si>
    <t>0,1 - 1 kg</t>
  </si>
  <si>
    <t>1 - 10 kg</t>
  </si>
  <si>
    <t>10 - 100 kg</t>
  </si>
  <si>
    <t>&gt; 100 kg</t>
  </si>
  <si>
    <t>Solido-nebbia</t>
  </si>
  <si>
    <t>Bassa</t>
  </si>
  <si>
    <t>Medio/bassa</t>
  </si>
  <si>
    <t>Quantità</t>
  </si>
  <si>
    <t>D 1</t>
  </si>
  <si>
    <t>D 2</t>
  </si>
  <si>
    <t>Bassa volatilità</t>
  </si>
  <si>
    <t>Medio/alta</t>
  </si>
  <si>
    <t>Alta</t>
  </si>
  <si>
    <t>Stato fisico</t>
  </si>
  <si>
    <t>D 3</t>
  </si>
  <si>
    <t>D 4</t>
  </si>
  <si>
    <t>Media/Alta volatilità e
 polveri fini</t>
  </si>
  <si>
    <t>Gas</t>
  </si>
  <si>
    <t>Indice D:</t>
  </si>
  <si>
    <t>Indicatore d'uso (U)</t>
  </si>
  <si>
    <t>Tipologia d'uso</t>
  </si>
  <si>
    <t>Sistema chiuso</t>
  </si>
  <si>
    <t>Inclusione in matrice</t>
  </si>
  <si>
    <t>Uso controllato</t>
  </si>
  <si>
    <t>Uso dispersivo</t>
  </si>
  <si>
    <t>Basso</t>
  </si>
  <si>
    <t>Medio</t>
  </si>
  <si>
    <t>U 1</t>
  </si>
  <si>
    <t>U 2</t>
  </si>
  <si>
    <t>Alto</t>
  </si>
  <si>
    <t>U 3</t>
  </si>
  <si>
    <t>Indice U:</t>
  </si>
  <si>
    <t>Indicatore di compensazione (C)</t>
  </si>
  <si>
    <t>Tipologia di controllo</t>
  </si>
  <si>
    <t>Contenimento completo</t>
  </si>
  <si>
    <t>Aspirazione localizzata</t>
  </si>
  <si>
    <t>Segregazione/separazione</t>
  </si>
  <si>
    <t>Ventilazione generale</t>
  </si>
  <si>
    <t>Manipolazione diretta</t>
  </si>
  <si>
    <t>C 1</t>
  </si>
  <si>
    <t>C 2</t>
  </si>
  <si>
    <t>Indice C:</t>
  </si>
  <si>
    <t>C 3</t>
  </si>
  <si>
    <t>Sub-indice di esposizione (I)</t>
  </si>
  <si>
    <t>Tempo di esposizione</t>
  </si>
  <si>
    <t>&lt; 15 min</t>
  </si>
  <si>
    <t>15 min - 2 h</t>
  </si>
  <si>
    <t>2 - 4 h</t>
  </si>
  <si>
    <t>4 - 6 h</t>
  </si>
  <si>
    <t>&gt; 6 h</t>
  </si>
  <si>
    <t>Tempo esposizione</t>
  </si>
  <si>
    <t>Indice I:</t>
  </si>
  <si>
    <t>Sub-indice distanza dalla sorgente</t>
  </si>
  <si>
    <t>&lt; 1 m</t>
  </si>
  <si>
    <t>Distanza</t>
  </si>
  <si>
    <t>1 - &lt;3 m</t>
  </si>
  <si>
    <t>3 - &lt;5 m</t>
  </si>
  <si>
    <t>5 -&lt;10m</t>
  </si>
  <si>
    <t>&gt;= 10 m</t>
  </si>
  <si>
    <t>E inal</t>
  </si>
  <si>
    <t>Matrice cute</t>
  </si>
  <si>
    <t>Nessun contatto</t>
  </si>
  <si>
    <t>Contatto accidentale</t>
  </si>
  <si>
    <t>Contatto discontinuo</t>
  </si>
  <si>
    <t>Contatto esteso</t>
  </si>
  <si>
    <t>Contatto cutaneo:</t>
  </si>
  <si>
    <t>Molto alto</t>
  </si>
  <si>
    <t>E cute</t>
  </si>
  <si>
    <t>INDICE DI RISCHIO</t>
  </si>
  <si>
    <t>R inal</t>
  </si>
  <si>
    <t>R cute</t>
  </si>
  <si>
    <t>R cum</t>
  </si>
  <si>
    <t>Criteri per la valutazione del rischio da agenti chimici pericolosi</t>
  </si>
  <si>
    <r>
      <t xml:space="preserve">Rischio </t>
    </r>
    <r>
      <rPr>
        <b/>
        <sz val="11"/>
        <color theme="1"/>
        <rFont val="Arial"/>
        <family val="2"/>
      </rPr>
      <t>irrilevante</t>
    </r>
    <r>
      <rPr>
        <sz val="11"/>
        <color theme="1"/>
        <rFont val="Arial"/>
        <family val="2"/>
      </rPr>
      <t xml:space="preserve"> per la salute</t>
    </r>
  </si>
  <si>
    <t>0,1≤ R &lt;15</t>
  </si>
  <si>
    <t>Rischio moderato</t>
  </si>
  <si>
    <t>15≤ R &lt;21</t>
  </si>
  <si>
    <t>Intervallo di incertezza: è necessario analizzare nel dettaglio le misure di prevenzione e protezione adottate per definire il livello di rischio</t>
  </si>
  <si>
    <r>
      <t xml:space="preserve">Rischio </t>
    </r>
    <r>
      <rPr>
        <b/>
        <sz val="11"/>
        <color theme="1"/>
        <rFont val="Arial"/>
        <family val="2"/>
      </rPr>
      <t>non irrilevante</t>
    </r>
    <r>
      <rPr>
        <sz val="11"/>
        <color theme="1"/>
        <rFont val="Arial"/>
        <family val="2"/>
      </rPr>
      <t xml:space="preserve"> per la salute</t>
    </r>
  </si>
  <si>
    <t>21≤ R &lt;40</t>
  </si>
  <si>
    <t>Rischio non moderato</t>
  </si>
  <si>
    <t>40≤ R &lt;80</t>
  </si>
  <si>
    <t>Rischio elevato</t>
  </si>
  <si>
    <r>
      <t xml:space="preserve">R </t>
    </r>
    <r>
      <rPr>
        <b/>
        <sz val="11"/>
        <color rgb="FFFFFFFF"/>
        <rFont val="Symbol"/>
        <family val="1"/>
        <charset val="2"/>
      </rPr>
      <t>³</t>
    </r>
    <r>
      <rPr>
        <b/>
        <sz val="11"/>
        <color rgb="FFFFFFFF"/>
        <rFont val="Arial"/>
        <family val="2"/>
      </rPr>
      <t>80</t>
    </r>
  </si>
  <si>
    <t>Rischio grave, rivalutare ed implementare le misure di prevenzione e protezione, intensificare i controlli quali la sorveglianza sanitaria, i monitoraggi ambientali e personali, la manutenzione</t>
  </si>
  <si>
    <t>SOSTANZE</t>
  </si>
  <si>
    <t>MoVaRisCh Score Elenco</t>
  </si>
  <si>
    <t>PUNTEGGI</t>
  </si>
  <si>
    <t>PUNTEGGIO MAX</t>
  </si>
  <si>
    <t>Prodotto:</t>
  </si>
  <si>
    <t>Miscela:</t>
  </si>
  <si>
    <t>DPMR01</t>
  </si>
  <si>
    <t>DPMR02</t>
  </si>
  <si>
    <t>DPMR03</t>
  </si>
  <si>
    <t>DPMR04</t>
  </si>
  <si>
    <t>DPMR05</t>
  </si>
  <si>
    <t>DPMR06</t>
  </si>
  <si>
    <t>DPMR07</t>
  </si>
  <si>
    <t>DPMR08</t>
  </si>
  <si>
    <t>DPMR09</t>
  </si>
  <si>
    <t>DPMR10</t>
  </si>
  <si>
    <t>DPMR11</t>
  </si>
  <si>
    <t>DPMR12</t>
  </si>
  <si>
    <t>DPMR13</t>
  </si>
  <si>
    <t>DPMR14</t>
  </si>
  <si>
    <t>DPMR15</t>
  </si>
  <si>
    <t>DPMR16</t>
  </si>
  <si>
    <t>DPMR17</t>
  </si>
  <si>
    <t>DPMR18</t>
  </si>
  <si>
    <t>DPMR19</t>
  </si>
  <si>
    <t>DPM01</t>
  </si>
  <si>
    <t>DPM03</t>
  </si>
  <si>
    <t>DPM04</t>
  </si>
  <si>
    <t>DPM05</t>
  </si>
  <si>
    <t>DPM06</t>
  </si>
  <si>
    <t>DPM07</t>
  </si>
  <si>
    <t>RD01</t>
  </si>
  <si>
    <t>RD02</t>
  </si>
  <si>
    <t>RD03</t>
  </si>
  <si>
    <t>RD04</t>
  </si>
  <si>
    <t>RD05</t>
  </si>
  <si>
    <t>RD06</t>
  </si>
  <si>
    <t>RD07</t>
  </si>
  <si>
    <t>RD08</t>
  </si>
  <si>
    <t>RD09</t>
  </si>
  <si>
    <t>RD10</t>
  </si>
  <si>
    <t>RD11</t>
  </si>
  <si>
    <t>RD12</t>
  </si>
  <si>
    <t>RD13</t>
  </si>
  <si>
    <t>RD14</t>
  </si>
  <si>
    <t>RD15</t>
  </si>
  <si>
    <t>RD16</t>
  </si>
  <si>
    <t>da BoK</t>
  </si>
  <si>
    <t>da BoK attributi</t>
  </si>
  <si>
    <t>MENU PRINCIPALE ELABORAZIONI MoVaRisCh SDS</t>
  </si>
  <si>
    <t>Reparto</t>
  </si>
  <si>
    <t>Mansione</t>
  </si>
  <si>
    <t>Nr Posizione</t>
  </si>
  <si>
    <t>NOME DEL PRODOTTO</t>
  </si>
  <si>
    <t>H340 Mutageni, H350 Cancerogeni o H360 Reprotossici - Sez 3</t>
  </si>
  <si>
    <t>DPMR20</t>
  </si>
  <si>
    <t>H340 Mutageni, H350 Cancerogeni o H360 Reprotossici - Sez 2</t>
  </si>
  <si>
    <t>Elabora a posizione</t>
  </si>
  <si>
    <t>Scheda MoVaRisCh attualmente attiva:</t>
  </si>
  <si>
    <t>Intervallo di elaborazione</t>
  </si>
  <si>
    <t>Posizione nel foglio</t>
  </si>
  <si>
    <t>ID del documento in BoK</t>
  </si>
  <si>
    <t>Reparto in cui il prodotto viene utilizzato</t>
  </si>
  <si>
    <t>Manzione della persona che usa il prodotto</t>
  </si>
  <si>
    <t>Numero di persone che lo utilizzano</t>
  </si>
  <si>
    <t>Quantità di prodotto utilizzata durante una giornata di lavoro</t>
  </si>
  <si>
    <t>Tempo di esposizione giornaliero</t>
  </si>
  <si>
    <t>Tipo di DPI utilizzati durante l'uso</t>
  </si>
  <si>
    <t>Distanza di utilizzo</t>
  </si>
  <si>
    <t>Esposizione cutanea</t>
  </si>
  <si>
    <t>Descrizione dell'impiego</t>
  </si>
  <si>
    <t>DESCRIZIONE DELL'IMPIEGO</t>
  </si>
  <si>
    <t>Consumo annuo</t>
  </si>
  <si>
    <t>NOTE</t>
  </si>
  <si>
    <t>Note sull'uso del prodotto</t>
  </si>
  <si>
    <t>CONSUMO ANNUO</t>
  </si>
  <si>
    <t>TEMPO DI ESPOSIZIONE GIORNALIERO</t>
  </si>
  <si>
    <t>ID del Documento in BoK</t>
  </si>
  <si>
    <t>Nome commerciale del prodotto o miscela desunto dalla SDS</t>
  </si>
  <si>
    <t>Se si tratta di "prodotto" oppure di una "miscela"</t>
  </si>
  <si>
    <t>Descrizione delle proprietà chimico-fisiche</t>
  </si>
  <si>
    <t>Stato fisico di fornitura</t>
  </si>
  <si>
    <t>Nome del produttore del Prodotto o Miscela</t>
  </si>
  <si>
    <t>Numero della Sezione da dui derivano i dati</t>
  </si>
  <si>
    <t>Dalla Sez 01 - Nome commerciale del prodotto o miscela desunto dalla SDS</t>
  </si>
  <si>
    <t>Dalla Sez 01 - Nome del produttore del Prodotto o Miscela</t>
  </si>
  <si>
    <t>Dalla Sez 02 - Codice H</t>
  </si>
  <si>
    <t>Dalla Sez 02 - Score rispetto al modello MoVaRisch</t>
  </si>
  <si>
    <t>Dalla Sez 02 - Tipo rispetto al modello MoVaRisch</t>
  </si>
  <si>
    <t>Dalla Sez 02 - Descrizione rispetto al modello MoVaRisch</t>
  </si>
  <si>
    <t>Dalla Sez 02 - Organi Bersaglio rispetto al modello MoVaRisch</t>
  </si>
  <si>
    <t>Dalla Sez 02 - Se "Si" significa che il prodotto contiene  mutageni o cancerogeni o reprotossici</t>
  </si>
  <si>
    <t>Dalla Sez 03 - Nome della sostanza all'interno di una miscela</t>
  </si>
  <si>
    <t>Dalla Sez 03 - Codice CAS della sostanza nella miscela</t>
  </si>
  <si>
    <t>Dalla Sez 03 - Codice EC No della sostanza nella miscela</t>
  </si>
  <si>
    <t>Dalla Sez 03 - Numero di registrazione Reach della sostanza nella miscela</t>
  </si>
  <si>
    <t>Dalla Sez 03 - Elenco separato dal carattere "|" dei codici H di una sostanza nella miscela</t>
  </si>
  <si>
    <t>Dalla Sez 03 - Massimo Score rispetto al modello MoVaRisCh che riguarda una sostanza nella miscela</t>
  </si>
  <si>
    <t>Dalla Sez 03 - Elenco separato dal carattere "|" degli score delle sostanze nella miscela</t>
  </si>
  <si>
    <t>Dalla Sez 02 - Pittogrammi secondo il codice GHS</t>
  </si>
  <si>
    <t>Dalla Sez 03 - Elenco separato dal carattere "|" dei pittogrammi secondo il codice GHS</t>
  </si>
  <si>
    <t>Dalla Sez 03 - Se "Si" significa che la sostanza nella miscela contiene  mutageni o cancerogeni o reprotossici</t>
  </si>
  <si>
    <t>MVRC_P_Cliente</t>
  </si>
  <si>
    <t>MVRC_P_IDDoc</t>
  </si>
  <si>
    <t>|</t>
  </si>
  <si>
    <t>Foglio: Raccolta Dati con ListObject: Tabella_RaccoltaDati</t>
  </si>
  <si>
    <t>Foglio: Dati Prodotti Miscele con ListObject: Tabella_DatiProdottiMiscele</t>
  </si>
  <si>
    <t>Foglio: Dati Prodotti Miscele Righe con ListObject: Tabella_DatiProdottiMisceleRighe</t>
  </si>
  <si>
    <t>Tabella_DatiProdottiMiscele</t>
  </si>
  <si>
    <t>RaccoltaDati_Commessa</t>
  </si>
  <si>
    <t>RaccoltaDati_NomeCliente</t>
  </si>
  <si>
    <t>MVRC_P_Commessa</t>
  </si>
  <si>
    <t>MVRC_P_NomeScheda</t>
  </si>
  <si>
    <t>Nome campo o Named Range</t>
  </si>
  <si>
    <t>Named Range</t>
  </si>
  <si>
    <t>MVRC_P_Reparto</t>
  </si>
  <si>
    <t>Tabella_RaccoltaDati</t>
  </si>
  <si>
    <t>MVRC_P_Mansione</t>
  </si>
  <si>
    <t>MVRC_P_NomeDelProdotto</t>
  </si>
  <si>
    <t>MVRC_P_Produttore</t>
  </si>
  <si>
    <t>MVRC_P_SostanzeMiscela</t>
  </si>
  <si>
    <t>MVRC_P_ProdottoClassificato</t>
  </si>
  <si>
    <t>Tabella_DatiProdottiMisceleRighe</t>
  </si>
  <si>
    <t>MVRC_P_MiscelaClassificata</t>
  </si>
  <si>
    <t>MVRC_P_Pittogrammi</t>
  </si>
  <si>
    <t>MVRC_P_Note</t>
  </si>
  <si>
    <t>MVRC_P_Quantita</t>
  </si>
  <si>
    <t>MVRC_P_StatoFisico</t>
  </si>
  <si>
    <t>MVRC_P_TipologiaDiUso</t>
  </si>
  <si>
    <t>MVRC_P_TipologiaDiControllo</t>
  </si>
  <si>
    <t>MVRC_P_TempoDiEsposizione</t>
  </si>
  <si>
    <t>---------------------------</t>
  </si>
  <si>
    <t>--------------------------</t>
  </si>
  <si>
    <t>---------------------------------</t>
  </si>
  <si>
    <t>MVRC_P_Distanza</t>
  </si>
  <si>
    <t>MVRC_P_ContattoCutaneo</t>
  </si>
  <si>
    <t>REPORT: MoVaRisCh P</t>
  </si>
  <si>
    <t>Testate di dati da incolonnare</t>
  </si>
  <si>
    <t>MVRC_P_TestataFrasiH</t>
  </si>
  <si>
    <t>MVRC_P_TestataPunteggi</t>
  </si>
  <si>
    <t>Numero di righe dati</t>
  </si>
  <si>
    <t>Si</t>
  </si>
  <si>
    <t>No</t>
  </si>
  <si>
    <t>GHS01</t>
  </si>
  <si>
    <t>GHS01_GHS02</t>
  </si>
  <si>
    <t>GHS02</t>
  </si>
  <si>
    <t>GHS03</t>
  </si>
  <si>
    <t>GHS04</t>
  </si>
  <si>
    <t>GHS05</t>
  </si>
  <si>
    <t>GHS06</t>
  </si>
  <si>
    <t>GHS07</t>
  </si>
  <si>
    <t>GHS08</t>
  </si>
  <si>
    <t>GHS09</t>
  </si>
  <si>
    <t>Nome</t>
  </si>
  <si>
    <t>In</t>
  </si>
  <si>
    <t>On</t>
  </si>
  <si>
    <t>MVRC_NP_NomeScheda</t>
  </si>
  <si>
    <t>REPORT: MoVaRisCh NP</t>
  </si>
  <si>
    <t>MVRC_NP_IDDoc</t>
  </si>
  <si>
    <t>MVRC_NP_Cliente</t>
  </si>
  <si>
    <t>MVRC_NP_Commessa</t>
  </si>
  <si>
    <t>MVRC_NP_Reparto</t>
  </si>
  <si>
    <t>MVRC_NP_Mansione</t>
  </si>
  <si>
    <t>MVRC_NP_NomeDelProdotto</t>
  </si>
  <si>
    <t>MVRC_NP_Produttore</t>
  </si>
  <si>
    <t>MVRC_NP_SostanzeMiscela</t>
  </si>
  <si>
    <t>MVRC_NP_MiscelaClassificata</t>
  </si>
  <si>
    <t>MVRC_NP_Pittogrammi</t>
  </si>
  <si>
    <t>MVRC_NP_Note</t>
  </si>
  <si>
    <t>MVRC_NP_Quantita</t>
  </si>
  <si>
    <t>MVRC_NP_StatoFisico</t>
  </si>
  <si>
    <t>MVRC_NP_TipologiaDiUso</t>
  </si>
  <si>
    <t>MVRC_NP_TipologiaDiControllo</t>
  </si>
  <si>
    <t>MVRC_NP_TempoDiEsposizione</t>
  </si>
  <si>
    <t>MVRC_NP_Distanza</t>
  </si>
  <si>
    <t>MVRC_NP_ContattoCutaneo</t>
  </si>
  <si>
    <t>MVRC_P_TestataDescrizioni</t>
  </si>
  <si>
    <t>MVRC_NP_TestataSostanze</t>
  </si>
  <si>
    <t>MVRC_NP_TestataFrasiH</t>
  </si>
  <si>
    <t>MVRC_NP_TestataPunteggi</t>
  </si>
  <si>
    <t>MVRC_NP_TestataPunteggiMax</t>
  </si>
  <si>
    <t>Elaborazione Concatena Testi</t>
  </si>
  <si>
    <t>Elaborazione Concatena Immagini</t>
  </si>
  <si>
    <t>-----------------------------</t>
  </si>
  <si>
    <t>-----------------------------------</t>
  </si>
  <si>
    <t>Compila dato da ListObject</t>
  </si>
  <si>
    <t>Nome ListObject</t>
  </si>
  <si>
    <t>Tipo elaborazione</t>
  </si>
  <si>
    <t>Deriva dato da Named Range</t>
  </si>
  <si>
    <t>Foglio</t>
  </si>
  <si>
    <t>Raccolta Dati</t>
  </si>
  <si>
    <t>Dati Prodotti Miscele</t>
  </si>
  <si>
    <t>----------------------------</t>
  </si>
  <si>
    <t>Dati Prodotti Miscele Righe</t>
  </si>
  <si>
    <t>Immgini singole</t>
  </si>
  <si>
    <t>Immagini doppie</t>
  </si>
  <si>
    <t>MVRC_P_ElencoPittogrammi</t>
  </si>
  <si>
    <t>MVRC_NP_ElencoPittogrammi</t>
  </si>
  <si>
    <t>DPMR21</t>
  </si>
  <si>
    <t>Descrizione codici H</t>
  </si>
  <si>
    <t>Dalla Sez 02 - Descrizione di rischio del codice H</t>
  </si>
  <si>
    <t>Descrizione frase di rischio</t>
  </si>
  <si>
    <t>DATI DI SUPPORTO</t>
  </si>
  <si>
    <t>Quantità d'Uso giornaliera</t>
  </si>
  <si>
    <t>Tempo di Esposizione giornaliero</t>
  </si>
  <si>
    <t>Tipologia di Controllo</t>
  </si>
  <si>
    <t>&lt; 15 minuti</t>
  </si>
  <si>
    <t>tra 0,1 e 1 kg</t>
  </si>
  <si>
    <t>tra 15 minuti e 2 ore</t>
  </si>
  <si>
    <t>Ventilazione-aspirazione locale</t>
  </si>
  <si>
    <t>tra 1 e 10 kg</t>
  </si>
  <si>
    <t>tra 2 e 4 ore</t>
  </si>
  <si>
    <t>Segregazione-separazione</t>
  </si>
  <si>
    <t>tra 10 e 100 kg</t>
  </si>
  <si>
    <t>tra 4 e 6 ore</t>
  </si>
  <si>
    <t>Diluizione-ventilazione</t>
  </si>
  <si>
    <t>&gt; 6 ore</t>
  </si>
  <si>
    <t>ERA:</t>
  </si>
  <si>
    <t>Pos</t>
  </si>
  <si>
    <t>Nome prodotto</t>
  </si>
  <si>
    <t>Nome Prodotto</t>
  </si>
  <si>
    <t>Output su cartella</t>
  </si>
  <si>
    <t>Scegli il numero della singola posizione dall'elenco</t>
  </si>
  <si>
    <t>Indica la posizione voluta</t>
  </si>
  <si>
    <t>Elabora da posizione</t>
  </si>
  <si>
    <t>Cartella di Ouptut Schede singole</t>
  </si>
  <si>
    <t>Cartella di Unione</t>
  </si>
  <si>
    <t>Cliente</t>
  </si>
  <si>
    <t>Commessa</t>
  </si>
  <si>
    <t>Programma PDFtk</t>
  </si>
  <si>
    <t>C:\Program Files (x86)\PDFtk Server\bin\pdftk.exe</t>
  </si>
  <si>
    <t>RD17</t>
  </si>
  <si>
    <t>RD18</t>
  </si>
  <si>
    <t>RD19</t>
  </si>
  <si>
    <t>Valore di R Inail</t>
  </si>
  <si>
    <t>Valore di R Cute</t>
  </si>
  <si>
    <t>Valore di R Cum</t>
  </si>
  <si>
    <t>RD20</t>
  </si>
  <si>
    <t>Prodotto o Miscela</t>
  </si>
  <si>
    <t>Indica se i valori di R sono calcolati come prodotto o miscela</t>
  </si>
  <si>
    <t>Etichette di riga</t>
  </si>
  <si>
    <t>Totale complessivo</t>
  </si>
  <si>
    <t>Max di RD17</t>
  </si>
  <si>
    <t>Max di RD18</t>
  </si>
  <si>
    <t>Max di RD19</t>
  </si>
  <si>
    <t>Posizione</t>
  </si>
  <si>
    <t>Nome Commerciale</t>
  </si>
  <si>
    <t>REPORT SU ESITI ANALISI</t>
  </si>
  <si>
    <t>CLP</t>
  </si>
  <si>
    <t>4099.25_1010r_250B_GIP</t>
  </si>
  <si>
    <t>ALLEGATO 3</t>
  </si>
  <si>
    <t>STATO FISICO</t>
  </si>
  <si>
    <t>RD21</t>
  </si>
  <si>
    <t>Pericoloso o Non Pericoloso</t>
  </si>
  <si>
    <t>Conteggio di DPMR01</t>
  </si>
  <si>
    <t>Frase di rischio</t>
  </si>
  <si>
    <t>Numero documenti</t>
  </si>
  <si>
    <t>C:\Users\g.piana\Documents\TEST BOK</t>
  </si>
  <si>
    <t>C:\Users\g.piana\Documents\TEST BOK\Unione</t>
  </si>
  <si>
    <t>4306.26_1101rd_516A_GIP_Rev.00</t>
  </si>
  <si>
    <t>INNOVA S.r.l.</t>
  </si>
  <si>
    <t>UL---M103/----- - FONDO ACRILICO UV BAGNANTE PER PORO APERTO</t>
  </si>
  <si>
    <t>DIREZIONE</t>
  </si>
  <si>
    <t>ADDETTO</t>
  </si>
  <si>
    <t xml:space="preserve">NTE 1 </t>
  </si>
  <si>
    <t>RENNER ITALIA S.P.A.</t>
  </si>
  <si>
    <t>Liquidi Media/Alta volatilità e polveri fini</t>
  </si>
  <si>
    <t>H318</t>
  </si>
  <si>
    <t>Provoca gravi lesioni oculari.</t>
  </si>
  <si>
    <t>4,5</t>
  </si>
  <si>
    <t>H315</t>
  </si>
  <si>
    <t>Provoca irritazione cutanea.</t>
  </si>
  <si>
    <t>2,5</t>
  </si>
  <si>
    <t>H317 cat 1B</t>
  </si>
  <si>
    <t>Può provocare una reazione allergica cutanea.</t>
  </si>
  <si>
    <t>H412</t>
  </si>
  <si>
    <t>Nocivo per gli organismi acquatici con effetti di lunga durata.</t>
  </si>
  <si>
    <t>RESINA ACRILATA</t>
  </si>
  <si>
    <t>H319</t>
  </si>
  <si>
    <t>2,25</t>
  </si>
  <si>
    <t>DIACRILATO DI DIPROPILENGLICOLE</t>
  </si>
  <si>
    <t>H318 | H315 | H317 cat 1B</t>
  </si>
  <si>
    <t>2,25 | 1,75 | 2,5</t>
  </si>
  <si>
    <t>GHS05 | GHS07</t>
  </si>
  <si>
    <t>1,6-ESANDIOL DIACRILATO</t>
  </si>
  <si>
    <t>H319 | H315 | H317 cat 1B | H400 | H411</t>
  </si>
  <si>
    <t>2-IDROSSI-2-METIL-1-FENIL-PROPANONE</t>
  </si>
  <si>
    <t>H302 | H412</t>
  </si>
  <si>
    <t>1,75</t>
  </si>
  <si>
    <t>CICLOESANONE</t>
  </si>
  <si>
    <t>H226 | H302 | H312 | H332 | H318 | H315 | H335</t>
  </si>
  <si>
    <t>1,75 | 2,25 | 2,5 | 2,25 | 1,75 | 2,5</t>
  </si>
  <si>
    <t>FENIL(2,4,6-TRIMETILBENZOIL)FOSFINATO DI ETILE</t>
  </si>
  <si>
    <t>H317 cat 1B | H411</t>
  </si>
  <si>
    <t>CICLOESANO</t>
  </si>
  <si>
    <t>H225 | H304 | H315 | H336 | H400 | H410</t>
  </si>
  <si>
    <t>4 | 1,75 | 2,5</t>
  </si>
  <si>
    <t>RESINA ACRILATA, DIACRILATO DI DIPROPILENGLICOLE, 1,6-ESANDIOL DIACRILATO, 2-IDROSSI-2-METIL-1-FENIL-PROPANONE, CICLOESANONE, FENIL(2,4,6-TRIMETILBENZOIL)FOSFINATO DI ETILE, CICLOESANO</t>
  </si>
  <si>
    <t>Liquidi a Bassa volatilità</t>
  </si>
  <si>
    <t>CLP: PERICOLOSO o NON PERICOLOSO</t>
  </si>
  <si>
    <t>C:\Users\info\OneDrive\Documenti\Temp</t>
  </si>
  <si>
    <t>Rel. 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</si>
</sst>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6"/>
      <color theme="0"/>
      <name val="Aptos Narrow"/>
      <family val="2"/>
      <scheme val="minor"/>
    </font>
    <font>
      <sz val="8"/>
      <color theme="0" tint="-0.249977111117893"/>
      <name val="Aptos Narrow"/>
      <family val="2"/>
      <scheme val="minor"/>
    </font>
    <font>
      <b/>
      <sz val="11"/>
      <color theme="0"/>
      <name val="Calibri"/>
      <family val="2"/>
    </font>
    <font>
      <b/>
      <sz val="20"/>
      <color theme="0"/>
      <name val="Calibri"/>
      <family val="2"/>
    </font>
    <font>
      <b/>
      <sz val="14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FFFF"/>
      <name val="Arial"/>
      <family val="2"/>
    </font>
    <font>
      <b/>
      <sz val="11"/>
      <color rgb="FFFFFFFF"/>
      <name val="Symbol"/>
      <family val="1"/>
      <charset val="2"/>
    </font>
    <font>
      <b/>
      <sz val="22"/>
      <color theme="1"/>
      <name val="Aptos Narrow"/>
      <family val="2"/>
      <scheme val="minor"/>
    </font>
    <font>
      <b/>
      <sz val="26"/>
      <color theme="0"/>
      <name val="Calibri"/>
      <family val="2"/>
    </font>
    <font>
      <sz val="18"/>
      <color theme="0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theme="1"/>
      <name val="Courier New"/>
      <family val="3"/>
    </font>
    <font>
      <b/>
      <sz val="12"/>
      <color theme="1"/>
      <name val="Aptos Display"/>
      <family val="2"/>
      <scheme val="major"/>
    </font>
    <font>
      <b/>
      <sz val="16"/>
      <color theme="1"/>
      <name val="Aptos Display"/>
      <family val="2"/>
      <scheme val="major"/>
    </font>
    <font>
      <b/>
      <sz val="20"/>
      <color theme="1"/>
      <name val="Aptos Display"/>
      <family val="2"/>
      <scheme val="major"/>
    </font>
    <font>
      <b/>
      <sz val="6"/>
      <color theme="1"/>
      <name val="Aptos Narrow"/>
      <family val="2"/>
      <scheme val="minor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b/>
      <sz val="18"/>
      <color theme="1"/>
      <name val="Aptos Narrow"/>
      <family val="2"/>
      <scheme val="minor"/>
    </font>
    <font>
      <b/>
      <sz val="4"/>
      <color theme="1"/>
      <name val="Aptos Narrow"/>
      <family val="2"/>
      <scheme val="minor"/>
    </font>
    <font>
      <sz val="28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rgb="FF0070C0"/>
      <name val="Aptos Narrow"/>
      <family val="2"/>
      <scheme val="minor"/>
    </font>
    <font>
      <b/>
      <sz val="12"/>
      <color rgb="FF0070C0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7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C0C0C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8">
    <xf numFmtId="0" fontId="0" fillId="0" borderId="0" xfId="0"/>
    <xf numFmtId="0" fontId="4" fillId="0" borderId="0" xfId="0" applyFont="1"/>
    <xf numFmtId="0" fontId="0" fillId="0" borderId="0" xfId="0" applyAlignment="1">
      <alignment horizontal="center"/>
    </xf>
    <xf numFmtId="0" fontId="5" fillId="0" borderId="0" xfId="0" applyFont="1"/>
    <xf numFmtId="0" fontId="6" fillId="0" borderId="0" xfId="0" applyFont="1"/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/>
    <xf numFmtId="0" fontId="4" fillId="4" borderId="5" xfId="0" applyFont="1" applyFill="1" applyBorder="1" applyAlignment="1">
      <alignment horizontal="center"/>
    </xf>
    <xf numFmtId="0" fontId="0" fillId="5" borderId="3" xfId="0" applyFill="1" applyBorder="1"/>
    <xf numFmtId="0" fontId="0" fillId="5" borderId="5" xfId="0" applyFill="1" applyBorder="1"/>
    <xf numFmtId="0" fontId="0" fillId="5" borderId="4" xfId="0" applyFill="1" applyBorder="1"/>
    <xf numFmtId="0" fontId="5" fillId="2" borderId="1" xfId="0" applyFont="1" applyFill="1" applyBorder="1" applyAlignment="1">
      <alignment horizontal="center" vertical="center" wrapText="1"/>
    </xf>
    <xf numFmtId="0" fontId="2" fillId="0" borderId="0" xfId="0" applyFont="1"/>
    <xf numFmtId="0" fontId="2" fillId="6" borderId="0" xfId="0" applyFont="1" applyFill="1"/>
    <xf numFmtId="0" fontId="2" fillId="7" borderId="0" xfId="0" applyFont="1" applyFill="1"/>
    <xf numFmtId="0" fontId="0" fillId="8" borderId="0" xfId="0" applyFill="1" applyAlignment="1">
      <alignment wrapText="1"/>
    </xf>
    <xf numFmtId="0" fontId="0" fillId="8" borderId="0" xfId="0" applyFill="1" applyAlignment="1">
      <alignment horizontal="left"/>
    </xf>
    <xf numFmtId="0" fontId="0" fillId="8" borderId="1" xfId="0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2" fillId="8" borderId="0" xfId="0" applyFont="1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8" borderId="0" xfId="0" applyFill="1"/>
    <xf numFmtId="0" fontId="0" fillId="9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8" borderId="6" xfId="0" applyFill="1" applyBorder="1" applyAlignment="1">
      <alignment vertical="center"/>
    </xf>
    <xf numFmtId="0" fontId="0" fillId="8" borderId="0" xfId="0" applyFill="1" applyAlignment="1">
      <alignment vertical="center" wrapText="1"/>
    </xf>
    <xf numFmtId="0" fontId="0" fillId="8" borderId="7" xfId="0" applyFill="1" applyBorder="1" applyAlignment="1">
      <alignment wrapText="1"/>
    </xf>
    <xf numFmtId="0" fontId="10" fillId="8" borderId="6" xfId="0" applyFont="1" applyFill="1" applyBorder="1" applyAlignment="1">
      <alignment vertical="center"/>
    </xf>
    <xf numFmtId="0" fontId="0" fillId="8" borderId="6" xfId="0" applyFill="1" applyBorder="1" applyAlignment="1">
      <alignment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right" vertical="center" wrapText="1" indent="1"/>
    </xf>
    <xf numFmtId="0" fontId="2" fillId="13" borderId="1" xfId="0" applyFont="1" applyFill="1" applyBorder="1" applyAlignment="1">
      <alignment vertical="center" wrapText="1"/>
    </xf>
    <xf numFmtId="49" fontId="0" fillId="14" borderId="1" xfId="0" applyNumberFormat="1" applyFill="1" applyBorder="1" applyAlignment="1">
      <alignment horizontal="center" vertical="center" wrapText="1"/>
    </xf>
    <xf numFmtId="49" fontId="0" fillId="9" borderId="1" xfId="0" applyNumberFormat="1" applyFill="1" applyBorder="1" applyAlignment="1">
      <alignment horizontal="center" vertical="center" wrapText="1"/>
    </xf>
    <xf numFmtId="0" fontId="0" fillId="15" borderId="1" xfId="0" applyFill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left" vertical="top" wrapText="1"/>
    </xf>
    <xf numFmtId="49" fontId="11" fillId="15" borderId="1" xfId="0" applyNumberFormat="1" applyFont="1" applyFill="1" applyBorder="1" applyAlignment="1">
      <alignment horizontal="center" vertical="center" wrapText="1"/>
    </xf>
    <xf numFmtId="49" fontId="0" fillId="16" borderId="1" xfId="0" applyNumberForma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right" vertical="center" wrapText="1"/>
    </xf>
    <xf numFmtId="0" fontId="0" fillId="17" borderId="1" xfId="0" applyFill="1" applyBorder="1" applyAlignment="1">
      <alignment vertical="center" wrapText="1"/>
    </xf>
    <xf numFmtId="0" fontId="2" fillId="10" borderId="8" xfId="0" applyFont="1" applyFill="1" applyBorder="1" applyAlignment="1">
      <alignment horizontal="center" vertical="center" wrapText="1"/>
    </xf>
    <xf numFmtId="0" fontId="2" fillId="10" borderId="4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1" fontId="0" fillId="8" borderId="0" xfId="0" applyNumberFormat="1" applyFill="1" applyAlignment="1">
      <alignment horizontal="center" vertical="center" wrapText="1"/>
    </xf>
    <xf numFmtId="0" fontId="2" fillId="8" borderId="0" xfId="0" applyFont="1" applyFill="1" applyAlignment="1">
      <alignment wrapText="1"/>
    </xf>
    <xf numFmtId="0" fontId="3" fillId="8" borderId="0" xfId="0" applyFont="1" applyFill="1" applyAlignment="1">
      <alignment vertical="center" wrapText="1"/>
    </xf>
    <xf numFmtId="0" fontId="3" fillId="8" borderId="0" xfId="0" applyFont="1" applyFill="1" applyAlignment="1">
      <alignment wrapText="1"/>
    </xf>
    <xf numFmtId="0" fontId="0" fillId="8" borderId="0" xfId="0" applyFill="1" applyAlignment="1">
      <alignment vertical="center"/>
    </xf>
    <xf numFmtId="0" fontId="1" fillId="8" borderId="0" xfId="0" applyFont="1" applyFill="1" applyAlignment="1">
      <alignment wrapText="1"/>
    </xf>
    <xf numFmtId="0" fontId="0" fillId="17" borderId="1" xfId="0" applyFill="1" applyBorder="1" applyAlignment="1">
      <alignment wrapText="1"/>
    </xf>
    <xf numFmtId="0" fontId="0" fillId="17" borderId="1" xfId="0" applyFill="1" applyBorder="1" applyAlignment="1">
      <alignment horizontal="left" vertical="center" wrapText="1"/>
    </xf>
    <xf numFmtId="0" fontId="0" fillId="8" borderId="1" xfId="0" applyFill="1" applyBorder="1" applyAlignment="1">
      <alignment vertical="center" wrapText="1"/>
    </xf>
    <xf numFmtId="0" fontId="2" fillId="8" borderId="0" xfId="0" applyFont="1" applyFill="1" applyAlignment="1">
      <alignment vertical="center" wrapText="1"/>
    </xf>
    <xf numFmtId="0" fontId="2" fillId="10" borderId="1" xfId="0" applyFont="1" applyFill="1" applyBorder="1" applyAlignment="1">
      <alignment wrapText="1"/>
    </xf>
    <xf numFmtId="0" fontId="2" fillId="9" borderId="1" xfId="0" applyFont="1" applyFill="1" applyBorder="1" applyAlignment="1">
      <alignment wrapText="1"/>
    </xf>
    <xf numFmtId="0" fontId="0" fillId="8" borderId="9" xfId="0" applyFill="1" applyBorder="1" applyAlignment="1">
      <alignment vertical="center" wrapText="1"/>
    </xf>
    <xf numFmtId="0" fontId="0" fillId="8" borderId="10" xfId="0" applyFill="1" applyBorder="1" applyAlignment="1">
      <alignment vertical="center" wrapText="1"/>
    </xf>
    <xf numFmtId="0" fontId="0" fillId="8" borderId="10" xfId="0" applyFill="1" applyBorder="1" applyAlignment="1">
      <alignment wrapText="1"/>
    </xf>
    <xf numFmtId="0" fontId="0" fillId="8" borderId="11" xfId="0" applyFill="1" applyBorder="1" applyAlignment="1">
      <alignment wrapText="1"/>
    </xf>
    <xf numFmtId="0" fontId="0" fillId="8" borderId="1" xfId="0" applyFill="1" applyBorder="1" applyAlignment="1">
      <alignment horizontal="right" vertical="center" wrapText="1"/>
    </xf>
    <xf numFmtId="0" fontId="0" fillId="0" borderId="0" xfId="0" applyAlignment="1">
      <alignment vertical="center" wrapText="1"/>
    </xf>
    <xf numFmtId="0" fontId="2" fillId="10" borderId="1" xfId="0" applyFont="1" applyFill="1" applyBorder="1" applyAlignment="1">
      <alignment vertical="center" wrapText="1"/>
    </xf>
    <xf numFmtId="0" fontId="12" fillId="10" borderId="1" xfId="0" applyFont="1" applyFill="1" applyBorder="1" applyAlignment="1">
      <alignment vertical="center" wrapText="1"/>
    </xf>
    <xf numFmtId="2" fontId="12" fillId="8" borderId="1" xfId="0" applyNumberFormat="1" applyFont="1" applyFill="1" applyBorder="1" applyAlignment="1">
      <alignment horizontal="left" vertical="center" wrapText="1"/>
    </xf>
    <xf numFmtId="0" fontId="13" fillId="18" borderId="1" xfId="0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13" fillId="19" borderId="1" xfId="0" applyFont="1" applyFill="1" applyBorder="1" applyAlignment="1">
      <alignment horizontal="center" vertical="center" wrapText="1"/>
    </xf>
    <xf numFmtId="0" fontId="13" fillId="20" borderId="1" xfId="0" applyFont="1" applyFill="1" applyBorder="1" applyAlignment="1">
      <alignment horizontal="center" vertical="center" wrapText="1"/>
    </xf>
    <xf numFmtId="0" fontId="16" fillId="21" borderId="12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0" fillId="8" borderId="4" xfId="0" applyFill="1" applyBorder="1" applyAlignment="1">
      <alignment horizontal="left" vertical="center"/>
    </xf>
    <xf numFmtId="0" fontId="2" fillId="10" borderId="5" xfId="0" applyFont="1" applyFill="1" applyBorder="1" applyAlignment="1">
      <alignment vertical="center" wrapText="1"/>
    </xf>
    <xf numFmtId="0" fontId="2" fillId="10" borderId="4" xfId="0" applyFont="1" applyFill="1" applyBorder="1" applyAlignment="1">
      <alignment vertical="center" wrapText="1"/>
    </xf>
    <xf numFmtId="0" fontId="2" fillId="10" borderId="3" xfId="0" applyFont="1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9" borderId="3" xfId="0" applyFill="1" applyBorder="1" applyAlignment="1">
      <alignment horizontal="left" vertical="center"/>
    </xf>
    <xf numFmtId="0" fontId="0" fillId="9" borderId="5" xfId="0" applyFill="1" applyBorder="1" applyAlignment="1">
      <alignment horizontal="left" vertical="center"/>
    </xf>
    <xf numFmtId="0" fontId="0" fillId="9" borderId="4" xfId="0" applyFill="1" applyBorder="1" applyAlignment="1">
      <alignment horizontal="left" vertical="center"/>
    </xf>
    <xf numFmtId="0" fontId="18" fillId="4" borderId="1" xfId="0" applyFont="1" applyFill="1" applyBorder="1" applyAlignment="1">
      <alignment horizontal="left" vertical="center" wrapText="1"/>
    </xf>
    <xf numFmtId="0" fontId="2" fillId="8" borderId="13" xfId="0" applyFont="1" applyFill="1" applyBorder="1" applyAlignment="1">
      <alignment horizontal="center" wrapText="1"/>
    </xf>
    <xf numFmtId="0" fontId="2" fillId="22" borderId="14" xfId="0" applyFont="1" applyFill="1" applyBorder="1" applyAlignment="1">
      <alignment horizontal="center" wrapText="1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0" fillId="23" borderId="1" xfId="0" applyFont="1" applyFill="1" applyBorder="1" applyAlignment="1">
      <alignment horizontal="left" vertical="center"/>
    </xf>
    <xf numFmtId="0" fontId="20" fillId="23" borderId="1" xfId="0" applyFont="1" applyFill="1" applyBorder="1" applyAlignment="1">
      <alignment vertical="center"/>
    </xf>
    <xf numFmtId="0" fontId="10" fillId="0" borderId="0" xfId="0" applyFont="1"/>
    <xf numFmtId="0" fontId="22" fillId="0" borderId="15" xfId="0" applyFont="1" applyBorder="1"/>
    <xf numFmtId="0" fontId="0" fillId="0" borderId="15" xfId="0" applyBorder="1"/>
    <xf numFmtId="0" fontId="2" fillId="4" borderId="8" xfId="0" applyFont="1" applyFill="1" applyBorder="1" applyAlignment="1">
      <alignment horizontal="center" vertical="center" wrapText="1"/>
    </xf>
    <xf numFmtId="0" fontId="2" fillId="24" borderId="0" xfId="0" applyFont="1" applyFill="1"/>
    <xf numFmtId="0" fontId="23" fillId="0" borderId="0" xfId="0" applyFont="1"/>
    <xf numFmtId="0" fontId="23" fillId="0" borderId="0" xfId="0" quotePrefix="1" applyFont="1"/>
    <xf numFmtId="0" fontId="23" fillId="0" borderId="0" xfId="0" applyFont="1" applyAlignment="1">
      <alignment horizontal="center"/>
    </xf>
    <xf numFmtId="0" fontId="0" fillId="0" borderId="1" xfId="0" applyBorder="1" applyAlignment="1">
      <alignment horizontal="left"/>
    </xf>
    <xf numFmtId="0" fontId="23" fillId="0" borderId="0" xfId="0" applyFont="1" applyAlignment="1">
      <alignment horizontal="left"/>
    </xf>
    <xf numFmtId="0" fontId="23" fillId="0" borderId="0" xfId="0" quotePrefix="1" applyFont="1" applyAlignment="1">
      <alignment horizontal="left"/>
    </xf>
    <xf numFmtId="0" fontId="26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2" fillId="0" borderId="16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7" fillId="4" borderId="2" xfId="0" applyFont="1" applyFill="1" applyBorder="1" applyAlignment="1">
      <alignment vertical="center" wrapText="1"/>
    </xf>
    <xf numFmtId="0" fontId="29" fillId="2" borderId="0" xfId="0" applyFont="1" applyFill="1" applyAlignment="1">
      <alignment horizontal="center" vertical="center"/>
    </xf>
    <xf numFmtId="0" fontId="0" fillId="8" borderId="0" xfId="0" applyFill="1" applyAlignment="1">
      <alignment horizontal="left" vertical="center"/>
    </xf>
    <xf numFmtId="0" fontId="0" fillId="8" borderId="0" xfId="0" applyFill="1" applyAlignment="1">
      <alignment horizontal="center"/>
    </xf>
    <xf numFmtId="0" fontId="0" fillId="8" borderId="3" xfId="0" applyFill="1" applyBorder="1" applyAlignment="1">
      <alignment vertical="center" wrapText="1"/>
    </xf>
    <xf numFmtId="0" fontId="0" fillId="8" borderId="5" xfId="0" applyFill="1" applyBorder="1" applyAlignment="1">
      <alignment vertical="center" wrapText="1"/>
    </xf>
    <xf numFmtId="0" fontId="0" fillId="8" borderId="4" xfId="0" applyFill="1" applyBorder="1" applyAlignment="1">
      <alignment vertical="center" wrapText="1"/>
    </xf>
    <xf numFmtId="0" fontId="3" fillId="2" borderId="0" xfId="0" applyFont="1" applyFill="1"/>
    <xf numFmtId="0" fontId="0" fillId="0" borderId="1" xfId="0" applyBorder="1"/>
    <xf numFmtId="0" fontId="5" fillId="23" borderId="1" xfId="0" applyFont="1" applyFill="1" applyBorder="1" applyAlignment="1">
      <alignment horizontal="left" vertical="center"/>
    </xf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0" fillId="10" borderId="1" xfId="0" applyFill="1" applyBorder="1"/>
    <xf numFmtId="0" fontId="34" fillId="0" borderId="1" xfId="0" applyFont="1" applyBorder="1" applyAlignment="1">
      <alignment horizontal="center" vertical="center"/>
    </xf>
    <xf numFmtId="0" fontId="36" fillId="25" borderId="0" xfId="0" applyFont="1" applyFill="1" applyAlignment="1">
      <alignment horizontal="center" vertical="center" wrapText="1"/>
    </xf>
    <xf numFmtId="0" fontId="0" fillId="0" borderId="0" xfId="0" pivotButton="1"/>
    <xf numFmtId="0" fontId="3" fillId="25" borderId="1" xfId="0" applyFont="1" applyFill="1" applyBorder="1" applyAlignment="1">
      <alignment vertical="center"/>
    </xf>
    <xf numFmtId="0" fontId="3" fillId="25" borderId="1" xfId="0" applyFont="1" applyFill="1" applyBorder="1" applyAlignment="1">
      <alignment vertical="center" wrapText="1"/>
    </xf>
    <xf numFmtId="3" fontId="0" fillId="0" borderId="0" xfId="0" applyNumberFormat="1"/>
    <xf numFmtId="0" fontId="0" fillId="8" borderId="3" xfId="0" applyFill="1" applyBorder="1"/>
    <xf numFmtId="0" fontId="0" fillId="8" borderId="3" xfId="0" applyFill="1" applyBorder="1" applyAlignment="1">
      <alignment vertical="center"/>
    </xf>
    <xf numFmtId="0" fontId="0" fillId="8" borderId="5" xfId="0" applyFill="1" applyBorder="1"/>
    <xf numFmtId="0" fontId="0" fillId="8" borderId="4" xfId="0" applyFill="1" applyBorder="1"/>
    <xf numFmtId="0" fontId="0" fillId="8" borderId="5" xfId="0" applyFill="1" applyBorder="1" applyAlignment="1">
      <alignment vertical="center"/>
    </xf>
    <xf numFmtId="0" fontId="0" fillId="8" borderId="4" xfId="0" applyFill="1" applyBorder="1" applyAlignment="1">
      <alignment vertical="center"/>
    </xf>
    <xf numFmtId="0" fontId="28" fillId="2" borderId="5" xfId="0" applyFont="1" applyFill="1" applyBorder="1" applyAlignment="1">
      <alignment horizontal="center" vertical="center"/>
    </xf>
    <xf numFmtId="0" fontId="28" fillId="2" borderId="4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33" fillId="0" borderId="3" xfId="0" applyFont="1" applyBorder="1" applyAlignment="1">
      <alignment horizontal="left" vertical="center"/>
    </xf>
    <xf numFmtId="0" fontId="33" fillId="0" borderId="5" xfId="0" applyFont="1" applyBorder="1" applyAlignment="1">
      <alignment horizontal="left" vertical="center"/>
    </xf>
    <xf numFmtId="0" fontId="33" fillId="0" borderId="4" xfId="0" applyFont="1" applyBorder="1" applyAlignment="1">
      <alignment horizontal="left" vertical="center"/>
    </xf>
    <xf numFmtId="0" fontId="34" fillId="0" borderId="8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left" vertical="center"/>
    </xf>
    <xf numFmtId="0" fontId="35" fillId="0" borderId="5" xfId="0" applyFont="1" applyBorder="1" applyAlignment="1">
      <alignment horizontal="left" vertical="center"/>
    </xf>
    <xf numFmtId="0" fontId="35" fillId="0" borderId="4" xfId="0" applyFont="1" applyBorder="1" applyAlignment="1">
      <alignment horizontal="left" vertical="center"/>
    </xf>
    <xf numFmtId="0" fontId="14" fillId="0" borderId="17" xfId="0" applyFont="1" applyBorder="1" applyAlignment="1">
      <alignment vertical="center" wrapText="1"/>
    </xf>
    <xf numFmtId="0" fontId="14" fillId="0" borderId="18" xfId="0" applyFont="1" applyBorder="1" applyAlignment="1">
      <alignment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19" xfId="0" applyFont="1" applyBorder="1" applyAlignment="1">
      <alignment horizontal="left" vertical="center" wrapText="1"/>
    </xf>
    <xf numFmtId="0" fontId="14" fillId="0" borderId="12" xfId="0" applyFont="1" applyBorder="1" applyAlignment="1">
      <alignment horizontal="left" vertical="center" wrapText="1"/>
    </xf>
    <xf numFmtId="0" fontId="14" fillId="0" borderId="20" xfId="0" applyFont="1" applyBorder="1" applyAlignment="1">
      <alignment horizontal="left" vertical="center" wrapText="1"/>
    </xf>
    <xf numFmtId="0" fontId="13" fillId="26" borderId="21" xfId="0" applyFont="1" applyFill="1" applyBorder="1" applyAlignment="1">
      <alignment horizontal="center" vertical="center"/>
    </xf>
    <xf numFmtId="0" fontId="13" fillId="26" borderId="22" xfId="0" applyFont="1" applyFill="1" applyBorder="1" applyAlignment="1">
      <alignment horizontal="center" vertical="center"/>
    </xf>
    <xf numFmtId="0" fontId="13" fillId="26" borderId="23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 wrapText="1"/>
    </xf>
    <xf numFmtId="0" fontId="2" fillId="8" borderId="24" xfId="0" applyFont="1" applyFill="1" applyBorder="1" applyAlignment="1">
      <alignment horizontal="left" vertical="center" wrapText="1"/>
    </xf>
    <xf numFmtId="0" fontId="2" fillId="8" borderId="0" xfId="0" applyFont="1" applyFill="1" applyAlignment="1">
      <alignment horizontal="left" vertical="center" wrapText="1"/>
    </xf>
    <xf numFmtId="0" fontId="2" fillId="10" borderId="25" xfId="0" applyFont="1" applyFill="1" applyBorder="1" applyAlignment="1">
      <alignment horizontal="center" vertical="center" wrapText="1"/>
    </xf>
    <xf numFmtId="0" fontId="2" fillId="10" borderId="26" xfId="0" applyFont="1" applyFill="1" applyBorder="1" applyAlignment="1">
      <alignment horizontal="center" vertical="center" wrapText="1"/>
    </xf>
    <xf numFmtId="0" fontId="2" fillId="10" borderId="27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0" fontId="2" fillId="10" borderId="5" xfId="0" applyFont="1" applyFill="1" applyBorder="1" applyAlignment="1">
      <alignment horizontal="center" vertical="center" wrapText="1"/>
    </xf>
    <xf numFmtId="0" fontId="2" fillId="10" borderId="4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left" vertical="top" wrapText="1"/>
    </xf>
    <xf numFmtId="0" fontId="2" fillId="10" borderId="1" xfId="0" applyFont="1" applyFill="1" applyBorder="1" applyAlignment="1">
      <alignment horizontal="center" vertical="center" wrapText="1"/>
    </xf>
    <xf numFmtId="0" fontId="10" fillId="8" borderId="6" xfId="0" applyFont="1" applyFill="1" applyBorder="1" applyAlignment="1">
      <alignment horizontal="left" vertical="center" wrapText="1"/>
    </xf>
    <xf numFmtId="0" fontId="10" fillId="8" borderId="0" xfId="0" applyFont="1" applyFill="1" applyAlignment="1">
      <alignment horizontal="left" vertical="center" wrapText="1"/>
    </xf>
    <xf numFmtId="0" fontId="2" fillId="8" borderId="15" xfId="0" applyFont="1" applyFill="1" applyBorder="1" applyAlignment="1">
      <alignment horizontal="center" vertical="center" wrapText="1"/>
    </xf>
    <xf numFmtId="0" fontId="22" fillId="4" borderId="3" xfId="0" applyFont="1" applyFill="1" applyBorder="1" applyAlignment="1">
      <alignment horizontal="center" wrapText="1"/>
    </xf>
    <xf numFmtId="0" fontId="22" fillId="4" borderId="5" xfId="0" applyFont="1" applyFill="1" applyBorder="1" applyAlignment="1">
      <alignment horizontal="center" wrapText="1"/>
    </xf>
    <xf numFmtId="0" fontId="22" fillId="4" borderId="4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left" vertical="center" wrapText="1"/>
    </xf>
    <xf numFmtId="0" fontId="31" fillId="0" borderId="1" xfId="0" applyFont="1" applyBorder="1" applyAlignment="1">
      <alignment horizontal="left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0" fillId="8" borderId="3" xfId="0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0" fillId="8" borderId="4" xfId="0" applyFill="1" applyBorder="1" applyAlignment="1">
      <alignment horizontal="left" vertical="center"/>
    </xf>
    <xf numFmtId="0" fontId="18" fillId="0" borderId="3" xfId="0" applyFont="1" applyBorder="1" applyAlignment="1">
      <alignment horizontal="center" wrapText="1"/>
    </xf>
    <xf numFmtId="0" fontId="18" fillId="0" borderId="5" xfId="0" applyFont="1" applyBorder="1" applyAlignment="1">
      <alignment horizontal="center" wrapText="1"/>
    </xf>
    <xf numFmtId="0" fontId="30" fillId="0" borderId="3" xfId="0" applyFont="1" applyBorder="1" applyAlignment="1">
      <alignment horizontal="center" wrapText="1"/>
    </xf>
    <xf numFmtId="0" fontId="30" fillId="0" borderId="4" xfId="0" applyFont="1" applyBorder="1" applyAlignment="1">
      <alignment horizontal="center" wrapText="1"/>
    </xf>
    <xf numFmtId="0" fontId="2" fillId="10" borderId="30" xfId="0" applyFont="1" applyFill="1" applyBorder="1" applyAlignment="1">
      <alignment horizontal="center" vertical="center" wrapText="1"/>
    </xf>
    <xf numFmtId="0" fontId="2" fillId="10" borderId="16" xfId="0" applyFont="1" applyFill="1" applyBorder="1" applyAlignment="1">
      <alignment horizontal="center" vertical="center" wrapText="1"/>
    </xf>
    <xf numFmtId="0" fontId="2" fillId="10" borderId="28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wrapText="1"/>
    </xf>
    <xf numFmtId="0" fontId="2" fillId="8" borderId="31" xfId="0" applyFont="1" applyFill="1" applyBorder="1" applyAlignment="1">
      <alignment horizontal="center" wrapText="1"/>
    </xf>
    <xf numFmtId="0" fontId="2" fillId="8" borderId="32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left" vertical="center" wrapText="1"/>
    </xf>
    <xf numFmtId="0" fontId="31" fillId="0" borderId="4" xfId="0" applyFont="1" applyBorder="1" applyAlignment="1">
      <alignment horizontal="left" vertical="center" wrapText="1"/>
    </xf>
    <xf numFmtId="0" fontId="37" fillId="4" borderId="3" xfId="0" applyFont="1" applyFill="1" applyBorder="1" applyAlignment="1">
      <alignment horizontal="center" wrapText="1"/>
    </xf>
    <xf numFmtId="0" fontId="37" fillId="4" borderId="5" xfId="0" applyFont="1" applyFill="1" applyBorder="1" applyAlignment="1">
      <alignment horizontal="center" wrapText="1"/>
    </xf>
    <xf numFmtId="0" fontId="37" fillId="4" borderId="4" xfId="0" applyFont="1" applyFill="1" applyBorder="1" applyAlignment="1">
      <alignment horizontal="center" wrapText="1"/>
    </xf>
    <xf numFmtId="0" fontId="18" fillId="0" borderId="3" xfId="0" applyFont="1" applyBorder="1" applyAlignment="1">
      <alignment horizontal="left" wrapText="1"/>
    </xf>
    <xf numFmtId="0" fontId="18" fillId="0" borderId="5" xfId="0" applyFont="1" applyBorder="1" applyAlignment="1">
      <alignment horizontal="left" wrapText="1"/>
    </xf>
    <xf numFmtId="0" fontId="8" fillId="2" borderId="3" xfId="0" applyFont="1" applyFill="1" applyBorder="1" applyAlignment="1">
      <alignment horizontal="left" vertical="center" wrapText="1"/>
    </xf>
    <xf numFmtId="0" fontId="8" fillId="2" borderId="4" xfId="0" applyFont="1" applyFill="1" applyBorder="1" applyAlignment="1">
      <alignment horizontal="left" vertical="center" wrapText="1"/>
    </xf>
    <xf numFmtId="0" fontId="0" fillId="0" borderId="3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>
      <alignment horizontal="left"/>
    </xf>
    <xf numFmtId="0" fontId="32" fillId="2" borderId="0" xfId="0" applyFont="1" applyFill="1" applyAlignment="1">
      <alignment horizontal="center"/>
    </xf>
  </cellXfs>
  <cellStyles count="1">
    <cellStyle name="Normale" xfId="0" builtinId="0"/>
  </cellStyles>
  <dxfs count="26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249977111117893"/>
        <name val="Aptos Narrow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249977111117893"/>
        <name val="Aptos Narrow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249977111117893"/>
        <name val="Aptos Narrow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EE00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EE0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EE0000"/>
        </patternFill>
      </fill>
    </dxf>
    <dxf>
      <fill>
        <patternFill>
          <bgColor rgb="FF92D050"/>
        </patternFill>
      </fill>
    </dxf>
    <dxf>
      <fill>
        <patternFill>
          <bgColor rgb="FFEE00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EE0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EE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Drop" dropLines="20" dropStyle="combo" dx="31" fmlaLink="C13" fmlaRange="ElencoDatiRaccolti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10" Type="http://schemas.openxmlformats.org/officeDocument/2006/relationships/image" Target="../media/image22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520700</xdr:colOff>
          <xdr:row>17</xdr:row>
          <xdr:rowOff>171450</xdr:rowOff>
        </xdr:from>
        <xdr:to>
          <xdr:col>10</xdr:col>
          <xdr:colOff>596900</xdr:colOff>
          <xdr:row>20</xdr:row>
          <xdr:rowOff>400050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 solo PDF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(senza salvare)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171450</xdr:rowOff>
        </xdr:from>
        <xdr:to>
          <xdr:col>7</xdr:col>
          <xdr:colOff>482600</xdr:colOff>
          <xdr:row>20</xdr:row>
          <xdr:rowOff>400050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Report MoVaRisCh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5</xdr:row>
          <xdr:rowOff>12700</xdr:rowOff>
        </xdr:from>
        <xdr:to>
          <xdr:col>18</xdr:col>
          <xdr:colOff>12700</xdr:colOff>
          <xdr:row>7</xdr:row>
          <xdr:rowOff>12700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Elabora Intervallo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generando i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11</xdr:row>
          <xdr:rowOff>0</xdr:rowOff>
        </xdr:from>
        <xdr:to>
          <xdr:col>13</xdr:col>
          <xdr:colOff>25400</xdr:colOff>
          <xdr:row>13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Vai a 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38</xdr:row>
          <xdr:rowOff>12700</xdr:rowOff>
        </xdr:from>
        <xdr:to>
          <xdr:col>15</xdr:col>
          <xdr:colOff>596900</xdr:colOff>
          <xdr:row>39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Seleziona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171450</xdr:rowOff>
        </xdr:from>
        <xdr:to>
          <xdr:col>17</xdr:col>
          <xdr:colOff>596900</xdr:colOff>
          <xdr:row>20</xdr:row>
          <xdr:rowOff>400050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Salva singolo PDF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su Cartella di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25400</xdr:colOff>
          <xdr:row>38</xdr:row>
          <xdr:rowOff>12700</xdr:rowOff>
        </xdr:from>
        <xdr:to>
          <xdr:col>17</xdr:col>
          <xdr:colOff>609600</xdr:colOff>
          <xdr:row>38</xdr:row>
          <xdr:rowOff>381000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Apri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</xdr:colOff>
          <xdr:row>21</xdr:row>
          <xdr:rowOff>25400</xdr:rowOff>
        </xdr:from>
        <xdr:to>
          <xdr:col>17</xdr:col>
          <xdr:colOff>596900</xdr:colOff>
          <xdr:row>24</xdr:row>
          <xdr:rowOff>254000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0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Unisci tutti i PDF 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della Cartella di Output 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nel Path di Unione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</xdr:colOff>
          <xdr:row>40</xdr:row>
          <xdr:rowOff>0</xdr:rowOff>
        </xdr:from>
        <xdr:to>
          <xdr:col>15</xdr:col>
          <xdr:colOff>596900</xdr:colOff>
          <xdr:row>41</xdr:row>
          <xdr:rowOff>12700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0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Seleziona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25400</xdr:colOff>
          <xdr:row>40</xdr:row>
          <xdr:rowOff>0</xdr:rowOff>
        </xdr:from>
        <xdr:to>
          <xdr:col>17</xdr:col>
          <xdr:colOff>609600</xdr:colOff>
          <xdr:row>41</xdr:row>
          <xdr:rowOff>12700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0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Apri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596900</xdr:colOff>
          <xdr:row>10</xdr:row>
          <xdr:rowOff>12700</xdr:rowOff>
        </xdr:from>
        <xdr:to>
          <xdr:col>18</xdr:col>
          <xdr:colOff>12700</xdr:colOff>
          <xdr:row>13</xdr:row>
          <xdr:rowOff>12700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Vai Pivot con 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Report Esiti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11</xdr:row>
          <xdr:rowOff>12700</xdr:rowOff>
        </xdr:from>
        <xdr:to>
          <xdr:col>9</xdr:col>
          <xdr:colOff>215900</xdr:colOff>
          <xdr:row>13</xdr:row>
          <xdr:rowOff>25400</xdr:rowOff>
        </xdr:to>
        <xdr:sp macro="" textlink="">
          <xdr:nvSpPr>
            <xdr:cNvPr id="8193" name="Drop Dow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19050</xdr:colOff>
      <xdr:row>14</xdr:row>
      <xdr:rowOff>134938</xdr:rowOff>
    </xdr:from>
    <xdr:to>
      <xdr:col>11</xdr:col>
      <xdr:colOff>106832</xdr:colOff>
      <xdr:row>15</xdr:row>
      <xdr:rowOff>246749</xdr:rowOff>
    </xdr:to>
    <xdr:pic>
      <xdr:nvPicPr>
        <xdr:cNvPr id="10255" name="MVRC_PICT_GHS05_101953_8763">
          <a:extLst>
            <a:ext uri="{FF2B5EF4-FFF2-40B4-BE49-F238E27FC236}">
              <a16:creationId xmlns:a16="http://schemas.microsoft.com/office/drawing/2014/main" id="{954133F6-2697-576E-B069-2B5EA8A070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0" y="3157538"/>
          <a:ext cx="430682" cy="429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11</xdr:col>
      <xdr:colOff>144932</xdr:colOff>
      <xdr:row>14</xdr:row>
      <xdr:rowOff>134938</xdr:rowOff>
    </xdr:from>
    <xdr:to>
      <xdr:col>11</xdr:col>
      <xdr:colOff>575614</xdr:colOff>
      <xdr:row>15</xdr:row>
      <xdr:rowOff>246749</xdr:rowOff>
    </xdr:to>
    <xdr:pic>
      <xdr:nvPicPr>
        <xdr:cNvPr id="10256" name="MVRC_PICT_GHS07_101954_8114">
          <a:extLst>
            <a:ext uri="{FF2B5EF4-FFF2-40B4-BE49-F238E27FC236}">
              <a16:creationId xmlns:a16="http://schemas.microsoft.com/office/drawing/2014/main" id="{B049403E-02BC-53AA-3AB1-904DA89D46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84032" y="3157538"/>
          <a:ext cx="430682" cy="429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69986</xdr:colOff>
      <xdr:row>4</xdr:row>
      <xdr:rowOff>58102</xdr:rowOff>
    </xdr:from>
    <xdr:to>
      <xdr:col>3</xdr:col>
      <xdr:colOff>577695</xdr:colOff>
      <xdr:row>4</xdr:row>
      <xdr:rowOff>564832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400300" y="660400"/>
          <a:ext cx="508000" cy="508000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83037</xdr:colOff>
      <xdr:row>4</xdr:row>
      <xdr:rowOff>43815</xdr:rowOff>
    </xdr:from>
    <xdr:to>
      <xdr:col>8</xdr:col>
      <xdr:colOff>1036383</xdr:colOff>
      <xdr:row>4</xdr:row>
      <xdr:rowOff>521017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6737350" y="717551"/>
          <a:ext cx="953823" cy="953823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73670</xdr:colOff>
      <xdr:row>5</xdr:row>
      <xdr:rowOff>55245</xdr:rowOff>
    </xdr:from>
    <xdr:to>
      <xdr:col>3</xdr:col>
      <xdr:colOff>550069</xdr:colOff>
      <xdr:row>5</xdr:row>
      <xdr:rowOff>530542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404251" y="1801000"/>
          <a:ext cx="476250" cy="4762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65075</xdr:colOff>
      <xdr:row>6</xdr:row>
      <xdr:rowOff>53340</xdr:rowOff>
    </xdr:from>
    <xdr:to>
      <xdr:col>3</xdr:col>
      <xdr:colOff>541474</xdr:colOff>
      <xdr:row>6</xdr:row>
      <xdr:rowOff>528637</xdr:rowOff>
    </xdr:to>
    <xdr:pic>
      <xdr:nvPicPr>
        <xdr:cNvPr id="9" name="Immagin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95501" y="2395500"/>
          <a:ext cx="476250" cy="4762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49727</xdr:colOff>
      <xdr:row>7</xdr:row>
      <xdr:rowOff>69532</xdr:rowOff>
    </xdr:from>
    <xdr:to>
      <xdr:col>3</xdr:col>
      <xdr:colOff>526740</xdr:colOff>
      <xdr:row>7</xdr:row>
      <xdr:rowOff>546735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80400" y="3009050"/>
          <a:ext cx="476912" cy="476912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28240</xdr:colOff>
      <xdr:row>8</xdr:row>
      <xdr:rowOff>92392</xdr:rowOff>
    </xdr:from>
    <xdr:to>
      <xdr:col>3</xdr:col>
      <xdr:colOff>504639</xdr:colOff>
      <xdr:row>8</xdr:row>
      <xdr:rowOff>567690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58951" y="3628951"/>
          <a:ext cx="476250" cy="4762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57708</xdr:colOff>
      <xdr:row>9</xdr:row>
      <xdr:rowOff>76200</xdr:rowOff>
    </xdr:from>
    <xdr:to>
      <xdr:col>3</xdr:col>
      <xdr:colOff>534107</xdr:colOff>
      <xdr:row>9</xdr:row>
      <xdr:rowOff>553402</xdr:rowOff>
    </xdr:to>
    <xdr:pic>
      <xdr:nvPicPr>
        <xdr:cNvPr id="15" name="Immagin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88301" y="4210750"/>
          <a:ext cx="476250" cy="4762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55252</xdr:colOff>
      <xdr:row>10</xdr:row>
      <xdr:rowOff>61912</xdr:rowOff>
    </xdr:from>
    <xdr:to>
      <xdr:col>3</xdr:col>
      <xdr:colOff>532265</xdr:colOff>
      <xdr:row>10</xdr:row>
      <xdr:rowOff>537210</xdr:rowOff>
    </xdr:to>
    <xdr:pic>
      <xdr:nvPicPr>
        <xdr:cNvPr id="17" name="Immagin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85900" y="4792551"/>
          <a:ext cx="476912" cy="476912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65689</xdr:colOff>
      <xdr:row>11</xdr:row>
      <xdr:rowOff>66675</xdr:rowOff>
    </xdr:from>
    <xdr:to>
      <xdr:col>3</xdr:col>
      <xdr:colOff>542702</xdr:colOff>
      <xdr:row>11</xdr:row>
      <xdr:rowOff>541972</xdr:rowOff>
    </xdr:to>
    <xdr:pic>
      <xdr:nvPicPr>
        <xdr:cNvPr id="19" name="Immagine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96200" y="5393400"/>
          <a:ext cx="476912" cy="476912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63233</xdr:colOff>
      <xdr:row>12</xdr:row>
      <xdr:rowOff>50482</xdr:rowOff>
    </xdr:from>
    <xdr:to>
      <xdr:col>3</xdr:col>
      <xdr:colOff>540246</xdr:colOff>
      <xdr:row>12</xdr:row>
      <xdr:rowOff>525780</xdr:rowOff>
    </xdr:to>
    <xdr:pic>
      <xdr:nvPicPr>
        <xdr:cNvPr id="21" name="Immagin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93800" y="5975201"/>
          <a:ext cx="476912" cy="476912"/>
        </a:xfrm>
        <a:prstGeom prst="rect">
          <a:avLst/>
        </a:prstGeom>
        <a:noFill/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derico Cussigh" refreshedDate="46106.430493749998" createdVersion="3" refreshedVersion="8" minRefreshableVersion="3" recordCount="100" xr:uid="{00000000-000A-0000-FFFF-FFFF26000000}">
  <cacheSource type="worksheet">
    <worksheetSource name="Tabella_RaccoltaDati"/>
  </cacheSource>
  <cacheFields count="21">
    <cacheField name="RD01" numFmtId="0">
      <sharedItems containsString="0" containsBlank="1" containsNumber="1" containsInteger="1" minValue="1" maxValue="100" count="101">
        <n v="1"/>
        <n v="2"/>
        <m/>
        <n v="3" u="1"/>
        <n v="4" u="1"/>
        <n v="5" u="1"/>
        <n v="6" u="1"/>
        <n v="7" u="1"/>
        <n v="8" u="1"/>
        <n v="9" u="1"/>
        <n v="10" u="1"/>
        <n v="11" u="1"/>
        <n v="12" u="1"/>
        <n v="13" u="1"/>
        <n v="14" u="1"/>
        <n v="15" u="1"/>
        <n v="16" u="1"/>
        <n v="17" u="1"/>
        <n v="18" u="1"/>
        <n v="19" u="1"/>
        <n v="20" u="1"/>
        <n v="21" u="1"/>
        <n v="22" u="1"/>
        <n v="23" u="1"/>
        <n v="24" u="1"/>
        <n v="25" u="1"/>
        <n v="26" u="1"/>
        <n v="27" u="1"/>
        <n v="28" u="1"/>
        <n v="29" u="1"/>
        <n v="30" u="1"/>
        <n v="31" u="1"/>
        <n v="32" u="1"/>
        <n v="33" u="1"/>
        <n v="34" u="1"/>
        <n v="35" u="1"/>
        <n v="36" u="1"/>
        <n v="37" u="1"/>
        <n v="38" u="1"/>
        <n v="39" u="1"/>
        <n v="40" u="1"/>
        <n v="41" u="1"/>
        <n v="42" u="1"/>
        <n v="43" u="1"/>
        <n v="44" u="1"/>
        <n v="45" u="1"/>
        <n v="46" u="1"/>
        <n v="47" u="1"/>
        <n v="48" u="1"/>
        <n v="49" u="1"/>
        <n v="50" u="1"/>
        <n v="51" u="1"/>
        <n v="52" u="1"/>
        <n v="53" u="1"/>
        <n v="54" u="1"/>
        <n v="55" u="1"/>
        <n v="56" u="1"/>
        <n v="57" u="1"/>
        <n v="58" u="1"/>
        <n v="59" u="1"/>
        <n v="60" u="1"/>
        <n v="61" u="1"/>
        <n v="62" u="1"/>
        <n v="63" u="1"/>
        <n v="64" u="1"/>
        <n v="65" u="1"/>
        <n v="66" u="1"/>
        <n v="67" u="1"/>
        <n v="68" u="1"/>
        <n v="69" u="1"/>
        <n v="70" u="1"/>
        <n v="71" u="1"/>
        <n v="72" u="1"/>
        <n v="73" u="1"/>
        <n v="74" u="1"/>
        <n v="75" u="1"/>
        <n v="76" u="1"/>
        <n v="77" u="1"/>
        <n v="78" u="1"/>
        <n v="79" u="1"/>
        <n v="80" u="1"/>
        <n v="81" u="1"/>
        <n v="82" u="1"/>
        <n v="83" u="1"/>
        <n v="84" u="1"/>
        <n v="85" u="1"/>
        <n v="86" u="1"/>
        <n v="87" u="1"/>
        <n v="88" u="1"/>
        <n v="89" u="1"/>
        <n v="90" u="1"/>
        <n v="91" u="1"/>
        <n v="92" u="1"/>
        <n v="93" u="1"/>
        <n v="94" u="1"/>
        <n v="95" u="1"/>
        <n v="96" u="1"/>
        <n v="97" u="1"/>
        <n v="98" u="1"/>
        <n v="99" u="1"/>
        <n v="100" u="1"/>
      </sharedItems>
    </cacheField>
    <cacheField name="RD02" numFmtId="0">
      <sharedItems containsBlank="1" containsMixedTypes="1" containsNumber="1" containsInteger="1" minValue="122" maxValue="654" count="8">
        <s v="211"/>
        <s v="212"/>
        <m/>
        <n v="122" u="1"/>
        <n v="232" u="1"/>
        <n v="321" u="1"/>
        <n v="654" u="1"/>
        <n v="501" u="1"/>
      </sharedItems>
    </cacheField>
    <cacheField name="RD03" numFmtId="0">
      <sharedItems containsBlank="1" count="8">
        <s v="UL---M103/----- - FONDO ACRILICO UV BAGNANTE PER PORO APERTO"/>
        <s v="UL---M118/----- - FONDO POLIACRILICO UV A RULLO GIA' FOTOINIZIATO"/>
        <m/>
        <s v="Vedruzzo" u="1"/>
        <s v="Uvaggio Buono" u="1"/>
        <s v="LOCTITE 8101" u="1"/>
        <s v="ACETATO DI BUTILE" u="1"/>
        <s v="ACETATO DI ETILE" u="1"/>
      </sharedItems>
    </cacheField>
    <cacheField name="RD04" numFmtId="0">
      <sharedItems containsBlank="1" count="8">
        <s v="DIREZIONE"/>
        <s v="MGAZZNO"/>
        <m/>
        <s v="Agriturismo" u="1"/>
        <s v="Cantina" u="1"/>
        <s v="Montaggio" u="1"/>
        <s v="PRODUZIONE" u="1"/>
        <s v="TECNOCHIMITAL SRL" u="1"/>
      </sharedItems>
    </cacheField>
    <cacheField name="RD05" numFmtId="0">
      <sharedItems containsBlank="1" count="7">
        <s v="ADDETTO"/>
        <s v="DIRETTRE"/>
        <m/>
        <s v="Addetto alla mescita" u="1"/>
        <s v="Enologo" u="1"/>
        <s v="Addetto al montaggio" u="1"/>
        <s v="ADDETTO ALLA VERNICIATURA" u="1"/>
      </sharedItems>
    </cacheField>
    <cacheField name="RD06" numFmtId="0">
      <sharedItems containsBlank="1"/>
    </cacheField>
    <cacheField name="RD07" numFmtId="0">
      <sharedItems containsBlank="1"/>
    </cacheField>
    <cacheField name="RD21" numFmtId="0">
      <sharedItems containsBlank="1"/>
    </cacheField>
    <cacheField name="RD08" numFmtId="0">
      <sharedItems containsBlank="1"/>
    </cacheField>
    <cacheField name="RD09" numFmtId="0">
      <sharedItems containsBlank="1"/>
    </cacheField>
    <cacheField name="RD10" numFmtId="0">
      <sharedItems containsBlank="1"/>
    </cacheField>
    <cacheField name="RD11" numFmtId="0">
      <sharedItems containsBlank="1"/>
    </cacheField>
    <cacheField name="RD12" numFmtId="0">
      <sharedItems containsBlank="1"/>
    </cacheField>
    <cacheField name="RD13" numFmtId="0">
      <sharedItems containsBlank="1"/>
    </cacheField>
    <cacheField name="RD14" numFmtId="0">
      <sharedItems containsBlank="1"/>
    </cacheField>
    <cacheField name="RD15" numFmtId="0">
      <sharedItems containsBlank="1"/>
    </cacheField>
    <cacheField name="RD16" numFmtId="0">
      <sharedItems containsBlank="1"/>
    </cacheField>
    <cacheField name="RD17" numFmtId="0">
      <sharedItems containsString="0" containsBlank="1" containsNumber="1" containsInteger="1" minValue="0" maxValue="0"/>
    </cacheField>
    <cacheField name="RD18" numFmtId="0">
      <sharedItems containsString="0" containsBlank="1" containsNumber="1" containsInteger="1" minValue="0" maxValue="0"/>
    </cacheField>
    <cacheField name="RD19" numFmtId="0">
      <sharedItems containsString="0" containsBlank="1" containsNumber="1" containsInteger="1" minValue="0" maxValue="0"/>
    </cacheField>
    <cacheField name="RD20" numFmtId="0">
      <sharedItems containsBlank="1" count="5">
        <s v="Pericoloso"/>
        <m/>
        <s v="Non Pericoloso" u="1"/>
        <s v="Miscela" u="1"/>
        <s v="Prodott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derico Cussigh" refreshedDate="46106.43049421296" createdVersion="3" refreshedVersion="8" minRefreshableVersion="3" recordCount="2501" xr:uid="{00000000-000A-0000-FFFF-FFFF27000000}">
  <cacheSource type="worksheet">
    <worksheetSource name="Tabella_DatiProdottiMisceleRighe"/>
  </cacheSource>
  <cacheFields count="21">
    <cacheField name="DPMR01" numFmtId="0">
      <sharedItems containsBlank="1"/>
    </cacheField>
    <cacheField name="DPMR02" numFmtId="0">
      <sharedItems containsBlank="1"/>
    </cacheField>
    <cacheField name="DPMR03" numFmtId="0">
      <sharedItems containsBlank="1"/>
    </cacheField>
    <cacheField name="DPMR04" numFmtId="0">
      <sharedItems containsBlank="1"/>
    </cacheField>
    <cacheField name="DPMR05" numFmtId="0">
      <sharedItems containsBlank="1" count="23">
        <s v="H318"/>
        <s v="H315"/>
        <s v="H317 cat 1B"/>
        <s v="H412"/>
        <m/>
        <s v="H226"/>
        <s v="H361d"/>
        <s v="H372"/>
        <s v="H319"/>
        <s v="H335"/>
        <s v="H317 cat 1A"/>
        <s v="H000" u="1"/>
        <s v="H001" u="1"/>
        <s v="H002" u="1"/>
        <s v="H350" u="1"/>
        <s v="H123" u="1"/>
        <s v="H223" u="1"/>
        <s v="H214" u="1"/>
        <s v="H111" u="1"/>
        <s v="H112" u="1"/>
        <s v="H345" u="1"/>
        <s v="H336" u="1"/>
        <s v="EUH066" u="1"/>
      </sharedItems>
    </cacheField>
    <cacheField name="DPMR21" numFmtId="0">
      <sharedItems containsBlank="1" count="23">
        <s v="Provoca gravi lesioni oculari."/>
        <s v="Provoca irritazione cutanea."/>
        <s v="Può provocare una reazione allergica cutanea."/>
        <s v="Nocivo per gli organismi acquatici con effetti di lunga durata."/>
        <m/>
        <s v="Liquido e vapori infiammabili."/>
        <s v="Sospettato di nuocere al feto."/>
        <s v="Provoca danni agli organi in caso di esposizione prolungata o ripetuta."/>
        <s v="Provoca grave irritazione oculare."/>
        <s v="Può irritare le vie respiratorie."/>
        <s v="A" u="1"/>
        <s v="B" u="1"/>
        <s v="C" u="1"/>
        <s v="D" u="1"/>
        <s v="E" u="1"/>
        <s v="F" u="1"/>
        <s v="G" u="1"/>
        <s v="H" u="1"/>
        <s v="I" u="1"/>
        <s v="J" u="1"/>
        <s v="Liquido e vapori infiammabili" u="1"/>
        <s v="Può provocare sonnolenza o vertigini" u="1"/>
        <s v="L'esposizione ripetuta può provocare secchezza o screpolature della pelle" u="1"/>
      </sharedItems>
    </cacheField>
    <cacheField name="DPMR06" numFmtId="0">
      <sharedItems containsBlank="1"/>
    </cacheField>
    <cacheField name="DPMR07" numFmtId="0">
      <sharedItems containsNonDate="0" containsString="0" containsBlank="1"/>
    </cacheField>
    <cacheField name="DPMR08" numFmtId="0">
      <sharedItems containsBlank="1"/>
    </cacheField>
    <cacheField name="DPMR09" numFmtId="0">
      <sharedItems containsBlank="1"/>
    </cacheField>
    <cacheField name="DPMR10" numFmtId="0">
      <sharedItems containsBlank="1"/>
    </cacheField>
    <cacheField name="DPMR11" numFmtId="0">
      <sharedItems containsNonDate="0" containsString="0" containsBlank="1"/>
    </cacheField>
    <cacheField name="DPMR12" numFmtId="0">
      <sharedItems containsBlank="1"/>
    </cacheField>
    <cacheField name="DPMR13" numFmtId="0">
      <sharedItems containsBlank="1"/>
    </cacheField>
    <cacheField name="DPMR14" numFmtId="0">
      <sharedItems containsBlank="1"/>
    </cacheField>
    <cacheField name="DPMR15" numFmtId="0">
      <sharedItems containsBlank="1"/>
    </cacheField>
    <cacheField name="DPMR16" numFmtId="0">
      <sharedItems containsBlank="1"/>
    </cacheField>
    <cacheField name="DPMR17" numFmtId="0">
      <sharedItems containsBlank="1"/>
    </cacheField>
    <cacheField name="DPMR18" numFmtId="0">
      <sharedItems containsBlank="1"/>
    </cacheField>
    <cacheField name="DPMR19" numFmtId="0">
      <sharedItems containsBlank="1"/>
    </cacheField>
    <cacheField name="DPMR2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x v="0"/>
    <x v="0"/>
    <x v="0"/>
    <x v="0"/>
    <s v="2"/>
    <s v="0,1 - 1 kg"/>
    <s v="Bassa volatilità"/>
    <s v="Aspirazione localizzata"/>
    <s v="Inclusione in matrice"/>
    <s v="&lt; 15 min"/>
    <s v="MASCHERA"/>
    <s v="3 - &lt;5 m"/>
    <s v="Contatto accidentale"/>
    <s v="FA QUALCOSA"/>
    <s v="1,00"/>
    <s v="NTE 1 "/>
    <n v="0"/>
    <n v="0"/>
    <n v="0"/>
    <x v="0"/>
  </r>
  <r>
    <x v="1"/>
    <x v="1"/>
    <x v="1"/>
    <x v="1"/>
    <x v="1"/>
    <s v="3"/>
    <s v="10 - 100 kg"/>
    <s v="Media/Alta volatilità e polveri fini"/>
    <s v="Segregazione/separazione"/>
    <s v="Uso controllato"/>
    <s v="15 min - 2 h"/>
    <s v="ALTRO"/>
    <s v="5 -&lt;10m"/>
    <s v="Contatto discontinuo"/>
    <s v="F ALTRO"/>
    <s v="2,00"/>
    <s v="NTE 2"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  <r>
    <x v="2"/>
    <x v="2"/>
    <x v="2"/>
    <x v="2"/>
    <x v="2"/>
    <m/>
    <m/>
    <m/>
    <m/>
    <m/>
    <m/>
    <m/>
    <m/>
    <m/>
    <m/>
    <m/>
    <m/>
    <m/>
    <m/>
    <m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1">
  <r>
    <s v="211"/>
    <s v="UL---M103/----- - FONDO ACRILICO UV BAGNANTE PER PORO APERTO"/>
    <s v="RENNER ITALIA S.P.A."/>
    <s v="2"/>
    <x v="0"/>
    <x v="0"/>
    <s v="4,5"/>
    <m/>
    <s v="Provoca gravi lesioni oculari."/>
    <s v="Occhi"/>
    <s v="GHS05"/>
    <m/>
    <m/>
    <m/>
    <m/>
    <m/>
    <m/>
    <m/>
    <m/>
    <m/>
    <m/>
  </r>
  <r>
    <s v="211"/>
    <s v="UL---M103/----- - FONDO ACRILICO UV BAGNANTE PER PORO APERTO"/>
    <s v="RENNER ITALIA S.P.A."/>
    <s v="2"/>
    <x v="1"/>
    <x v="1"/>
    <s v="2,5"/>
    <m/>
    <s v="Provoca irritazione cutanea."/>
    <s v="Cute"/>
    <s v="GHS07"/>
    <m/>
    <m/>
    <m/>
    <m/>
    <m/>
    <m/>
    <m/>
    <m/>
    <m/>
    <m/>
  </r>
  <r>
    <s v="211"/>
    <s v="UL---M103/----- - FONDO ACRILICO UV BAGNANTE PER PORO APERTO"/>
    <s v="RENNER ITALIA S.P.A."/>
    <s v="2"/>
    <x v="2"/>
    <x v="2"/>
    <s v="4,5"/>
    <m/>
    <s v="Può provocare una reazione allergica cutanea."/>
    <s v="Cute"/>
    <s v="GHS07"/>
    <m/>
    <m/>
    <m/>
    <m/>
    <m/>
    <m/>
    <m/>
    <m/>
    <m/>
    <m/>
  </r>
  <r>
    <s v="211"/>
    <s v="UL---M103/----- - FONDO ACRILICO UV BAGNANTE PER PORO APERTO"/>
    <s v="RENNER ITALIA S.P.A."/>
    <s v="2"/>
    <x v="3"/>
    <x v="3"/>
    <s v="0"/>
    <m/>
    <s v="Nocivo per gli organismi acquatici con effetti di lunga durata."/>
    <m/>
    <m/>
    <m/>
    <m/>
    <m/>
    <m/>
    <m/>
    <m/>
    <m/>
    <m/>
    <m/>
    <m/>
  </r>
  <r>
    <s v="211"/>
    <s v="UL---M103/----- - FONDO ACRILICO UV BAGNANTE PER PORO APERTO"/>
    <s v="RENNER ITALIA S.P.A."/>
    <s v="3"/>
    <x v="4"/>
    <x v="4"/>
    <m/>
    <m/>
    <m/>
    <m/>
    <m/>
    <m/>
    <s v="RESINA ACRILATA"/>
    <m/>
    <m/>
    <m/>
    <s v="H319"/>
    <s v="2,25"/>
    <s v="2,25"/>
    <s v="GHS07"/>
    <m/>
  </r>
  <r>
    <s v="211"/>
    <s v="UL---M103/----- - FONDO ACRILICO UV BAGNANTE PER PORO APERTO"/>
    <s v="RENNER ITALIA S.P.A."/>
    <s v="3"/>
    <x v="4"/>
    <x v="4"/>
    <m/>
    <m/>
    <m/>
    <m/>
    <m/>
    <m/>
    <s v="DIACRILATO DI DIPROPILENGLICOLE"/>
    <s v="57472-68-1"/>
    <s v="260-754-3"/>
    <s v="01-2119484629-21-XXXX"/>
    <s v="H318 | H315 | H317 cat 1B"/>
    <s v="2,5"/>
    <s v="2,25 | 1,75 | 2,5"/>
    <s v="GHS05 | GHS07"/>
    <m/>
  </r>
  <r>
    <s v="211"/>
    <s v="UL---M103/----- - FONDO ACRILICO UV BAGNANTE PER PORO APERTO"/>
    <s v="RENNER ITALIA S.P.A."/>
    <s v="3"/>
    <x v="4"/>
    <x v="4"/>
    <m/>
    <m/>
    <m/>
    <m/>
    <m/>
    <m/>
    <s v="1,6-ESANDIOL DIACRILATO"/>
    <s v="13048-33-4"/>
    <s v="235-921-9"/>
    <s v="01-2119484737-22"/>
    <s v="H319 | H315 | H317 cat 1B | H400 | H411"/>
    <s v="2,5"/>
    <s v="2,25 | 1,75 | 2,5"/>
    <s v="GHS07 | GHS09"/>
    <m/>
  </r>
  <r>
    <s v="211"/>
    <s v="UL---M103/----- - FONDO ACRILICO UV BAGNANTE PER PORO APERTO"/>
    <s v="RENNER ITALIA S.P.A."/>
    <s v="3"/>
    <x v="4"/>
    <x v="4"/>
    <m/>
    <m/>
    <m/>
    <m/>
    <m/>
    <m/>
    <s v="2-IDROSSI-2-METIL-1-FENIL-PROPANONE"/>
    <s v="7473-98-5"/>
    <s v="231-272-0"/>
    <s v="01-2119472306-39"/>
    <s v="H302 | H412"/>
    <s v="1,75"/>
    <s v="1,75"/>
    <s v="GHS07"/>
    <m/>
  </r>
  <r>
    <s v="211"/>
    <s v="UL---M103/----- - FONDO ACRILICO UV BAGNANTE PER PORO APERTO"/>
    <s v="RENNER ITALIA S.P.A."/>
    <s v="3"/>
    <x v="4"/>
    <x v="4"/>
    <m/>
    <m/>
    <m/>
    <m/>
    <m/>
    <m/>
    <s v="CICLOESANONE"/>
    <s v="108-94-1"/>
    <s v="203-631-1"/>
    <s v="01-2119453616-35-xxxx"/>
    <s v="H226 | H302 | H312 | H332 | H318 | H315 | H335"/>
    <s v="2,5"/>
    <s v="1,75 | 2,25 | 2,5 | 2,25 | 1,75 | 2,5"/>
    <s v="GHS02 | GHS07 | GHS05"/>
    <m/>
  </r>
  <r>
    <s v="211"/>
    <s v="UL---M103/----- - FONDO ACRILICO UV BAGNANTE PER PORO APERTO"/>
    <s v="RENNER ITALIA S.P.A."/>
    <s v="3"/>
    <x v="4"/>
    <x v="4"/>
    <m/>
    <m/>
    <m/>
    <m/>
    <m/>
    <m/>
    <s v="FENIL(2,4,6-TRIMETILBENZOIL)FOSFINATO DI ETILE"/>
    <s v="84434-11-7"/>
    <s v="282-810-6"/>
    <s v="01-2119987994-10-xxxx"/>
    <s v="H317 cat 1B | H411"/>
    <s v="2,5"/>
    <s v="2,5"/>
    <s v="GHS07 | GHS09"/>
    <m/>
  </r>
  <r>
    <s v="211"/>
    <s v="UL---M103/----- - FONDO ACRILICO UV BAGNANTE PER PORO APERTO"/>
    <s v="RENNER ITALIA S.P.A."/>
    <s v="3"/>
    <x v="4"/>
    <x v="4"/>
    <m/>
    <m/>
    <m/>
    <m/>
    <m/>
    <m/>
    <s v="CICLOESANO"/>
    <s v="110-82-7"/>
    <s v="203-806-2"/>
    <m/>
    <s v="H225 | H304 | H315 | H336 | H400 | H410"/>
    <s v="4"/>
    <s v="4 | 1,75 | 2,5"/>
    <s v="GHS02 | GHS07 | GHS09"/>
    <m/>
  </r>
  <r>
    <s v="212"/>
    <s v="UL---M118/----- - FONDO POLIACRILICO UV A RULLO GIA' FOTOINIZIATO"/>
    <s v="RENNER ITALIA S.P.A."/>
    <s v="2"/>
    <x v="5"/>
    <x v="5"/>
    <s v="0"/>
    <m/>
    <s v="Liquido e vapori infiammabili."/>
    <m/>
    <s v="GHS02"/>
    <m/>
    <m/>
    <m/>
    <m/>
    <m/>
    <m/>
    <m/>
    <m/>
    <m/>
    <m/>
  </r>
  <r>
    <s v="212"/>
    <s v="UL---M118/----- - FONDO POLIACRILICO UV A RULLO GIA' FOTOINIZIATO"/>
    <s v="RENNER ITALIA S.P.A."/>
    <s v="2"/>
    <x v="6"/>
    <x v="6"/>
    <s v="7,5"/>
    <m/>
    <s v="Sospettato di nuocere al feto."/>
    <s v="Feto"/>
    <s v="GHS08"/>
    <m/>
    <m/>
    <m/>
    <m/>
    <m/>
    <m/>
    <m/>
    <m/>
    <m/>
    <m/>
  </r>
  <r>
    <s v="212"/>
    <s v="UL---M118/----- - FONDO POLIACRILICO UV A RULLO GIA' FOTOINIZIATO"/>
    <s v="RENNER ITALIA S.P.A."/>
    <s v="2"/>
    <x v="7"/>
    <x v="7"/>
    <s v="8"/>
    <m/>
    <s v="Provoca danni agli organi in caso di esposizione prolungata o ripetuta."/>
    <s v="Organi"/>
    <s v="GHS08"/>
    <m/>
    <m/>
    <m/>
    <m/>
    <m/>
    <m/>
    <m/>
    <m/>
    <m/>
    <m/>
  </r>
  <r>
    <s v="212"/>
    <s v="UL---M118/----- - FONDO POLIACRILICO UV A RULLO GIA' FOTOINIZIATO"/>
    <s v="RENNER ITALIA S.P.A."/>
    <s v="2"/>
    <x v="8"/>
    <x v="8"/>
    <s v="3"/>
    <m/>
    <s v="Provoca grave irritazione oculare."/>
    <s v="Occhi"/>
    <s v="GHS07"/>
    <m/>
    <m/>
    <m/>
    <m/>
    <m/>
    <m/>
    <m/>
    <m/>
    <m/>
    <m/>
  </r>
  <r>
    <s v="212"/>
    <s v="UL---M118/----- - FONDO POLIACRILICO UV A RULLO GIA' FOTOINIZIATO"/>
    <s v="RENNER ITALIA S.P.A."/>
    <s v="2"/>
    <x v="1"/>
    <x v="1"/>
    <s v="2,5"/>
    <m/>
    <s v="Provoca irritazione cutanea."/>
    <s v="Cute"/>
    <s v="GHS07"/>
    <m/>
    <m/>
    <m/>
    <m/>
    <m/>
    <m/>
    <m/>
    <m/>
    <m/>
    <m/>
  </r>
  <r>
    <s v="212"/>
    <s v="UL---M118/----- - FONDO POLIACRILICO UV A RULLO GIA' FOTOINIZIATO"/>
    <s v="RENNER ITALIA S.P.A."/>
    <s v="2"/>
    <x v="9"/>
    <x v="9"/>
    <s v="3,25"/>
    <m/>
    <s v="Può irritare le vie respiratorie."/>
    <s v="Apparato respiratorio"/>
    <s v="GHS07"/>
    <m/>
    <m/>
    <m/>
    <m/>
    <m/>
    <m/>
    <m/>
    <m/>
    <m/>
    <m/>
  </r>
  <r>
    <s v="212"/>
    <s v="UL---M118/----- - FONDO POLIACRILICO UV A RULLO GIA' FOTOINIZIATO"/>
    <s v="RENNER ITALIA S.P.A."/>
    <s v="2"/>
    <x v="10"/>
    <x v="2"/>
    <s v="6"/>
    <m/>
    <s v="Può provocare una reazione allergica cutanea."/>
    <s v="Cute"/>
    <s v="GHS07"/>
    <m/>
    <m/>
    <m/>
    <m/>
    <m/>
    <m/>
    <m/>
    <m/>
    <m/>
    <m/>
  </r>
  <r>
    <s v="212"/>
    <s v="UL---M118/----- - FONDO POLIACRILICO UV A RULLO GIA' FOTOINIZIATO"/>
    <s v="RENNER ITALIA S.P.A."/>
    <s v="2"/>
    <x v="3"/>
    <x v="3"/>
    <s v="0"/>
    <m/>
    <s v="Nocivo per gli organismi acquatici con effetti di lunga durata."/>
    <m/>
    <m/>
    <m/>
    <m/>
    <m/>
    <m/>
    <m/>
    <m/>
    <m/>
    <m/>
    <m/>
    <m/>
  </r>
  <r>
    <s v="212"/>
    <s v="UL---M118/----- - FONDO POLIACRILICO UV A RULLO GIA' FOTOINIZIATO"/>
    <s v="RENNER ITALIA S.P.A."/>
    <s v="3"/>
    <x v="4"/>
    <x v="4"/>
    <m/>
    <m/>
    <m/>
    <m/>
    <m/>
    <m/>
    <s v="TRIMETILOLPROPANO, ETOSSILATO, ESTERIFICATO CON ACIDO ACRILICO (&lt; 6,5 mol EO)"/>
    <s v="28961-43-5"/>
    <s v="500-066-5"/>
    <s v="01-2119489900-30"/>
    <s v="H319 | H317 cat 1B | H412"/>
    <s v="2,5"/>
    <s v="2,25 | 2,5"/>
    <s v="GHS07"/>
    <m/>
  </r>
  <r>
    <s v="212"/>
    <s v="UL---M118/----- - FONDO POLIACRILICO UV A RULLO GIA' FOTOINIZIATO"/>
    <s v="RENNER ITALIA S.P.A."/>
    <s v="3"/>
    <x v="4"/>
    <x v="4"/>
    <m/>
    <m/>
    <m/>
    <m/>
    <m/>
    <m/>
    <s v="STIRENE"/>
    <s v="100-42-5"/>
    <s v="202-851-5"/>
    <s v="01-2119457861-32-xxxx"/>
    <s v="H226 | H361d | H332 | H372 | H304 | H319 | H315 | H335 | H412"/>
    <s v="5,5"/>
    <s v="4 | 2,5 | 5,5 | 4 | 2,25 | 1,75 | 2,5"/>
    <s v="GHS02 | GHS08 | GHS07"/>
    <m/>
  </r>
  <r>
    <s v="212"/>
    <s v="UL---M118/----- - FONDO POLIACRILICO UV A RULLO GIA' FOTOINIZIATO"/>
    <s v="RENNER ITALIA S.P.A."/>
    <s v="3"/>
    <x v="4"/>
    <x v="4"/>
    <m/>
    <m/>
    <m/>
    <m/>
    <m/>
    <m/>
    <s v="BISFENOL A DIGLICIDIL-ETILE DIACRILATO (BADGE-DA)"/>
    <s v="55818-57-0"/>
    <s v="500-130-2"/>
    <s v="01-2119490020-53-xxxx"/>
    <s v="H317 cat 1B | H411"/>
    <s v="2,5"/>
    <s v="2,5"/>
    <s v="GHS07 | GHS09"/>
    <m/>
  </r>
  <r>
    <s v="212"/>
    <s v="UL---M118/----- - FONDO POLIACRILICO UV A RULLO GIA' FOTOINIZIATO"/>
    <s v="RENNER ITALIA S.P.A."/>
    <s v="3"/>
    <x v="4"/>
    <x v="4"/>
    <m/>
    <m/>
    <m/>
    <m/>
    <m/>
    <m/>
    <s v="TRIPROPILENGLICOLE DIACRILATO"/>
    <s v="42978-66-5"/>
    <s v="256-032-2"/>
    <s v="01-2119484613-34-XXXX"/>
    <s v="H319 | H315 | H335 | H317 cat 1B | H411"/>
    <s v="2,5"/>
    <s v="2,25 | 1,75 | 2,5 | 2,5"/>
    <s v="GHS07 | GHS09"/>
    <m/>
  </r>
  <r>
    <s v="212"/>
    <s v="UL---M118/----- - FONDO POLIACRILICO UV A RULLO GIA' FOTOINIZIATO"/>
    <s v="RENNER ITALIA S.P.A."/>
    <s v="3"/>
    <x v="4"/>
    <x v="4"/>
    <m/>
    <m/>
    <m/>
    <m/>
    <m/>
    <m/>
    <s v="DIACRILATO DI DIPROPILENGLICOLE"/>
    <s v="57472-68-1"/>
    <s v="260-754-3"/>
    <s v="01-2119484629-21-XXXX"/>
    <s v="H318 | H315 | H317 cat 1B"/>
    <s v="2,5"/>
    <s v="2,25 | 1,75 | 2,5"/>
    <s v="GHS05 | GHS07"/>
    <m/>
  </r>
  <r>
    <s v="212"/>
    <s v="UL---M118/----- - FONDO POLIACRILICO UV A RULLO GIA' FOTOINIZIATO"/>
    <s v="RENNER ITALIA S.P.A."/>
    <s v="3"/>
    <x v="4"/>
    <x v="4"/>
    <m/>
    <m/>
    <m/>
    <m/>
    <m/>
    <m/>
    <s v="2-IDROSSI-2-METIL-1-FENIL-PROPANONE"/>
    <s v="7473-98-5"/>
    <s v="231-272-0"/>
    <s v="01-2119472306-39"/>
    <s v="H302 | H412"/>
    <s v="1,75"/>
    <s v="1,75"/>
    <s v="GHS07"/>
    <m/>
  </r>
  <r>
    <s v="212"/>
    <s v="UL---M118/----- - FONDO POLIACRILICO UV A RULLO GIA' FOTOINIZIATO"/>
    <s v="RENNER ITALIA S.P.A."/>
    <s v="3"/>
    <x v="4"/>
    <x v="4"/>
    <m/>
    <m/>
    <m/>
    <m/>
    <m/>
    <m/>
    <s v="ACETATO DI ETILE"/>
    <s v="141-78-6"/>
    <s v="205-500-4"/>
    <s v="01-2119475103-46"/>
    <s v="H225 | H319 | H336 | EUH066"/>
    <s v="2,5"/>
    <s v="2,25 | 2,5 | 1,75"/>
    <s v="GHS02 | GHS07"/>
    <m/>
  </r>
  <r>
    <s v="212"/>
    <s v="UL---M118/----- - FONDO POLIACRILICO UV A RULLO GIA' FOTOINIZIATO"/>
    <s v="RENNER ITALIA S.P.A."/>
    <s v="3"/>
    <x v="4"/>
    <x v="4"/>
    <m/>
    <m/>
    <m/>
    <m/>
    <m/>
    <m/>
    <s v="REAZIONE DI MASSA DELL'ETILBENZENE E DELLO XILENE"/>
    <m/>
    <s v="905-588-0"/>
    <s v="01-2119539452-40-xxxx"/>
    <s v="H226 | H312 | H332 | H304 | H373 | H319 | H315 | H335 | H412"/>
    <s v="4"/>
    <s v="2,25 | 2,5 | 4 | 4 | 2,25 | 1,75 | 2,5"/>
    <s v="GHS02 | GHS07 | GHS08"/>
    <m/>
  </r>
  <r>
    <s v="212"/>
    <s v="UL---M118/----- - FONDO POLIACRILICO UV A RULLO GIA' FOTOINIZIATO"/>
    <s v="RENNER ITALIA S.P.A."/>
    <s v="3"/>
    <x v="4"/>
    <x v="4"/>
    <m/>
    <m/>
    <m/>
    <m/>
    <m/>
    <m/>
    <s v="FENILBIS (2,4,6-TRIMETILBENZOIL) -OSSIDO DI FOSFINA"/>
    <s v="162881-26-7"/>
    <s v="423-340-5"/>
    <s v="01-2119489401-33-xxxx"/>
    <s v="H317 cat 1B | H413"/>
    <s v="2,5"/>
    <s v="2,5"/>
    <s v="GHS07"/>
    <m/>
  </r>
  <r>
    <s v="212"/>
    <s v="UL---M118/----- - FONDO POLIACRILICO UV A RULLO GIA' FOTOINIZIATO"/>
    <s v="RENNER ITALIA S.P.A."/>
    <s v="3"/>
    <x v="4"/>
    <x v="4"/>
    <m/>
    <m/>
    <m/>
    <m/>
    <m/>
    <m/>
    <s v="4-METOSSIFENOLO"/>
    <s v="150-76-5"/>
    <s v="205-769-8"/>
    <s v="01-2119541813-40"/>
    <s v="H302 | H319 | H317 cat 1B | H412"/>
    <s v="2,5"/>
    <s v="1,75 | 2,25 | 2,5"/>
    <s v="GHS07"/>
    <m/>
  </r>
  <r>
    <s v="212"/>
    <s v="UL---M118/----- - FONDO POLIACRILICO UV A RULLO GIA' FOTOINIZIATO"/>
    <s v="RENNER ITALIA S.P.A."/>
    <s v="3"/>
    <x v="4"/>
    <x v="4"/>
    <m/>
    <m/>
    <m/>
    <m/>
    <m/>
    <m/>
    <s v="SILANAMMINA 1,1,1-TRIMETIL-N-(TRIMETILSILIL)-, PRODOTTI DI IDROLISI CON SILICE"/>
    <s v="68909-20-6"/>
    <s v="272-697-1"/>
    <m/>
    <s v="VLEP"/>
    <s v="0"/>
    <m/>
    <m/>
    <m/>
  </r>
  <r>
    <s v="212"/>
    <s v="UL---M118/----- - FONDO POLIACRILICO UV A RULLO GIA' FOTOINIZIATO"/>
    <s v="RENNER ITALIA S.P.A."/>
    <s v="3"/>
    <x v="4"/>
    <x v="4"/>
    <m/>
    <m/>
    <m/>
    <m/>
    <m/>
    <m/>
    <s v="CICLOESANONE"/>
    <s v="108-94-1"/>
    <s v="203-631-1"/>
    <s v="01-2119453616-35-xxxx"/>
    <s v="H226 | H302 | H312 | H332 | H318 | H315 | H335"/>
    <s v="2,5"/>
    <s v="1,75 | 2,25 | 2,5 | 2,25 | 1,75 | 2,5"/>
    <s v="GHS02 | GHS07 | GHS05"/>
    <m/>
  </r>
  <r>
    <s v="212"/>
    <s v="UL---M118/----- - FONDO POLIACRILICO UV A RULLO GIA' FOTOINIZIATO"/>
    <s v="RENNER ITALIA S.P.A."/>
    <s v="3"/>
    <x v="4"/>
    <x v="4"/>
    <m/>
    <m/>
    <m/>
    <m/>
    <m/>
    <m/>
    <s v="QUARZO"/>
    <s v="14808-60-7"/>
    <s v="238-878-4"/>
    <m/>
    <s v="H372"/>
    <s v="5,5"/>
    <s v="5,5"/>
    <s v="GHS08"/>
    <m/>
  </r>
  <r>
    <s v="212"/>
    <s v="UL---M118/----- - FONDO POLIACRILICO UV A RULLO GIA' FOTOINIZIATO"/>
    <s v="RENNER ITALIA S.P.A."/>
    <s v="3"/>
    <x v="4"/>
    <x v="4"/>
    <m/>
    <m/>
    <m/>
    <m/>
    <m/>
    <m/>
    <s v="ACETATO DI N-BUTILE"/>
    <s v="123-86-4"/>
    <s v="204-658-1"/>
    <s v="01-2119485493-29"/>
    <s v="H226 | H336 | EUH066"/>
    <s v="2,5"/>
    <s v="2,5 | 1,75"/>
    <s v="GHS02 | GHS07"/>
    <m/>
  </r>
  <r>
    <s v="212"/>
    <s v="UL---M118/----- - FONDO POLIACRILICO UV A RULLO GIA' FOTOINIZIATO"/>
    <s v="RENNER ITALIA S.P.A."/>
    <s v="3"/>
    <x v="4"/>
    <x v="4"/>
    <m/>
    <m/>
    <m/>
    <m/>
    <m/>
    <m/>
    <s v="ANIDRIDE MALEICA"/>
    <s v="108-31-6"/>
    <s v="203-571-6"/>
    <s v="01-2119472428-31"/>
    <s v="H302 | H372 | H314 cat 1B | H318 | H334 cat 1B | H317 cat 1A | EUH071"/>
    <s v="5,5"/>
    <s v="1,75 | 5,5 | 2,25 | 2,25 | 5,5 | 2,5 | 4"/>
    <s v="GHS07 | GHS08 | GHS05"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_Esiti" cacheId="0" applyNumberFormats="0" applyBorderFormats="0" applyFontFormats="0" applyPatternFormats="0" applyAlignmentFormats="0" applyWidthHeightFormats="1" dataCaption="Valori" updatedVersion="8" minRefreshableVersion="3" enableDrill="0" useAutoFormatting="1" itemPrintTitles="1" createdVersion="8" indent="0" outline="1" outlineData="1" multipleFieldFilters="0">
  <location ref="A8:G9" firstHeaderRow="0" firstDataRow="1" firstDataCol="4"/>
  <pivotFields count="21">
    <pivotField axis="axisRow" outline="0" showAll="0" defaultSubtotal="0">
      <items count="101">
        <item x="0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x="2"/>
      </items>
    </pivotField>
    <pivotField axis="axisRow" outline="0" showAll="0" defaultSubtotal="0">
      <items count="8">
        <item m="1" x="3"/>
        <item m="1" x="4"/>
        <item x="2"/>
        <item m="1" x="7"/>
        <item m="1" x="5"/>
        <item m="1" x="6"/>
        <item x="0"/>
        <item x="1"/>
      </items>
    </pivotField>
    <pivotField axis="axisRow" outline="0" showAll="0" defaultSubtotal="0">
      <items count="8">
        <item m="1" x="4"/>
        <item m="1" x="3"/>
        <item x="2"/>
        <item m="1" x="5"/>
        <item m="1" x="6"/>
        <item m="1" x="7"/>
        <item x="0"/>
        <item x="1"/>
      </items>
    </pivotField>
    <pivotField axis="axisRow" showAll="0">
      <items count="9">
        <item m="1" x="3"/>
        <item m="1" x="4"/>
        <item h="1" x="2"/>
        <item h="1" m="1" x="5"/>
        <item h="1" m="1" x="6"/>
        <item h="1" m="1" x="7"/>
        <item h="1" x="0"/>
        <item h="1" x="1"/>
        <item t="default"/>
      </items>
    </pivotField>
    <pivotField axis="axisRow" showAll="0">
      <items count="8">
        <item m="1" x="3"/>
        <item m="1" x="4"/>
        <item x="2"/>
        <item m="1" x="5"/>
        <item m="1" x="6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>
      <items count="6">
        <item x="1"/>
        <item m="1" x="3"/>
        <item m="1" x="4"/>
        <item x="0"/>
        <item m="1" x="2"/>
        <item t="default"/>
      </items>
    </pivotField>
  </pivotFields>
  <rowFields count="6">
    <field x="3"/>
    <field x="4"/>
    <field x="0"/>
    <field x="2"/>
    <field x="1"/>
    <field x="2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ax di RD17" fld="17" subtotal="max" baseField="3" baseItem="1" numFmtId="3"/>
    <dataField name="Max di RD18" fld="18" subtotal="max" baseField="3" baseItem="1" numFmtId="3"/>
    <dataField name="Max di RD19" fld="19" subtotal="max" baseField="3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_Codici_H" cacheId="1" applyNumberFormats="0" applyBorderFormats="0" applyFontFormats="0" applyPatternFormats="0" applyAlignmentFormats="0" applyWidthHeightFormats="1" dataCaption="Valori" updatedVersion="8" minRefreshableVersion="3" enableDrill="0" useAutoFormatting="1" itemPrintTitles="1" createdVersion="8" indent="0" outline="1" outlineData="1" multipleFieldFilters="0">
  <location ref="A6:C7" firstHeaderRow="1" firstDataRow="1" firstDataCol="2"/>
  <pivotFields count="21">
    <pivotField dataField="1" showAll="0"/>
    <pivotField showAll="0"/>
    <pivotField showAll="0"/>
    <pivotField showAll="0"/>
    <pivotField axis="axisRow" outline="0" showAll="0" defaultSubtotal="0">
      <items count="23">
        <item m="1" x="11"/>
        <item m="1" x="12"/>
        <item m="1" x="13"/>
        <item m="1" x="18"/>
        <item m="1" x="19"/>
        <item m="1" x="15"/>
        <item m="1" x="17"/>
        <item m="1" x="16"/>
        <item m="1" x="20"/>
        <item m="1" x="14"/>
        <item h="1" x="4"/>
        <item h="1" x="5"/>
        <item h="1" m="1" x="21"/>
        <item h="1" m="1" x="22"/>
        <item h="1" x="0"/>
        <item h="1" x="1"/>
        <item h="1" x="2"/>
        <item h="1" x="3"/>
        <item h="1" x="6"/>
        <item h="1" x="7"/>
        <item h="1" x="8"/>
        <item h="1" x="9"/>
        <item h="1" x="10"/>
      </items>
    </pivotField>
    <pivotField axis="axisRow" showAll="0" defaultSubtotal="0">
      <items count="23">
        <item x="4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x="0"/>
        <item x="1"/>
        <item x="2"/>
        <item x="3"/>
        <item x="5"/>
        <item x="6"/>
        <item x="7"/>
        <item x="8"/>
        <item x="9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4"/>
    <field x="5"/>
  </rowFields>
  <rowItems count="1">
    <i t="grand">
      <x/>
    </i>
  </rowItems>
  <colItems count="1">
    <i/>
  </colItems>
  <dataFields count="1">
    <dataField name="Conteggio di DPMR01" fld="0" subtotal="count" baseField="5" baseItem="2" numFmtId="3"/>
  </dataFields>
  <pivotTableStyleInfo name="PivotStyleLight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0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a_RaccoltaDati" displayName="Tabella_RaccoltaDati" ref="B9:V109" totalsRowShown="0" headerRowDxfId="7" headerRowBorderDxfId="6" tableBorderDxfId="5">
  <autoFilter ref="B9:V109" xr:uid="{00000000-0009-0000-0100-000001000000}"/>
  <tableColumns count="21">
    <tableColumn id="1" xr3:uid="{00000000-0010-0000-0000-000001000000}" name="RD01"/>
    <tableColumn id="2" xr3:uid="{00000000-0010-0000-0000-000002000000}" name="RD02"/>
    <tableColumn id="3" xr3:uid="{00000000-0010-0000-0000-000003000000}" name="RD03"/>
    <tableColumn id="4" xr3:uid="{00000000-0010-0000-0000-000004000000}" name="RD04"/>
    <tableColumn id="5" xr3:uid="{00000000-0010-0000-0000-000005000000}" name="RD05"/>
    <tableColumn id="6" xr3:uid="{00000000-0010-0000-0000-000006000000}" name="RD06"/>
    <tableColumn id="7" xr3:uid="{00000000-0010-0000-0000-000007000000}" name="RD07"/>
    <tableColumn id="21" xr3:uid="{00000000-0010-0000-0000-000015000000}" name="RD21"/>
    <tableColumn id="9" xr3:uid="{00000000-0010-0000-0000-000009000000}" name="RD08"/>
    <tableColumn id="10" xr3:uid="{00000000-0010-0000-0000-00000A000000}" name="RD09"/>
    <tableColumn id="11" xr3:uid="{00000000-0010-0000-0000-00000B000000}" name="RD10"/>
    <tableColumn id="12" xr3:uid="{00000000-0010-0000-0000-00000C000000}" name="RD11"/>
    <tableColumn id="13" xr3:uid="{00000000-0010-0000-0000-00000D000000}" name="RD12"/>
    <tableColumn id="14" xr3:uid="{00000000-0010-0000-0000-00000E000000}" name="RD13"/>
    <tableColumn id="15" xr3:uid="{00000000-0010-0000-0000-00000F000000}" name="RD14"/>
    <tableColumn id="16" xr3:uid="{00000000-0010-0000-0000-000010000000}" name="RD15"/>
    <tableColumn id="17" xr3:uid="{00000000-0010-0000-0000-000011000000}" name="RD16"/>
    <tableColumn id="8" xr3:uid="{00000000-0010-0000-0000-000008000000}" name="RD17"/>
    <tableColumn id="18" xr3:uid="{00000000-0010-0000-0000-000012000000}" name="RD18"/>
    <tableColumn id="19" xr3:uid="{00000000-0010-0000-0000-000013000000}" name="RD19"/>
    <tableColumn id="20" xr3:uid="{00000000-0010-0000-0000-000014000000}" name="RD20"/>
  </tableColumns>
  <tableStyleInfo name="TableStyleLight15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a_DatiProdottiMiscele" displayName="Tabella_DatiProdottiMiscele" ref="A9:G108" totalsRowShown="0" headerRowDxfId="4" headerRowBorderDxfId="3">
  <autoFilter ref="A9:G108" xr:uid="{00000000-0009-0000-0100-000002000000}"/>
  <tableColumns count="7">
    <tableColumn id="1" xr3:uid="{00000000-0010-0000-0100-000001000000}" name="DPM01"/>
    <tableColumn id="2" xr3:uid="{00000000-0010-0000-0100-000002000000}" name="DPM02"/>
    <tableColumn id="3" xr3:uid="{00000000-0010-0000-0100-000003000000}" name="DPM03"/>
    <tableColumn id="4" xr3:uid="{00000000-0010-0000-0100-000004000000}" name="DPM04"/>
    <tableColumn id="5" xr3:uid="{00000000-0010-0000-0100-000005000000}" name="DPM05"/>
    <tableColumn id="6" xr3:uid="{00000000-0010-0000-0100-000006000000}" name="DPM06"/>
    <tableColumn id="7" xr3:uid="{00000000-0010-0000-0100-000007000000}" name="DPM07"/>
  </tableColumns>
  <tableStyleInfo name="TableStyleLight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a_DatiProdottiMisceleRighe" displayName="Tabella_DatiProdottiMisceleRighe" ref="A9:U2510" totalsRowShown="0" headerRowDxfId="2" headerRowBorderDxfId="1" tableBorderDxfId="0">
  <autoFilter ref="A9:U2510" xr:uid="{00000000-0009-0000-0100-000003000000}"/>
  <tableColumns count="21">
    <tableColumn id="1" xr3:uid="{00000000-0010-0000-0200-000001000000}" name="DPMR01"/>
    <tableColumn id="18" xr3:uid="{00000000-0010-0000-0200-000012000000}" name="DPMR02"/>
    <tableColumn id="19" xr3:uid="{00000000-0010-0000-0200-000013000000}" name="DPMR03"/>
    <tableColumn id="2" xr3:uid="{00000000-0010-0000-0200-000002000000}" name="DPMR04"/>
    <tableColumn id="3" xr3:uid="{00000000-0010-0000-0200-000003000000}" name="DPMR05"/>
    <tableColumn id="20" xr3:uid="{00000000-0010-0000-0200-000014000000}" name="DPMR21"/>
    <tableColumn id="4" xr3:uid="{00000000-0010-0000-0200-000004000000}" name="DPMR06"/>
    <tableColumn id="5" xr3:uid="{00000000-0010-0000-0200-000005000000}" name="DPMR07"/>
    <tableColumn id="6" xr3:uid="{00000000-0010-0000-0200-000006000000}" name="DPMR08"/>
    <tableColumn id="7" xr3:uid="{00000000-0010-0000-0200-000007000000}" name="DPMR09"/>
    <tableColumn id="8" xr3:uid="{00000000-0010-0000-0200-000008000000}" name="DPMR10"/>
    <tableColumn id="21" xr3:uid="{00000000-0010-0000-0200-000015000000}" name="DPMR11"/>
    <tableColumn id="9" xr3:uid="{00000000-0010-0000-0200-000009000000}" name="DPMR12"/>
    <tableColumn id="10" xr3:uid="{00000000-0010-0000-0200-00000A000000}" name="DPMR13"/>
    <tableColumn id="11" xr3:uid="{00000000-0010-0000-0200-00000B000000}" name="DPMR14"/>
    <tableColumn id="12" xr3:uid="{00000000-0010-0000-0200-00000C000000}" name="DPMR15"/>
    <tableColumn id="14" xr3:uid="{00000000-0010-0000-0200-00000E000000}" name="DPMR16"/>
    <tableColumn id="17" xr3:uid="{00000000-0010-0000-0200-000011000000}" name="DPMR17"/>
    <tableColumn id="16" xr3:uid="{00000000-0010-0000-0200-000010000000}" name="DPMR18"/>
    <tableColumn id="15" xr3:uid="{00000000-0010-0000-0200-00000F000000}" name="DPMR19"/>
    <tableColumn id="13" xr3:uid="{00000000-0010-0000-0200-00000D000000}" name="DPMR20"/>
  </tableColumns>
  <tableStyleInfo name="TableStyleLight15" showFirstColumn="0" showLastColumn="0" showRowStripes="0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S43"/>
  <sheetViews>
    <sheetView showGridLines="0" showRowColHeaders="0" tabSelected="1" zoomScale="115" workbookViewId="0">
      <selection activeCell="K12" sqref="K12:K13"/>
    </sheetView>
  </sheetViews>
  <sheetFormatPr defaultColWidth="8.81640625" defaultRowHeight="14.5" x14ac:dyDescent="0.35"/>
  <cols>
    <col min="1" max="1" width="3.81640625" customWidth="1"/>
    <col min="2" max="2" width="4.7265625" customWidth="1"/>
    <col min="3" max="3" width="32.1796875" customWidth="1"/>
    <col min="19" max="19" width="4.26953125" customWidth="1"/>
  </cols>
  <sheetData>
    <row r="1" spans="1:19" ht="33.5" x14ac:dyDescent="0.35">
      <c r="A1" s="145" t="s">
        <v>195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3" t="s">
        <v>447</v>
      </c>
      <c r="S1" s="144"/>
    </row>
    <row r="4" spans="1:19" ht="26" x14ac:dyDescent="0.6">
      <c r="B4" s="102" t="s">
        <v>205</v>
      </c>
      <c r="C4" s="103"/>
      <c r="D4" s="103"/>
    </row>
    <row r="5" spans="1:19" x14ac:dyDescent="0.35">
      <c r="D5" s="1" t="s">
        <v>364</v>
      </c>
      <c r="E5" s="1" t="s">
        <v>366</v>
      </c>
      <c r="F5" s="1"/>
      <c r="G5" s="1"/>
      <c r="H5" s="1" t="s">
        <v>196</v>
      </c>
      <c r="I5" s="1"/>
      <c r="J5" s="1"/>
      <c r="K5" s="1" t="s">
        <v>197</v>
      </c>
      <c r="L5" s="1"/>
      <c r="M5" s="1"/>
    </row>
    <row r="6" spans="1:19" ht="23.5" x14ac:dyDescent="0.35">
      <c r="C6" s="99" t="s">
        <v>370</v>
      </c>
      <c r="D6" s="131">
        <v>1</v>
      </c>
      <c r="E6" s="149">
        <f>_xlfn.XLOOKUP(D6,'Raccolta Dati'!B:B,'Raccolta Dati'!D:D,"")</f>
        <v>0</v>
      </c>
      <c r="F6" s="150"/>
      <c r="G6" s="151"/>
      <c r="H6" s="149">
        <f>_xlfn.XLOOKUP(D6,'Raccolta Dati'!B:B,'Raccolta Dati'!E:E,"")</f>
        <v>0</v>
      </c>
      <c r="I6" s="150"/>
      <c r="J6" s="151"/>
      <c r="K6" s="149">
        <f>_xlfn.XLOOKUP(D6,'Raccolta Dati'!B:B,'Raccolta Dati'!F:F,"")</f>
        <v>0</v>
      </c>
      <c r="L6" s="150"/>
      <c r="M6" s="151"/>
    </row>
    <row r="7" spans="1:19" ht="23.5" x14ac:dyDescent="0.35">
      <c r="C7" s="99" t="s">
        <v>203</v>
      </c>
      <c r="D7" s="131">
        <v>1</v>
      </c>
      <c r="E7" s="149">
        <f>_xlfn.XLOOKUP(D7,'Raccolta Dati'!B:B,'Raccolta Dati'!D:D,"")</f>
        <v>0</v>
      </c>
      <c r="F7" s="150"/>
      <c r="G7" s="151"/>
      <c r="H7" s="149">
        <f>_xlfn.XLOOKUP(D7,'Raccolta Dati'!B:B,'Raccolta Dati'!E:E,"")</f>
        <v>0</v>
      </c>
      <c r="I7" s="150"/>
      <c r="J7" s="151"/>
      <c r="K7" s="149">
        <f>_xlfn.XLOOKUP(D7,'Raccolta Dati'!B:B,'Raccolta Dati'!F:F,"")</f>
        <v>0</v>
      </c>
      <c r="L7" s="150"/>
      <c r="M7" s="151"/>
    </row>
    <row r="11" spans="1:19" ht="18.5" x14ac:dyDescent="0.45">
      <c r="C11" s="101" t="s">
        <v>368</v>
      </c>
      <c r="K11" s="101" t="s">
        <v>369</v>
      </c>
    </row>
    <row r="12" spans="1:19" x14ac:dyDescent="0.35">
      <c r="K12" s="155">
        <v>1</v>
      </c>
    </row>
    <row r="13" spans="1:19" x14ac:dyDescent="0.35">
      <c r="C13">
        <v>1</v>
      </c>
      <c r="K13" s="156"/>
    </row>
    <row r="17" spans="2:14" ht="26" x14ac:dyDescent="0.6">
      <c r="B17" s="102" t="s">
        <v>204</v>
      </c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</row>
    <row r="19" spans="2:14" ht="31.5" customHeight="1" x14ac:dyDescent="0.35">
      <c r="C19" s="99" t="s">
        <v>198</v>
      </c>
      <c r="D19" s="148">
        <f ca="1">OFFSET('Raccolta Dati'!B9,Menu!$C$13,0)</f>
        <v>1</v>
      </c>
      <c r="E19" s="148"/>
      <c r="F19" s="97"/>
      <c r="G19" s="97"/>
      <c r="H19" s="97"/>
      <c r="I19" s="97"/>
      <c r="J19" s="97"/>
      <c r="K19" s="97"/>
      <c r="L19" s="97"/>
      <c r="M19" s="97"/>
      <c r="N19" s="97"/>
    </row>
    <row r="20" spans="2:14" ht="10.5" customHeight="1" x14ac:dyDescent="0.35">
      <c r="C20" s="98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</row>
    <row r="21" spans="2:14" ht="31.5" customHeight="1" x14ac:dyDescent="0.35">
      <c r="C21" s="99" t="s">
        <v>35</v>
      </c>
      <c r="D21" s="148">
        <f ca="1">OFFSET('Raccolta Dati'!C9,Menu!$C$13,0)</f>
        <v>0</v>
      </c>
      <c r="E21" s="148"/>
      <c r="F21" s="97"/>
      <c r="G21" s="97"/>
    </row>
    <row r="22" spans="2:14" ht="10.5" customHeight="1" x14ac:dyDescent="0.35">
      <c r="C22" s="98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/>
    </row>
    <row r="23" spans="2:14" ht="31.5" customHeight="1" x14ac:dyDescent="0.35">
      <c r="C23" s="99" t="s">
        <v>196</v>
      </c>
      <c r="D23" s="147">
        <f ca="1">OFFSET('Raccolta Dati'!E9,Menu!$C$13,0)</f>
        <v>0</v>
      </c>
      <c r="E23" s="147"/>
      <c r="F23" s="147"/>
      <c r="G23" s="147"/>
      <c r="H23" s="147"/>
      <c r="I23" s="147"/>
      <c r="J23" s="147"/>
      <c r="K23" s="147"/>
      <c r="L23" s="147"/>
      <c r="M23" s="147"/>
      <c r="N23" s="147"/>
    </row>
    <row r="24" spans="2:14" ht="10.5" customHeight="1" x14ac:dyDescent="0.35"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 ht="31.5" customHeight="1" x14ac:dyDescent="0.35">
      <c r="C25" s="99" t="s">
        <v>197</v>
      </c>
      <c r="D25" s="147">
        <f ca="1">OFFSET('Raccolta Dati'!F9,Menu!$C$13,0)</f>
        <v>0</v>
      </c>
      <c r="E25" s="147"/>
      <c r="F25" s="147"/>
      <c r="G25" s="147"/>
      <c r="H25" s="147"/>
      <c r="I25" s="147"/>
      <c r="J25" s="147"/>
      <c r="K25" s="147"/>
      <c r="L25" s="147"/>
      <c r="M25" s="147"/>
      <c r="N25" s="147"/>
    </row>
    <row r="26" spans="2:14" ht="10.5" customHeight="1" x14ac:dyDescent="0.35"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 ht="31.5" customHeight="1" x14ac:dyDescent="0.35">
      <c r="C27" s="99" t="s">
        <v>365</v>
      </c>
      <c r="D27" s="147">
        <f ca="1">OFFSET('Raccolta Dati'!D9,Menu!$C$13,0)</f>
        <v>0</v>
      </c>
      <c r="E27" s="147"/>
      <c r="F27" s="147"/>
      <c r="G27" s="147"/>
      <c r="H27" s="147"/>
      <c r="I27" s="147"/>
      <c r="J27" s="147"/>
      <c r="K27" s="147"/>
      <c r="L27" s="147"/>
      <c r="M27" s="147"/>
      <c r="N27" s="147"/>
    </row>
    <row r="28" spans="2:14" ht="10.5" customHeight="1" x14ac:dyDescent="0.35"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 ht="31.5" customHeight="1" x14ac:dyDescent="0.35">
      <c r="C29" s="100" t="s">
        <v>394</v>
      </c>
      <c r="D29" s="147" t="str">
        <f ca="1">_xlfn.XLOOKUP(D21,'Dati Prodotti Miscele'!A:A,'Dati Prodotti Miscele'!D:D,"---")</f>
        <v>---</v>
      </c>
      <c r="E29" s="147"/>
      <c r="F29" s="147"/>
      <c r="G29" s="147"/>
      <c r="J29" s="98"/>
    </row>
    <row r="30" spans="2:14" ht="10.5" customHeight="1" x14ac:dyDescent="0.35"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 ht="31.5" customHeight="1" x14ac:dyDescent="0.35">
      <c r="C31" s="99" t="s">
        <v>46</v>
      </c>
      <c r="D31" s="147" t="str">
        <f ca="1">_xlfn.XLOOKUP(D21,'Dati Prodotti Miscele'!A:A,'Dati Prodotti Miscele'!C:C,"---")</f>
        <v>---</v>
      </c>
      <c r="E31" s="147"/>
      <c r="F31" s="147"/>
      <c r="G31" s="147"/>
      <c r="H31" s="147"/>
      <c r="I31" s="147"/>
      <c r="J31" s="147"/>
      <c r="K31" s="147"/>
      <c r="L31" s="147"/>
      <c r="M31" s="147"/>
      <c r="N31" s="147"/>
    </row>
    <row r="33" spans="2:14" ht="23.5" x14ac:dyDescent="0.35">
      <c r="C33" s="99" t="s">
        <v>373</v>
      </c>
      <c r="D33" s="152">
        <f>RaccoltaDati_NomeCliente</f>
        <v>0</v>
      </c>
      <c r="E33" s="153"/>
      <c r="F33" s="153"/>
      <c r="G33" s="153"/>
      <c r="H33" s="153"/>
      <c r="I33" s="153"/>
      <c r="J33" s="153"/>
      <c r="K33" s="153"/>
      <c r="L33" s="153"/>
      <c r="M33" s="153"/>
      <c r="N33" s="154"/>
    </row>
    <row r="34" spans="2:14" ht="23.5" x14ac:dyDescent="0.35">
      <c r="C34" s="99" t="s">
        <v>374</v>
      </c>
      <c r="D34" s="152" t="s">
        <v>395</v>
      </c>
      <c r="E34" s="153"/>
      <c r="F34" s="153"/>
      <c r="G34" s="154"/>
      <c r="H34" s="83"/>
      <c r="I34" s="83"/>
      <c r="J34" s="83"/>
      <c r="K34" s="83"/>
      <c r="L34" s="83"/>
      <c r="M34" s="83"/>
      <c r="N34" s="83"/>
    </row>
    <row r="37" spans="2:14" ht="26" x14ac:dyDescent="0.6">
      <c r="B37" s="102" t="s">
        <v>367</v>
      </c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</row>
    <row r="39" spans="2:14" ht="30.5" customHeight="1" x14ac:dyDescent="0.35">
      <c r="C39" s="126" t="s">
        <v>371</v>
      </c>
      <c r="D39" s="157" t="s">
        <v>446</v>
      </c>
      <c r="E39" s="158"/>
      <c r="F39" s="158"/>
      <c r="G39" s="158"/>
      <c r="H39" s="158"/>
      <c r="I39" s="158"/>
      <c r="J39" s="158"/>
      <c r="K39" s="158"/>
      <c r="L39" s="158"/>
      <c r="M39" s="158"/>
      <c r="N39" s="159"/>
    </row>
    <row r="41" spans="2:14" ht="29" customHeight="1" x14ac:dyDescent="0.35">
      <c r="C41" s="126" t="s">
        <v>372</v>
      </c>
      <c r="D41" s="157" t="s">
        <v>404</v>
      </c>
      <c r="E41" s="158"/>
      <c r="F41" s="158"/>
      <c r="G41" s="158"/>
      <c r="H41" s="158"/>
      <c r="I41" s="158"/>
      <c r="J41" s="158"/>
      <c r="K41" s="158"/>
      <c r="L41" s="158"/>
      <c r="M41" s="158"/>
      <c r="N41" s="159"/>
    </row>
    <row r="43" spans="2:14" x14ac:dyDescent="0.35">
      <c r="D43" t="s">
        <v>403</v>
      </c>
    </row>
  </sheetData>
  <mergeCells count="20">
    <mergeCell ref="D33:N33"/>
    <mergeCell ref="D34:G34"/>
    <mergeCell ref="K12:K13"/>
    <mergeCell ref="D41:N41"/>
    <mergeCell ref="D39:N39"/>
    <mergeCell ref="R1:S1"/>
    <mergeCell ref="A1:Q1"/>
    <mergeCell ref="D31:N31"/>
    <mergeCell ref="D29:G29"/>
    <mergeCell ref="D19:E19"/>
    <mergeCell ref="D21:E21"/>
    <mergeCell ref="D23:N23"/>
    <mergeCell ref="D25:N25"/>
    <mergeCell ref="D27:N27"/>
    <mergeCell ref="E6:G6"/>
    <mergeCell ref="H6:J6"/>
    <mergeCell ref="K6:M6"/>
    <mergeCell ref="E7:G7"/>
    <mergeCell ref="H7:J7"/>
    <mergeCell ref="K7:M7"/>
  </mergeCells>
  <pageMargins left="0.7" right="0.7" top="0.75" bottom="0.75" header="0.3" footer="0.3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 Down 1">
              <controlPr defaultSize="0" autoLine="0" autoPict="0">
                <anchor moveWithCells="1">
                  <from>
                    <xdr:col>2</xdr:col>
                    <xdr:colOff>25400</xdr:colOff>
                    <xdr:row>11</xdr:row>
                    <xdr:rowOff>12700</xdr:rowOff>
                  </from>
                  <to>
                    <xdr:col>9</xdr:col>
                    <xdr:colOff>215900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neraPDF_Condizionale">
                <anchor moveWithCells="1" sizeWithCells="1">
                  <from>
                    <xdr:col>7</xdr:col>
                    <xdr:colOff>520700</xdr:colOff>
                    <xdr:row>17</xdr:row>
                    <xdr:rowOff>171450</xdr:rowOff>
                  </from>
                  <to>
                    <xdr:col>10</xdr:col>
                    <xdr:colOff>596900</xdr:colOff>
                    <xdr:row>20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LanciaElaborazione">
                <anchor moveWithCells="1" sizeWithCells="1">
                  <from>
                    <xdr:col>5</xdr:col>
                    <xdr:colOff>50800</xdr:colOff>
                    <xdr:row>17</xdr:row>
                    <xdr:rowOff>171450</xdr:rowOff>
                  </from>
                  <to>
                    <xdr:col>7</xdr:col>
                    <xdr:colOff>482600</xdr:colOff>
                    <xdr:row>20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GeneraPdfDiIntervalloPosizioni">
                <anchor moveWithCells="1" sizeWithCells="1">
                  <from>
                    <xdr:col>13</xdr:col>
                    <xdr:colOff>38100</xdr:colOff>
                    <xdr:row>5</xdr:row>
                    <xdr:rowOff>12700</xdr:rowOff>
                  </from>
                  <to>
                    <xdr:col>18</xdr:col>
                    <xdr:colOff>12700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VaiA">
                <anchor moveWithCells="1" sizeWithCells="1">
                  <from>
                    <xdr:col>11</xdr:col>
                    <xdr:colOff>25400</xdr:colOff>
                    <xdr:row>11</xdr:row>
                    <xdr:rowOff>0</xdr:rowOff>
                  </from>
                  <to>
                    <xdr:col>13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SelezionaPercorsoOutput">
                <anchor moveWithCells="1" sizeWithCells="1">
                  <from>
                    <xdr:col>14</xdr:col>
                    <xdr:colOff>12700</xdr:colOff>
                    <xdr:row>38</xdr:row>
                    <xdr:rowOff>12700</xdr:rowOff>
                  </from>
                  <to>
                    <xdr:col>15</xdr:col>
                    <xdr:colOff>596900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SalvaFoglioInCartellaSpecifica">
                <anchor moveWithCells="1" sizeWithCells="1">
                  <from>
                    <xdr:col>14</xdr:col>
                    <xdr:colOff>50800</xdr:colOff>
                    <xdr:row>17</xdr:row>
                    <xdr:rowOff>171450</xdr:rowOff>
                  </from>
                  <to>
                    <xdr:col>17</xdr:col>
                    <xdr:colOff>596900</xdr:colOff>
                    <xdr:row>20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0" name="Button 9">
              <controlPr defaultSize="0" print="0" autoFill="0" autoPict="0" macro="[0]!ApriCartellaOutput">
                <anchor moveWithCells="1" sizeWithCells="1">
                  <from>
                    <xdr:col>16</xdr:col>
                    <xdr:colOff>25400</xdr:colOff>
                    <xdr:row>38</xdr:row>
                    <xdr:rowOff>12700</xdr:rowOff>
                  </from>
                  <to>
                    <xdr:col>17</xdr:col>
                    <xdr:colOff>609600</xdr:colOff>
                    <xdr:row>38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1" name="Button 10">
              <controlPr defaultSize="0" print="0" autoFill="0" autoPict="0" macro="[0]!UnisciPDF">
                <anchor moveWithCells="1" sizeWithCells="1">
                  <from>
                    <xdr:col>14</xdr:col>
                    <xdr:colOff>25400</xdr:colOff>
                    <xdr:row>21</xdr:row>
                    <xdr:rowOff>25400</xdr:rowOff>
                  </from>
                  <to>
                    <xdr:col>17</xdr:col>
                    <xdr:colOff>596900</xdr:colOff>
                    <xdr:row>24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2" name="Button 11">
              <controlPr defaultSize="0" print="0" autoFill="0" autoPict="0" macro="[0]!SelezionaPercorsoOutputUnione">
                <anchor moveWithCells="1" sizeWithCells="1">
                  <from>
                    <xdr:col>14</xdr:col>
                    <xdr:colOff>25400</xdr:colOff>
                    <xdr:row>40</xdr:row>
                    <xdr:rowOff>0</xdr:rowOff>
                  </from>
                  <to>
                    <xdr:col>15</xdr:col>
                    <xdr:colOff>596900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3" name="Button 12">
              <controlPr defaultSize="0" print="0" autoFill="0" autoPict="0" macro="[0]!ApriCartellaOutputUnione">
                <anchor moveWithCells="1" sizeWithCells="1">
                  <from>
                    <xdr:col>16</xdr:col>
                    <xdr:colOff>25400</xdr:colOff>
                    <xdr:row>40</xdr:row>
                    <xdr:rowOff>0</xdr:rowOff>
                  </from>
                  <to>
                    <xdr:col>17</xdr:col>
                    <xdr:colOff>609600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4" name="Button 13">
              <controlPr defaultSize="0" print="0" autoFill="0" autoPict="0" macro="[0]!Apri_PivotEsiti">
                <anchor moveWithCells="1" sizeWithCells="1">
                  <from>
                    <xdr:col>13</xdr:col>
                    <xdr:colOff>596900</xdr:colOff>
                    <xdr:row>10</xdr:row>
                    <xdr:rowOff>12700</xdr:rowOff>
                  </from>
                  <to>
                    <xdr:col>18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AA196"/>
  <sheetViews>
    <sheetView topLeftCell="A7" workbookViewId="0">
      <selection activeCell="AC15" sqref="AC15"/>
    </sheetView>
  </sheetViews>
  <sheetFormatPr defaultColWidth="9.1796875" defaultRowHeight="14.5" x14ac:dyDescent="0.35"/>
  <cols>
    <col min="1" max="1" width="2.1796875" style="20" customWidth="1"/>
    <col min="2" max="2" width="21.453125" style="23" customWidth="1"/>
    <col min="3" max="3" width="20.7265625" style="23" customWidth="1"/>
    <col min="4" max="4" width="13.7265625" style="23" bestFit="1" customWidth="1"/>
    <col min="5" max="5" width="11.453125" style="23" bestFit="1" customWidth="1"/>
    <col min="6" max="6" width="13.453125" style="23" customWidth="1"/>
    <col min="7" max="7" width="14" style="23" customWidth="1"/>
    <col min="8" max="8" width="13.1796875" style="23" bestFit="1" customWidth="1"/>
    <col min="9" max="9" width="9.1796875" style="23" hidden="1" customWidth="1"/>
    <col min="10" max="11" width="2.453125" style="23" customWidth="1"/>
    <col min="12" max="12" width="18.26953125" style="23" bestFit="1" customWidth="1"/>
    <col min="13" max="13" width="30.453125" style="23" customWidth="1"/>
    <col min="14" max="15" width="6.453125" style="23" customWidth="1"/>
    <col min="16" max="16" width="4.7265625" style="23" customWidth="1"/>
    <col min="17" max="18" width="9.1796875" style="23" customWidth="1"/>
    <col min="19" max="19" width="18.453125" style="23" hidden="1" customWidth="1"/>
    <col min="20" max="20" width="21.453125" style="23" hidden="1" customWidth="1"/>
    <col min="21" max="21" width="20" style="23" hidden="1" customWidth="1"/>
    <col min="22" max="22" width="22.81640625" style="23" hidden="1" customWidth="1"/>
    <col min="23" max="23" width="18.81640625" style="23" hidden="1" customWidth="1"/>
    <col min="24" max="24" width="19.1796875" style="23" hidden="1" customWidth="1"/>
    <col min="25" max="25" width="9.1796875" style="23" hidden="1" customWidth="1"/>
    <col min="26" max="26" width="1.81640625" style="23" customWidth="1"/>
    <col min="27" max="27" width="5" style="24" customWidth="1"/>
    <col min="28" max="28" width="9.1796875" style="23" customWidth="1"/>
    <col min="29" max="16384" width="9.1796875" style="23"/>
  </cols>
  <sheetData>
    <row r="1" spans="2:27" ht="26" x14ac:dyDescent="0.6">
      <c r="B1" s="183" t="s">
        <v>396</v>
      </c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5"/>
    </row>
    <row r="3" spans="2:27" ht="28.5" x14ac:dyDescent="0.65">
      <c r="B3" s="94" t="s">
        <v>150</v>
      </c>
      <c r="C3" s="195" t="s">
        <v>407</v>
      </c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7">
        <v>211</v>
      </c>
      <c r="O3" s="198"/>
    </row>
    <row r="6" spans="2:27" s="20" customFormat="1" ht="9.75" customHeight="1" x14ac:dyDescent="0.35">
      <c r="P6" s="23"/>
      <c r="Q6" s="23"/>
      <c r="AA6" s="21"/>
    </row>
    <row r="7" spans="2:27" s="20" customFormat="1" ht="17" customHeight="1" x14ac:dyDescent="0.35">
      <c r="B7" s="79" t="s">
        <v>43</v>
      </c>
      <c r="C7" s="186" t="s">
        <v>406</v>
      </c>
      <c r="D7" s="186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23"/>
      <c r="Q7" s="23"/>
      <c r="AA7" s="21"/>
    </row>
    <row r="8" spans="2:27" s="20" customFormat="1" ht="17" customHeight="1" x14ac:dyDescent="0.35">
      <c r="B8" s="79" t="s">
        <v>44</v>
      </c>
      <c r="C8" s="186" t="s">
        <v>405</v>
      </c>
      <c r="D8" s="186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23"/>
      <c r="Q8" s="23"/>
      <c r="AA8" s="21"/>
    </row>
    <row r="9" spans="2:27" s="20" customFormat="1" ht="17" customHeight="1" x14ac:dyDescent="0.35">
      <c r="B9" s="79" t="s">
        <v>15</v>
      </c>
      <c r="C9" s="186" t="s">
        <v>408</v>
      </c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23"/>
      <c r="Q9" s="23"/>
      <c r="AA9" s="21"/>
    </row>
    <row r="10" spans="2:27" s="20" customFormat="1" ht="19.5" customHeight="1" x14ac:dyDescent="0.35">
      <c r="B10" s="79" t="s">
        <v>10</v>
      </c>
      <c r="C10" s="186" t="s">
        <v>409</v>
      </c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23"/>
      <c r="Q10" s="23"/>
      <c r="AA10" s="21"/>
    </row>
    <row r="11" spans="2:27" ht="20.25" customHeight="1" x14ac:dyDescent="0.35">
      <c r="B11" s="79" t="s">
        <v>199</v>
      </c>
      <c r="C11" s="186" t="s">
        <v>407</v>
      </c>
      <c r="D11" s="186"/>
      <c r="E11" s="186"/>
      <c r="F11" s="186"/>
      <c r="G11" s="80" t="s">
        <v>46</v>
      </c>
      <c r="H11" s="192" t="s">
        <v>411</v>
      </c>
      <c r="I11" s="193"/>
      <c r="J11" s="193"/>
      <c r="K11" s="193"/>
      <c r="L11" s="193"/>
      <c r="M11" s="193"/>
      <c r="N11" s="193"/>
      <c r="O11" s="194"/>
    </row>
    <row r="12" spans="2:27" ht="8.25" customHeight="1" x14ac:dyDescent="0.35">
      <c r="B12" s="25"/>
      <c r="C12" s="26"/>
      <c r="D12" s="26"/>
      <c r="E12" s="26"/>
      <c r="F12" s="26"/>
      <c r="G12" s="20"/>
      <c r="H12" s="20"/>
      <c r="I12" s="20"/>
      <c r="J12" s="20"/>
      <c r="K12" s="20"/>
      <c r="L12" s="20"/>
      <c r="M12" s="20"/>
      <c r="N12" s="20"/>
      <c r="O12" s="20"/>
    </row>
    <row r="13" spans="2:27" ht="27.75" customHeight="1" x14ac:dyDescent="0.35">
      <c r="B13" s="79" t="s">
        <v>45</v>
      </c>
      <c r="C13" s="186" t="s">
        <v>443</v>
      </c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6"/>
    </row>
    <row r="14" spans="2:27" ht="4.5" customHeight="1" x14ac:dyDescent="0.35">
      <c r="B14" s="25"/>
      <c r="C14" s="26"/>
      <c r="D14" s="26"/>
      <c r="E14" s="26"/>
      <c r="F14" s="26"/>
      <c r="G14" s="27"/>
      <c r="H14" s="27"/>
      <c r="I14" s="20"/>
      <c r="J14" s="20"/>
      <c r="K14" s="20"/>
      <c r="L14" s="20"/>
      <c r="M14" s="20"/>
      <c r="N14" s="20"/>
      <c r="O14" s="20"/>
    </row>
    <row r="15" spans="2:27" ht="25" customHeight="1" x14ac:dyDescent="0.35">
      <c r="B15" s="81" t="s">
        <v>47</v>
      </c>
      <c r="C15" s="82"/>
      <c r="D15" s="28"/>
      <c r="E15" s="187" t="str">
        <f>IF(D15="SI", "Il prodotto è classificato H340, H350 e/o H360 e non può essere valutato con la metodologia di cui al presente documento. Deve essere effettuata una specifica valutazione del rischio ai sensi dell’art. 236 del D.Lgs. 81/2008.", "")</f>
        <v/>
      </c>
      <c r="F15" s="187"/>
      <c r="H15" s="104" t="s">
        <v>22</v>
      </c>
      <c r="I15" s="115"/>
      <c r="J15" s="188"/>
      <c r="K15" s="188"/>
      <c r="L15" s="188"/>
      <c r="M15" s="188"/>
      <c r="N15" s="188"/>
      <c r="O15" s="189"/>
    </row>
    <row r="16" spans="2:27" ht="30" customHeight="1" x14ac:dyDescent="0.35">
      <c r="B16" s="178" t="s">
        <v>48</v>
      </c>
      <c r="C16" s="178"/>
      <c r="D16" s="28"/>
      <c r="E16" s="187" t="str">
        <f>IF(D16="SI", "Il prodotto contiene sostanze classificate H340, H350 e/o H360 e non può essere valutato con la metodologia di cui al presente documento. Deve essere effettuata una specifica valutazione del rischio ai sensi dell’art. 236 del D.Lgs. 81/2008.", "")</f>
        <v/>
      </c>
      <c r="F16" s="187"/>
      <c r="H16" s="117" t="s">
        <v>429</v>
      </c>
      <c r="I16" s="116"/>
      <c r="J16" s="190"/>
      <c r="K16" s="190"/>
      <c r="L16" s="190"/>
      <c r="M16" s="190"/>
      <c r="N16" s="190"/>
      <c r="O16" s="191"/>
    </row>
    <row r="17" spans="1:27" ht="3.75" customHeight="1" x14ac:dyDescent="0.35"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</row>
    <row r="18" spans="1:27" s="70" customFormat="1" ht="14" customHeight="1" x14ac:dyDescent="0.35">
      <c r="A18" s="31"/>
      <c r="B18" s="35" t="s">
        <v>49</v>
      </c>
      <c r="C18" s="35" t="s">
        <v>50</v>
      </c>
      <c r="D18" s="175" t="s">
        <v>51</v>
      </c>
      <c r="E18" s="176"/>
      <c r="F18" s="176"/>
      <c r="G18" s="176"/>
      <c r="H18" s="176"/>
      <c r="I18" s="176"/>
      <c r="J18" s="176"/>
      <c r="K18" s="176"/>
      <c r="L18" s="176"/>
      <c r="M18" s="176"/>
      <c r="N18" s="176"/>
      <c r="O18" s="177"/>
      <c r="AA18" s="83"/>
    </row>
    <row r="19" spans="1:27" ht="15" customHeight="1" x14ac:dyDescent="0.35">
      <c r="B19" s="28" t="s">
        <v>413</v>
      </c>
      <c r="C19" s="29" t="s">
        <v>415</v>
      </c>
      <c r="D19" s="137" t="s">
        <v>414</v>
      </c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/>
    </row>
    <row r="20" spans="1:27" ht="15" customHeight="1" x14ac:dyDescent="0.35">
      <c r="B20" s="28" t="s">
        <v>416</v>
      </c>
      <c r="C20" s="29" t="s">
        <v>418</v>
      </c>
      <c r="D20" s="138" t="s">
        <v>417</v>
      </c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2"/>
    </row>
    <row r="21" spans="1:27" ht="15" customHeight="1" x14ac:dyDescent="0.35">
      <c r="B21" s="28" t="s">
        <v>419</v>
      </c>
      <c r="C21" s="29" t="s">
        <v>415</v>
      </c>
      <c r="D21" s="138" t="s">
        <v>420</v>
      </c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2"/>
    </row>
    <row r="22" spans="1:27" ht="15" customHeight="1" x14ac:dyDescent="0.35">
      <c r="B22" s="28" t="s">
        <v>421</v>
      </c>
      <c r="C22" s="29">
        <v>0</v>
      </c>
      <c r="D22" s="138" t="s">
        <v>422</v>
      </c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2"/>
      <c r="S22" s="23" t="s">
        <v>52</v>
      </c>
    </row>
    <row r="23" spans="1:27" ht="15" hidden="1" customHeight="1" x14ac:dyDescent="0.35">
      <c r="B23" s="28"/>
      <c r="C23" s="29"/>
      <c r="D23" s="121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3"/>
      <c r="S23" s="23" t="s">
        <v>53</v>
      </c>
    </row>
    <row r="24" spans="1:27" ht="15" hidden="1" customHeight="1" x14ac:dyDescent="0.35">
      <c r="B24" s="28"/>
      <c r="C24" s="29"/>
      <c r="D24" s="121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3"/>
    </row>
    <row r="25" spans="1:27" ht="15" hidden="1" customHeight="1" x14ac:dyDescent="0.35">
      <c r="B25" s="28"/>
      <c r="C25" s="29"/>
      <c r="D25" s="121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3"/>
    </row>
    <row r="26" spans="1:27" ht="15" hidden="1" customHeight="1" x14ac:dyDescent="0.35">
      <c r="B26" s="28"/>
      <c r="C26" s="29"/>
      <c r="D26" s="121"/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3"/>
    </row>
    <row r="27" spans="1:27" ht="15" hidden="1" customHeight="1" x14ac:dyDescent="0.35">
      <c r="B27" s="28"/>
      <c r="C27" s="29"/>
      <c r="D27" s="121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3"/>
    </row>
    <row r="28" spans="1:27" ht="15" hidden="1" customHeight="1" x14ac:dyDescent="0.35">
      <c r="B28" s="28"/>
      <c r="C28" s="29"/>
      <c r="D28" s="121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3"/>
    </row>
    <row r="29" spans="1:27" ht="15" hidden="1" customHeight="1" x14ac:dyDescent="0.35">
      <c r="B29" s="28"/>
      <c r="C29" s="29"/>
      <c r="D29" s="121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3"/>
    </row>
    <row r="30" spans="1:27" ht="15" hidden="1" customHeight="1" x14ac:dyDescent="0.35">
      <c r="B30" s="28"/>
      <c r="C30" s="29"/>
      <c r="D30" s="121"/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3"/>
    </row>
    <row r="31" spans="1:27" ht="15" hidden="1" customHeight="1" x14ac:dyDescent="0.35">
      <c r="B31" s="28"/>
      <c r="C31" s="29"/>
      <c r="D31" s="121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3"/>
    </row>
    <row r="32" spans="1:27" ht="15" hidden="1" customHeight="1" x14ac:dyDescent="0.35">
      <c r="B32" s="28"/>
      <c r="C32" s="29"/>
      <c r="D32" s="121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3"/>
    </row>
    <row r="33" spans="2:15" ht="15" hidden="1" customHeight="1" x14ac:dyDescent="0.35">
      <c r="B33" s="28"/>
      <c r="C33" s="29"/>
      <c r="D33" s="121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3"/>
    </row>
    <row r="34" spans="2:15" ht="15" hidden="1" customHeight="1" x14ac:dyDescent="0.35">
      <c r="B34" s="28"/>
      <c r="C34" s="29"/>
      <c r="D34" s="121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3"/>
    </row>
    <row r="35" spans="2:15" ht="15" hidden="1" customHeight="1" x14ac:dyDescent="0.35">
      <c r="B35" s="28"/>
      <c r="C35" s="29"/>
      <c r="D35" s="121"/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3"/>
    </row>
    <row r="36" spans="2:15" ht="15" hidden="1" customHeight="1" x14ac:dyDescent="0.35">
      <c r="B36" s="28"/>
      <c r="C36" s="29"/>
      <c r="D36" s="121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3"/>
    </row>
    <row r="37" spans="2:15" ht="15" hidden="1" customHeight="1" x14ac:dyDescent="0.35">
      <c r="B37" s="28"/>
      <c r="C37" s="29"/>
      <c r="D37" s="121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3"/>
    </row>
    <row r="38" spans="2:15" ht="15" hidden="1" customHeight="1" x14ac:dyDescent="0.35">
      <c r="B38" s="28"/>
      <c r="C38" s="29"/>
      <c r="D38" s="121"/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3"/>
    </row>
    <row r="39" spans="2:15" ht="15" hidden="1" customHeight="1" x14ac:dyDescent="0.35">
      <c r="B39" s="28"/>
      <c r="C39" s="29"/>
      <c r="D39" s="121"/>
      <c r="E39" s="122"/>
      <c r="F39" s="122"/>
      <c r="G39" s="122"/>
      <c r="H39" s="122"/>
      <c r="I39" s="122"/>
      <c r="J39" s="122"/>
      <c r="K39" s="122"/>
      <c r="L39" s="122"/>
      <c r="M39" s="122"/>
      <c r="N39" s="122"/>
      <c r="O39" s="123"/>
    </row>
    <row r="40" spans="2:15" ht="15" hidden="1" customHeight="1" x14ac:dyDescent="0.35">
      <c r="B40" s="28"/>
      <c r="C40" s="29"/>
      <c r="D40" s="121"/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3"/>
    </row>
    <row r="41" spans="2:15" ht="15" hidden="1" customHeight="1" x14ac:dyDescent="0.35">
      <c r="B41" s="28"/>
      <c r="C41" s="29"/>
      <c r="D41" s="121"/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3"/>
    </row>
    <row r="42" spans="2:15" ht="15" hidden="1" customHeight="1" x14ac:dyDescent="0.35">
      <c r="B42" s="28"/>
      <c r="C42" s="29"/>
      <c r="D42" s="121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3"/>
    </row>
    <row r="43" spans="2:15" ht="15" hidden="1" customHeight="1" x14ac:dyDescent="0.35">
      <c r="B43" s="28"/>
      <c r="C43" s="29"/>
      <c r="D43" s="121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3"/>
    </row>
    <row r="44" spans="2:15" ht="15" hidden="1" customHeight="1" x14ac:dyDescent="0.35">
      <c r="B44" s="28"/>
      <c r="C44" s="29"/>
      <c r="D44" s="121"/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3"/>
    </row>
    <row r="45" spans="2:15" ht="15" hidden="1" customHeight="1" x14ac:dyDescent="0.35">
      <c r="B45" s="28"/>
      <c r="C45" s="29"/>
      <c r="D45" s="121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3"/>
    </row>
    <row r="46" spans="2:15" ht="15" hidden="1" customHeight="1" x14ac:dyDescent="0.35">
      <c r="B46" s="28"/>
      <c r="C46" s="29"/>
      <c r="D46" s="121"/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3"/>
    </row>
    <row r="47" spans="2:15" ht="15" hidden="1" customHeight="1" x14ac:dyDescent="0.35">
      <c r="B47" s="28"/>
      <c r="C47" s="29"/>
      <c r="D47" s="121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3"/>
    </row>
    <row r="48" spans="2:15" ht="15" hidden="1" customHeight="1" x14ac:dyDescent="0.35">
      <c r="B48" s="28"/>
      <c r="C48" s="29"/>
      <c r="D48" s="121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3"/>
    </row>
    <row r="49" spans="2:15" ht="15" hidden="1" customHeight="1" x14ac:dyDescent="0.35">
      <c r="B49" s="28"/>
      <c r="C49" s="29"/>
      <c r="D49" s="121"/>
      <c r="E49" s="122"/>
      <c r="F49" s="122"/>
      <c r="G49" s="122"/>
      <c r="H49" s="122"/>
      <c r="I49" s="122"/>
      <c r="J49" s="122"/>
      <c r="K49" s="122"/>
      <c r="L49" s="122"/>
      <c r="M49" s="122"/>
      <c r="N49" s="122"/>
      <c r="O49" s="123"/>
    </row>
    <row r="50" spans="2:15" ht="15" hidden="1" customHeight="1" x14ac:dyDescent="0.35">
      <c r="B50" s="28"/>
      <c r="C50" s="29"/>
      <c r="D50" s="121"/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3"/>
    </row>
    <row r="51" spans="2:15" ht="15" hidden="1" customHeight="1" x14ac:dyDescent="0.35">
      <c r="B51" s="28"/>
      <c r="C51" s="29"/>
      <c r="D51" s="121"/>
      <c r="E51" s="122"/>
      <c r="F51" s="122"/>
      <c r="G51" s="122"/>
      <c r="H51" s="122"/>
      <c r="I51" s="122"/>
      <c r="J51" s="122"/>
      <c r="K51" s="122"/>
      <c r="L51" s="122"/>
      <c r="M51" s="122"/>
      <c r="N51" s="122"/>
      <c r="O51" s="123"/>
    </row>
    <row r="52" spans="2:15" ht="15" hidden="1" customHeight="1" x14ac:dyDescent="0.35">
      <c r="B52" s="28"/>
      <c r="C52" s="29"/>
      <c r="D52" s="121"/>
      <c r="E52" s="122"/>
      <c r="F52" s="122"/>
      <c r="G52" s="122"/>
      <c r="H52" s="122"/>
      <c r="I52" s="122"/>
      <c r="J52" s="122"/>
      <c r="K52" s="122"/>
      <c r="L52" s="122"/>
      <c r="M52" s="122"/>
      <c r="N52" s="122"/>
      <c r="O52" s="123"/>
    </row>
    <row r="53" spans="2:15" ht="15" hidden="1" customHeight="1" x14ac:dyDescent="0.35">
      <c r="B53" s="28"/>
      <c r="C53" s="29"/>
      <c r="D53" s="121"/>
      <c r="E53" s="122"/>
      <c r="F53" s="122"/>
      <c r="G53" s="122"/>
      <c r="H53" s="122"/>
      <c r="I53" s="122"/>
      <c r="J53" s="122"/>
      <c r="K53" s="122"/>
      <c r="L53" s="122"/>
      <c r="M53" s="122"/>
      <c r="N53" s="122"/>
      <c r="O53" s="123"/>
    </row>
    <row r="54" spans="2:15" ht="15" hidden="1" customHeight="1" x14ac:dyDescent="0.35">
      <c r="B54" s="28"/>
      <c r="C54" s="29"/>
      <c r="D54" s="121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3"/>
    </row>
    <row r="55" spans="2:15" ht="15" hidden="1" customHeight="1" x14ac:dyDescent="0.35">
      <c r="B55" s="28"/>
      <c r="C55" s="29"/>
      <c r="D55" s="121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3"/>
    </row>
    <row r="56" spans="2:15" ht="15" hidden="1" customHeight="1" x14ac:dyDescent="0.35">
      <c r="B56" s="28"/>
      <c r="C56" s="29"/>
      <c r="D56" s="121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3"/>
    </row>
    <row r="57" spans="2:15" ht="15" hidden="1" customHeight="1" x14ac:dyDescent="0.35">
      <c r="B57" s="28"/>
      <c r="C57" s="29"/>
      <c r="D57" s="121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3"/>
    </row>
    <row r="58" spans="2:15" ht="15" hidden="1" customHeight="1" x14ac:dyDescent="0.35">
      <c r="B58" s="28"/>
      <c r="C58" s="29"/>
      <c r="D58" s="121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3"/>
    </row>
    <row r="59" spans="2:15" ht="15" hidden="1" customHeight="1" x14ac:dyDescent="0.35">
      <c r="B59" s="28"/>
      <c r="C59" s="29"/>
      <c r="D59" s="121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3"/>
    </row>
    <row r="60" spans="2:15" ht="15" hidden="1" customHeight="1" x14ac:dyDescent="0.35">
      <c r="B60" s="28"/>
      <c r="C60" s="29"/>
      <c r="D60" s="121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3"/>
    </row>
    <row r="61" spans="2:15" ht="15" hidden="1" customHeight="1" x14ac:dyDescent="0.35">
      <c r="B61" s="28"/>
      <c r="C61" s="29"/>
      <c r="D61" s="121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3"/>
    </row>
    <row r="62" spans="2:15" ht="15" hidden="1" customHeight="1" x14ac:dyDescent="0.35">
      <c r="B62" s="28"/>
      <c r="C62" s="29"/>
      <c r="D62" s="121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3"/>
    </row>
    <row r="63" spans="2:15" ht="15" hidden="1" customHeight="1" x14ac:dyDescent="0.35">
      <c r="B63" s="28"/>
      <c r="C63" s="29"/>
      <c r="D63" s="121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3"/>
    </row>
    <row r="64" spans="2:15" ht="15" hidden="1" customHeight="1" x14ac:dyDescent="0.35">
      <c r="B64" s="28"/>
      <c r="C64" s="29"/>
      <c r="D64" s="121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3"/>
    </row>
    <row r="65" spans="1:24" ht="15" hidden="1" customHeight="1" x14ac:dyDescent="0.35">
      <c r="B65" s="28"/>
      <c r="C65" s="29"/>
      <c r="D65" s="121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3"/>
    </row>
    <row r="66" spans="1:24" ht="15" hidden="1" customHeight="1" x14ac:dyDescent="0.35">
      <c r="B66" s="28"/>
      <c r="C66" s="29"/>
      <c r="D66" s="121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3"/>
    </row>
    <row r="67" spans="1:24" ht="15" hidden="1" customHeight="1" x14ac:dyDescent="0.35">
      <c r="B67" s="28"/>
      <c r="C67" s="29"/>
      <c r="D67" s="121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3"/>
    </row>
    <row r="68" spans="1:24" ht="15" hidden="1" customHeight="1" x14ac:dyDescent="0.35">
      <c r="B68" s="28"/>
      <c r="C68" s="29"/>
      <c r="D68" s="121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3"/>
    </row>
    <row r="69" spans="1:24" ht="4.5" customHeight="1" thickBot="1" x14ac:dyDescent="0.4">
      <c r="A69" s="23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</row>
    <row r="70" spans="1:24" ht="15" thickBot="1" x14ac:dyDescent="0.4">
      <c r="B70" s="95" t="s">
        <v>54</v>
      </c>
      <c r="C70" s="96" cm="1">
        <f t="array" ref="C70">MAX(IF(ISERROR(C19:C68),-F54,C19:C68))</f>
        <v>0</v>
      </c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</row>
    <row r="71" spans="1:24" ht="6" customHeight="1" x14ac:dyDescent="0.35"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</row>
    <row r="72" spans="1:24" x14ac:dyDescent="0.35">
      <c r="B72" s="79" t="s">
        <v>55</v>
      </c>
      <c r="C72" s="186" t="s">
        <v>410</v>
      </c>
      <c r="D72" s="186"/>
      <c r="E72" s="186"/>
      <c r="F72" s="186"/>
      <c r="G72" s="186"/>
      <c r="H72" s="186"/>
      <c r="I72" s="186"/>
      <c r="J72" s="186"/>
      <c r="K72" s="186"/>
      <c r="L72" s="186"/>
      <c r="M72" s="186"/>
      <c r="N72" s="186"/>
      <c r="O72" s="186"/>
    </row>
    <row r="73" spans="1:24" ht="10" customHeight="1" thickBot="1" x14ac:dyDescent="0.4"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</row>
    <row r="74" spans="1:24" x14ac:dyDescent="0.35">
      <c r="B74" s="172" t="s">
        <v>56</v>
      </c>
      <c r="C74" s="173"/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4"/>
    </row>
    <row r="75" spans="1:24" x14ac:dyDescent="0.35">
      <c r="B75" s="30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20"/>
      <c r="N75" s="20"/>
      <c r="O75" s="32"/>
    </row>
    <row r="76" spans="1:24" ht="19.5" customHeight="1" x14ac:dyDescent="0.35">
      <c r="B76" s="33" t="s">
        <v>57</v>
      </c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20"/>
      <c r="N76" s="20"/>
      <c r="O76" s="32"/>
    </row>
    <row r="77" spans="1:24" ht="15" customHeight="1" x14ac:dyDescent="0.35">
      <c r="B77" s="34"/>
      <c r="C77" s="179" t="s">
        <v>58</v>
      </c>
      <c r="D77" s="179" t="s">
        <v>59</v>
      </c>
      <c r="E77" s="179"/>
      <c r="F77" s="179"/>
      <c r="G77" s="179"/>
      <c r="H77" s="179"/>
      <c r="I77" s="31"/>
      <c r="J77" s="31"/>
      <c r="K77" s="31"/>
      <c r="L77" s="31"/>
      <c r="M77" s="20"/>
      <c r="N77" s="20"/>
      <c r="O77" s="32"/>
    </row>
    <row r="78" spans="1:24" ht="15" customHeight="1" x14ac:dyDescent="0.35">
      <c r="B78" s="34"/>
      <c r="C78" s="179"/>
      <c r="D78" s="35" t="s">
        <v>60</v>
      </c>
      <c r="E78" s="35" t="s">
        <v>61</v>
      </c>
      <c r="F78" s="35" t="s">
        <v>62</v>
      </c>
      <c r="G78" s="35" t="s">
        <v>63</v>
      </c>
      <c r="H78" s="35" t="s">
        <v>64</v>
      </c>
      <c r="I78" s="31"/>
      <c r="J78" s="36"/>
      <c r="K78" s="36"/>
      <c r="L78" s="31"/>
      <c r="M78" s="20"/>
      <c r="N78" s="20"/>
      <c r="O78" s="32"/>
      <c r="S78"/>
      <c r="T78" s="37" t="s">
        <v>60</v>
      </c>
      <c r="U78" s="37" t="s">
        <v>61</v>
      </c>
      <c r="V78" s="37" t="s">
        <v>62</v>
      </c>
      <c r="W78" s="37" t="s">
        <v>63</v>
      </c>
      <c r="X78" s="37" t="s">
        <v>64</v>
      </c>
    </row>
    <row r="79" spans="1:24" ht="15" customHeight="1" x14ac:dyDescent="0.35">
      <c r="B79" s="34"/>
      <c r="C79" s="35" t="s">
        <v>65</v>
      </c>
      <c r="D79" s="38" t="s">
        <v>66</v>
      </c>
      <c r="E79" s="38" t="s">
        <v>66</v>
      </c>
      <c r="F79" s="38" t="s">
        <v>66</v>
      </c>
      <c r="G79" s="28" t="s">
        <v>67</v>
      </c>
      <c r="H79" s="28" t="s">
        <v>67</v>
      </c>
      <c r="I79" s="31"/>
      <c r="J79" s="36"/>
      <c r="K79" s="36"/>
      <c r="L79" s="39" t="s">
        <v>68</v>
      </c>
      <c r="M79" s="40" t="s">
        <v>61</v>
      </c>
      <c r="N79" s="20"/>
      <c r="O79" s="32"/>
      <c r="S79" s="37" t="s">
        <v>65</v>
      </c>
      <c r="T79" s="41" t="s">
        <v>69</v>
      </c>
      <c r="U79" s="41" t="s">
        <v>69</v>
      </c>
      <c r="V79" s="41" t="s">
        <v>69</v>
      </c>
      <c r="W79" s="42" t="s">
        <v>70</v>
      </c>
      <c r="X79" s="42" t="s">
        <v>70</v>
      </c>
    </row>
    <row r="80" spans="1:24" ht="27" customHeight="1" x14ac:dyDescent="0.35">
      <c r="B80" s="34"/>
      <c r="C80" s="35" t="s">
        <v>71</v>
      </c>
      <c r="D80" s="38" t="s">
        <v>66</v>
      </c>
      <c r="E80" s="28" t="s">
        <v>67</v>
      </c>
      <c r="F80" s="43" t="s">
        <v>72</v>
      </c>
      <c r="G80" s="43" t="s">
        <v>72</v>
      </c>
      <c r="H80" s="44" t="s">
        <v>73</v>
      </c>
      <c r="I80" s="31"/>
      <c r="J80" s="36"/>
      <c r="K80" s="36"/>
      <c r="L80" s="39" t="s">
        <v>74</v>
      </c>
      <c r="M80" s="45" t="s">
        <v>412</v>
      </c>
      <c r="N80" s="20"/>
      <c r="O80" s="32"/>
      <c r="S80" s="37" t="s">
        <v>444</v>
      </c>
      <c r="T80" s="41" t="s">
        <v>69</v>
      </c>
      <c r="U80" s="42" t="s">
        <v>70</v>
      </c>
      <c r="V80" s="46" t="s">
        <v>75</v>
      </c>
      <c r="W80" s="46" t="s">
        <v>75</v>
      </c>
      <c r="X80" s="47" t="s">
        <v>76</v>
      </c>
    </row>
    <row r="81" spans="2:24" ht="26.25" customHeight="1" x14ac:dyDescent="0.35">
      <c r="B81" s="34"/>
      <c r="C81" s="35" t="s">
        <v>77</v>
      </c>
      <c r="D81" s="38" t="s">
        <v>66</v>
      </c>
      <c r="E81" s="43" t="s">
        <v>72</v>
      </c>
      <c r="F81" s="44" t="s">
        <v>73</v>
      </c>
      <c r="G81" s="44" t="s">
        <v>73</v>
      </c>
      <c r="H81" s="44" t="s">
        <v>73</v>
      </c>
      <c r="I81" s="31"/>
      <c r="J81" s="36"/>
      <c r="K81" s="36"/>
      <c r="L81" s="31"/>
      <c r="M81" s="20"/>
      <c r="N81" s="20"/>
      <c r="O81" s="32"/>
      <c r="S81" s="37" t="s">
        <v>412</v>
      </c>
      <c r="T81" s="41" t="s">
        <v>69</v>
      </c>
      <c r="U81" s="46" t="s">
        <v>75</v>
      </c>
      <c r="V81" s="47" t="s">
        <v>76</v>
      </c>
      <c r="W81" s="47" t="s">
        <v>76</v>
      </c>
      <c r="X81" s="47" t="s">
        <v>76</v>
      </c>
    </row>
    <row r="82" spans="2:24" x14ac:dyDescent="0.35">
      <c r="B82" s="34"/>
      <c r="C82" s="35" t="s">
        <v>78</v>
      </c>
      <c r="D82" s="28" t="s">
        <v>67</v>
      </c>
      <c r="E82" s="43" t="s">
        <v>72</v>
      </c>
      <c r="F82" s="44" t="s">
        <v>73</v>
      </c>
      <c r="G82" s="44" t="s">
        <v>73</v>
      </c>
      <c r="H82" s="44" t="s">
        <v>73</v>
      </c>
      <c r="I82" s="31"/>
      <c r="J82" s="36"/>
      <c r="K82" s="36"/>
      <c r="L82" s="48" t="s">
        <v>79</v>
      </c>
      <c r="M82" s="49" t="str">
        <f>S84</f>
        <v>D 3</v>
      </c>
      <c r="N82" s="20"/>
      <c r="O82" s="32"/>
      <c r="S82" s="37" t="s">
        <v>78</v>
      </c>
      <c r="T82" s="42" t="s">
        <v>70</v>
      </c>
      <c r="U82" s="46" t="s">
        <v>75</v>
      </c>
      <c r="V82" s="47" t="s">
        <v>76</v>
      </c>
      <c r="W82" s="47" t="s">
        <v>76</v>
      </c>
      <c r="X82" s="47" t="s">
        <v>76</v>
      </c>
    </row>
    <row r="83" spans="2:24" x14ac:dyDescent="0.35">
      <c r="B83" s="34"/>
      <c r="C83" s="31"/>
      <c r="D83" s="31"/>
      <c r="E83" s="31"/>
      <c r="F83" s="31"/>
      <c r="G83" s="31"/>
      <c r="H83" s="31"/>
      <c r="I83" s="31"/>
      <c r="J83" s="36"/>
      <c r="K83" s="31"/>
      <c r="L83" s="31"/>
      <c r="M83" s="20"/>
      <c r="N83" s="20"/>
      <c r="O83" s="32"/>
    </row>
    <row r="84" spans="2:24" ht="18.5" x14ac:dyDescent="0.35">
      <c r="B84" s="33" t="s">
        <v>80</v>
      </c>
      <c r="C84" s="31"/>
      <c r="D84" s="31"/>
      <c r="E84" s="31"/>
      <c r="F84" s="31"/>
      <c r="G84" s="31"/>
      <c r="H84" s="31"/>
      <c r="I84" s="31"/>
      <c r="J84" s="36"/>
      <c r="K84" s="31"/>
      <c r="L84" s="31"/>
      <c r="M84" s="20"/>
      <c r="N84" s="20"/>
      <c r="O84" s="32"/>
      <c r="S84" s="23" t="str">
        <f>INDEX(T79:X82, MATCH(M80, S79:S82, 0), MATCH(M79, T78:X78, 0))</f>
        <v>D 3</v>
      </c>
    </row>
    <row r="85" spans="2:24" x14ac:dyDescent="0.35">
      <c r="B85" s="34"/>
      <c r="C85" s="50"/>
      <c r="D85" s="177" t="s">
        <v>81</v>
      </c>
      <c r="E85" s="179"/>
      <c r="F85" s="179"/>
      <c r="G85" s="179"/>
      <c r="H85" s="31"/>
      <c r="I85" s="31"/>
      <c r="J85" s="36"/>
      <c r="K85" s="31"/>
      <c r="L85" s="31"/>
      <c r="M85" s="20"/>
      <c r="N85" s="20"/>
      <c r="O85" s="32"/>
    </row>
    <row r="86" spans="2:24" ht="30.75" customHeight="1" x14ac:dyDescent="0.35">
      <c r="B86" s="34"/>
      <c r="C86" s="52"/>
      <c r="D86" s="51" t="s">
        <v>82</v>
      </c>
      <c r="E86" s="35" t="s">
        <v>83</v>
      </c>
      <c r="F86" s="35" t="s">
        <v>84</v>
      </c>
      <c r="G86" s="35" t="s">
        <v>85</v>
      </c>
      <c r="H86" s="31"/>
      <c r="I86" s="31"/>
      <c r="J86" s="36"/>
      <c r="K86" s="53"/>
      <c r="L86" s="31"/>
      <c r="M86" s="20"/>
      <c r="N86" s="20"/>
      <c r="O86" s="32"/>
      <c r="S86" s="36"/>
      <c r="T86" s="37" t="s">
        <v>82</v>
      </c>
      <c r="U86" s="37" t="s">
        <v>83</v>
      </c>
      <c r="V86" s="37" t="s">
        <v>84</v>
      </c>
      <c r="W86" s="37" t="s">
        <v>85</v>
      </c>
    </row>
    <row r="87" spans="2:24" ht="15" customHeight="1" x14ac:dyDescent="0.35">
      <c r="B87" s="34"/>
      <c r="C87" s="52" t="s">
        <v>69</v>
      </c>
      <c r="D87" s="38" t="s">
        <v>86</v>
      </c>
      <c r="E87" s="38" t="s">
        <v>86</v>
      </c>
      <c r="F87" s="38" t="s">
        <v>86</v>
      </c>
      <c r="G87" s="43" t="s">
        <v>87</v>
      </c>
      <c r="H87" s="31"/>
      <c r="I87" s="31"/>
      <c r="J87" s="36"/>
      <c r="K87" s="53"/>
      <c r="L87" s="48" t="s">
        <v>81</v>
      </c>
      <c r="M87" s="40" t="s">
        <v>83</v>
      </c>
      <c r="N87" s="54"/>
      <c r="O87" s="32"/>
      <c r="S87" s="37" t="s">
        <v>69</v>
      </c>
      <c r="T87" s="38" t="s">
        <v>88</v>
      </c>
      <c r="U87" s="38" t="s">
        <v>88</v>
      </c>
      <c r="V87" s="38" t="s">
        <v>88</v>
      </c>
      <c r="W87" s="43" t="s">
        <v>89</v>
      </c>
    </row>
    <row r="88" spans="2:24" ht="15" customHeight="1" x14ac:dyDescent="0.35">
      <c r="B88" s="34"/>
      <c r="C88" s="35" t="s">
        <v>70</v>
      </c>
      <c r="D88" s="38" t="s">
        <v>86</v>
      </c>
      <c r="E88" s="43" t="s">
        <v>87</v>
      </c>
      <c r="F88" s="43" t="s">
        <v>87</v>
      </c>
      <c r="G88" s="43" t="s">
        <v>90</v>
      </c>
      <c r="H88" s="31"/>
      <c r="I88" s="31"/>
      <c r="J88" s="36"/>
      <c r="K88" s="53"/>
      <c r="L88" s="55" t="s">
        <v>79</v>
      </c>
      <c r="M88" s="56" t="str">
        <f>M82</f>
        <v>D 3</v>
      </c>
      <c r="N88" s="20"/>
      <c r="O88" s="32"/>
      <c r="S88" s="37" t="s">
        <v>70</v>
      </c>
      <c r="T88" s="38" t="s">
        <v>88</v>
      </c>
      <c r="U88" s="43" t="s">
        <v>89</v>
      </c>
      <c r="V88" s="43" t="s">
        <v>89</v>
      </c>
      <c r="W88" s="43" t="s">
        <v>89</v>
      </c>
    </row>
    <row r="89" spans="2:24" ht="15" customHeight="1" x14ac:dyDescent="0.35">
      <c r="B89" s="34"/>
      <c r="C89" s="35" t="s">
        <v>75</v>
      </c>
      <c r="D89" s="38" t="s">
        <v>86</v>
      </c>
      <c r="E89" s="43" t="s">
        <v>87</v>
      </c>
      <c r="F89" s="44" t="s">
        <v>90</v>
      </c>
      <c r="G89" s="44" t="s">
        <v>90</v>
      </c>
      <c r="H89" s="31"/>
      <c r="I89" s="31"/>
      <c r="J89" s="36"/>
      <c r="K89" s="53"/>
      <c r="L89" s="31"/>
      <c r="M89" s="20"/>
      <c r="N89" s="20"/>
      <c r="O89" s="32"/>
      <c r="S89" s="37" t="s">
        <v>75</v>
      </c>
      <c r="T89" s="38" t="s">
        <v>88</v>
      </c>
      <c r="U89" s="43" t="s">
        <v>89</v>
      </c>
      <c r="V89" s="44" t="s">
        <v>91</v>
      </c>
      <c r="W89" s="44" t="s">
        <v>91</v>
      </c>
    </row>
    <row r="90" spans="2:24" ht="15" customHeight="1" x14ac:dyDescent="0.35">
      <c r="B90" s="34"/>
      <c r="C90" s="35" t="s">
        <v>76</v>
      </c>
      <c r="D90" s="43" t="s">
        <v>87</v>
      </c>
      <c r="E90" s="44" t="s">
        <v>90</v>
      </c>
      <c r="F90" s="44" t="s">
        <v>90</v>
      </c>
      <c r="G90" s="44" t="s">
        <v>90</v>
      </c>
      <c r="H90" s="31"/>
      <c r="I90" s="31"/>
      <c r="J90" s="36"/>
      <c r="K90" s="36"/>
      <c r="L90" s="48" t="s">
        <v>92</v>
      </c>
      <c r="M90" s="49" t="str">
        <f>S93</f>
        <v>U 2</v>
      </c>
      <c r="N90" s="20"/>
      <c r="O90" s="32"/>
      <c r="S90" s="37" t="s">
        <v>76</v>
      </c>
      <c r="T90" s="43" t="s">
        <v>89</v>
      </c>
      <c r="U90" s="44" t="s">
        <v>91</v>
      </c>
      <c r="V90" s="44" t="s">
        <v>91</v>
      </c>
      <c r="W90" s="44" t="s">
        <v>91</v>
      </c>
    </row>
    <row r="91" spans="2:24" ht="11.25" customHeight="1" x14ac:dyDescent="0.35">
      <c r="B91" s="34"/>
      <c r="C91" s="31"/>
      <c r="D91" s="31"/>
      <c r="E91" s="31"/>
      <c r="F91" s="31"/>
      <c r="G91" s="31"/>
      <c r="H91" s="31"/>
      <c r="I91" s="31"/>
      <c r="J91" s="36"/>
      <c r="K91" s="36"/>
      <c r="L91" s="31"/>
      <c r="M91" s="20"/>
      <c r="N91" s="20"/>
      <c r="O91" s="32"/>
    </row>
    <row r="92" spans="2:24" ht="18.5" x14ac:dyDescent="0.35">
      <c r="B92" s="33" t="s">
        <v>93</v>
      </c>
      <c r="C92" s="57"/>
      <c r="D92" s="31"/>
      <c r="E92" s="31"/>
      <c r="F92" s="31"/>
      <c r="G92" s="31"/>
      <c r="H92" s="31"/>
      <c r="I92" s="31"/>
      <c r="J92" s="36"/>
      <c r="K92" s="36"/>
      <c r="L92" s="31"/>
      <c r="M92" s="20"/>
      <c r="N92" s="20"/>
      <c r="O92" s="32"/>
    </row>
    <row r="93" spans="2:24" ht="15" customHeight="1" x14ac:dyDescent="0.35">
      <c r="B93" s="34"/>
      <c r="C93" s="50"/>
      <c r="D93" s="179" t="s">
        <v>94</v>
      </c>
      <c r="E93" s="179"/>
      <c r="F93" s="179"/>
      <c r="G93" s="179"/>
      <c r="H93" s="179"/>
      <c r="I93" s="31"/>
      <c r="J93" s="36"/>
      <c r="K93" s="36"/>
      <c r="L93" s="31"/>
      <c r="M93" s="20"/>
      <c r="N93" s="20"/>
      <c r="O93" s="32"/>
      <c r="S93" s="23" t="str">
        <f>INDEX(T87:W90, MATCH(M88, S87:S90, 0), MATCH(M87, T86:W86, 0))</f>
        <v>U 2</v>
      </c>
    </row>
    <row r="94" spans="2:24" ht="29" x14ac:dyDescent="0.35">
      <c r="B94" s="34"/>
      <c r="C94" s="52"/>
      <c r="D94" s="35" t="s">
        <v>95</v>
      </c>
      <c r="E94" s="35" t="s">
        <v>96</v>
      </c>
      <c r="F94" s="35" t="s">
        <v>97</v>
      </c>
      <c r="G94" s="35" t="s">
        <v>98</v>
      </c>
      <c r="H94" s="35" t="s">
        <v>99</v>
      </c>
      <c r="I94" s="31"/>
      <c r="J94" s="36"/>
      <c r="K94" s="36"/>
      <c r="L94" s="31"/>
      <c r="M94" s="56"/>
      <c r="N94" s="56"/>
      <c r="O94" s="32"/>
    </row>
    <row r="95" spans="2:24" ht="15" customHeight="1" x14ac:dyDescent="0.35">
      <c r="B95" s="34"/>
      <c r="C95" s="35" t="s">
        <v>88</v>
      </c>
      <c r="D95" s="38" t="s">
        <v>86</v>
      </c>
      <c r="E95" s="38" t="s">
        <v>86</v>
      </c>
      <c r="F95" s="38" t="s">
        <v>86</v>
      </c>
      <c r="G95" s="43" t="s">
        <v>87</v>
      </c>
      <c r="H95" s="43" t="s">
        <v>87</v>
      </c>
      <c r="I95" s="31"/>
      <c r="J95" s="36"/>
      <c r="K95" s="36"/>
      <c r="L95" s="48" t="s">
        <v>94</v>
      </c>
      <c r="M95" s="40" t="s">
        <v>96</v>
      </c>
      <c r="N95" s="56"/>
      <c r="O95" s="32"/>
      <c r="S95" s="31"/>
      <c r="T95" s="37" t="s">
        <v>95</v>
      </c>
      <c r="U95" s="37" t="s">
        <v>96</v>
      </c>
      <c r="V95" s="37" t="s">
        <v>97</v>
      </c>
      <c r="W95" s="37" t="s">
        <v>98</v>
      </c>
      <c r="X95" s="37" t="s">
        <v>99</v>
      </c>
    </row>
    <row r="96" spans="2:24" ht="15" customHeight="1" x14ac:dyDescent="0.35">
      <c r="B96" s="34"/>
      <c r="C96" s="35" t="s">
        <v>89</v>
      </c>
      <c r="D96" s="38" t="s">
        <v>86</v>
      </c>
      <c r="E96" s="43" t="s">
        <v>87</v>
      </c>
      <c r="F96" s="43" t="s">
        <v>87</v>
      </c>
      <c r="G96" s="44" t="s">
        <v>90</v>
      </c>
      <c r="H96" s="44" t="s">
        <v>90</v>
      </c>
      <c r="I96" s="31"/>
      <c r="J96" s="36"/>
      <c r="K96" s="36"/>
      <c r="L96" s="31"/>
      <c r="M96" s="56" t="str">
        <f>M90</f>
        <v>U 2</v>
      </c>
      <c r="N96" s="58"/>
      <c r="O96" s="32"/>
      <c r="S96" s="37" t="s">
        <v>88</v>
      </c>
      <c r="T96" s="38" t="s">
        <v>100</v>
      </c>
      <c r="U96" s="38" t="s">
        <v>100</v>
      </c>
      <c r="V96" s="38" t="s">
        <v>100</v>
      </c>
      <c r="W96" s="43" t="s">
        <v>101</v>
      </c>
      <c r="X96" s="43" t="s">
        <v>101</v>
      </c>
    </row>
    <row r="97" spans="2:24" ht="15" customHeight="1" x14ac:dyDescent="0.35">
      <c r="B97" s="34"/>
      <c r="C97" s="35" t="s">
        <v>91</v>
      </c>
      <c r="D97" s="38" t="s">
        <v>86</v>
      </c>
      <c r="E97" s="43" t="s">
        <v>87</v>
      </c>
      <c r="F97" s="44" t="s">
        <v>90</v>
      </c>
      <c r="G97" s="44" t="s">
        <v>90</v>
      </c>
      <c r="H97" s="44" t="s">
        <v>90</v>
      </c>
      <c r="I97" s="31"/>
      <c r="J97" s="36"/>
      <c r="K97" s="36"/>
      <c r="L97" s="48" t="s">
        <v>102</v>
      </c>
      <c r="M97" s="59" t="str">
        <f>S101</f>
        <v>C 2</v>
      </c>
      <c r="N97" s="20"/>
      <c r="O97" s="32"/>
      <c r="S97" s="37" t="s">
        <v>89</v>
      </c>
      <c r="T97" s="38" t="s">
        <v>100</v>
      </c>
      <c r="U97" s="43" t="s">
        <v>101</v>
      </c>
      <c r="V97" s="43" t="s">
        <v>101</v>
      </c>
      <c r="W97" s="44" t="s">
        <v>103</v>
      </c>
      <c r="X97" s="44" t="s">
        <v>103</v>
      </c>
    </row>
    <row r="98" spans="2:24" hidden="1" x14ac:dyDescent="0.35">
      <c r="B98" s="34"/>
      <c r="C98" s="31"/>
      <c r="D98" s="31"/>
      <c r="E98" s="31"/>
      <c r="F98" s="31"/>
      <c r="G98" s="31"/>
      <c r="H98" s="31"/>
      <c r="I98" s="31"/>
      <c r="J98" s="36"/>
      <c r="K98" s="31"/>
      <c r="L98" s="31"/>
      <c r="M98" s="20"/>
      <c r="N98" s="20"/>
      <c r="O98" s="32"/>
      <c r="S98" s="37" t="s">
        <v>91</v>
      </c>
      <c r="T98" s="38" t="s">
        <v>100</v>
      </c>
      <c r="U98" s="43" t="s">
        <v>101</v>
      </c>
      <c r="V98" s="44" t="s">
        <v>103</v>
      </c>
      <c r="W98" s="44" t="s">
        <v>103</v>
      </c>
      <c r="X98" s="44" t="s">
        <v>103</v>
      </c>
    </row>
    <row r="99" spans="2:24" ht="15.75" customHeight="1" x14ac:dyDescent="0.35">
      <c r="B99" s="34"/>
      <c r="D99" s="31"/>
      <c r="E99" s="31"/>
      <c r="F99" s="31"/>
      <c r="G99" s="31"/>
      <c r="H99" s="31"/>
      <c r="I99" s="31"/>
      <c r="J99" s="36"/>
      <c r="K99" s="31"/>
      <c r="L99" s="31"/>
      <c r="M99" s="20"/>
      <c r="N99" s="20"/>
      <c r="O99" s="32"/>
    </row>
    <row r="100" spans="2:24" ht="15.75" customHeight="1" x14ac:dyDescent="0.35">
      <c r="B100" s="180" t="s">
        <v>104</v>
      </c>
      <c r="C100" s="181"/>
      <c r="D100" s="31"/>
      <c r="E100" s="31"/>
      <c r="F100" s="31"/>
      <c r="G100" s="31"/>
      <c r="H100" s="31"/>
      <c r="I100" s="31"/>
      <c r="J100" s="36"/>
      <c r="K100" s="31"/>
      <c r="L100" s="31"/>
      <c r="M100" s="20"/>
      <c r="N100" s="20"/>
      <c r="O100" s="32"/>
    </row>
    <row r="101" spans="2:24" ht="15" customHeight="1" x14ac:dyDescent="0.35">
      <c r="B101" s="34"/>
      <c r="C101" s="50"/>
      <c r="D101" s="179" t="s">
        <v>105</v>
      </c>
      <c r="E101" s="179"/>
      <c r="F101" s="179"/>
      <c r="G101" s="179"/>
      <c r="H101" s="179"/>
      <c r="I101" s="31"/>
      <c r="J101" s="36"/>
      <c r="K101" s="36"/>
      <c r="L101" s="31"/>
      <c r="M101" s="20"/>
      <c r="N101" s="20"/>
      <c r="O101" s="32"/>
      <c r="S101" s="23" t="str">
        <f>INDEX(T96:X98, MATCH(M96, S96:S98, 0), MATCH(M95, T95:X95, 0))</f>
        <v>C 2</v>
      </c>
    </row>
    <row r="102" spans="2:24" ht="15" customHeight="1" x14ac:dyDescent="0.35">
      <c r="B102" s="34"/>
      <c r="C102" s="52"/>
      <c r="D102" s="35" t="s">
        <v>106</v>
      </c>
      <c r="E102" s="35" t="s">
        <v>107</v>
      </c>
      <c r="F102" s="35" t="s">
        <v>108</v>
      </c>
      <c r="G102" s="35" t="s">
        <v>109</v>
      </c>
      <c r="H102" s="35" t="s">
        <v>110</v>
      </c>
      <c r="I102" s="31"/>
      <c r="J102" s="36"/>
      <c r="K102" s="36"/>
      <c r="L102" s="31"/>
      <c r="M102" s="20"/>
      <c r="N102" s="20"/>
      <c r="O102" s="32"/>
    </row>
    <row r="103" spans="2:24" ht="15" customHeight="1" x14ac:dyDescent="0.35">
      <c r="B103" s="34"/>
      <c r="C103" s="35" t="s">
        <v>100</v>
      </c>
      <c r="D103" s="38" t="s">
        <v>66</v>
      </c>
      <c r="E103" s="38" t="s">
        <v>66</v>
      </c>
      <c r="F103" s="28" t="s">
        <v>67</v>
      </c>
      <c r="G103" s="28" t="s">
        <v>67</v>
      </c>
      <c r="H103" s="43" t="s">
        <v>72</v>
      </c>
      <c r="I103" s="31"/>
      <c r="J103" s="36"/>
      <c r="K103" s="36"/>
      <c r="L103" s="48" t="s">
        <v>111</v>
      </c>
      <c r="M103" s="40" t="s">
        <v>106</v>
      </c>
      <c r="N103" s="20"/>
      <c r="O103" s="32"/>
      <c r="S103" s="31"/>
      <c r="T103" s="37" t="s">
        <v>106</v>
      </c>
      <c r="U103" s="37" t="s">
        <v>107</v>
      </c>
      <c r="V103" s="37" t="s">
        <v>108</v>
      </c>
      <c r="W103" s="37" t="s">
        <v>109</v>
      </c>
      <c r="X103" s="37" t="s">
        <v>110</v>
      </c>
    </row>
    <row r="104" spans="2:24" ht="15" customHeight="1" x14ac:dyDescent="0.35">
      <c r="B104" s="34"/>
      <c r="C104" s="35" t="s">
        <v>101</v>
      </c>
      <c r="D104" s="38" t="s">
        <v>66</v>
      </c>
      <c r="E104" s="28" t="s">
        <v>67</v>
      </c>
      <c r="F104" s="43" t="s">
        <v>72</v>
      </c>
      <c r="G104" s="43" t="s">
        <v>72</v>
      </c>
      <c r="H104" s="44" t="s">
        <v>73</v>
      </c>
      <c r="I104" s="31"/>
      <c r="J104" s="36"/>
      <c r="K104" s="36"/>
      <c r="L104" s="31"/>
      <c r="M104" s="56" t="str">
        <f>S101</f>
        <v>C 2</v>
      </c>
      <c r="N104" s="20"/>
      <c r="O104" s="32"/>
      <c r="S104" s="37" t="s">
        <v>100</v>
      </c>
      <c r="T104" s="38">
        <v>1</v>
      </c>
      <c r="U104" s="38">
        <v>1</v>
      </c>
      <c r="V104" s="28">
        <v>3</v>
      </c>
      <c r="W104" s="28">
        <v>3</v>
      </c>
      <c r="X104" s="43">
        <v>7</v>
      </c>
    </row>
    <row r="105" spans="2:24" ht="15" customHeight="1" x14ac:dyDescent="0.35">
      <c r="B105" s="34"/>
      <c r="C105" s="35" t="s">
        <v>103</v>
      </c>
      <c r="D105" s="28" t="s">
        <v>67</v>
      </c>
      <c r="E105" s="43" t="s">
        <v>72</v>
      </c>
      <c r="F105" s="44" t="s">
        <v>73</v>
      </c>
      <c r="G105" s="44" t="s">
        <v>73</v>
      </c>
      <c r="H105" s="44" t="s">
        <v>73</v>
      </c>
      <c r="I105" s="31"/>
      <c r="J105" s="36"/>
      <c r="K105" s="36"/>
      <c r="L105" s="48" t="s">
        <v>112</v>
      </c>
      <c r="M105" s="60">
        <f>S108</f>
        <v>1</v>
      </c>
      <c r="N105" s="54"/>
      <c r="O105" s="32"/>
      <c r="S105" s="37" t="s">
        <v>101</v>
      </c>
      <c r="T105" s="38">
        <v>1</v>
      </c>
      <c r="U105" s="28">
        <v>3</v>
      </c>
      <c r="V105" s="43">
        <v>7</v>
      </c>
      <c r="W105" s="43">
        <v>7</v>
      </c>
      <c r="X105" s="44">
        <v>10</v>
      </c>
    </row>
    <row r="106" spans="2:24" x14ac:dyDescent="0.35">
      <c r="B106" s="34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20"/>
      <c r="N106" s="20"/>
      <c r="O106" s="32"/>
      <c r="S106" s="37" t="s">
        <v>103</v>
      </c>
      <c r="T106" s="28">
        <v>3</v>
      </c>
      <c r="U106" s="43">
        <v>7</v>
      </c>
      <c r="V106" s="44">
        <v>10</v>
      </c>
      <c r="W106" s="44">
        <v>10</v>
      </c>
      <c r="X106" s="44">
        <v>10</v>
      </c>
    </row>
    <row r="107" spans="2:24" ht="17.25" customHeight="1" x14ac:dyDescent="0.35">
      <c r="B107" s="180" t="s">
        <v>113</v>
      </c>
      <c r="C107" s="181"/>
      <c r="D107" s="31"/>
      <c r="E107" s="31"/>
      <c r="F107" s="31"/>
      <c r="G107" s="31"/>
      <c r="H107" s="31"/>
      <c r="I107" s="31"/>
      <c r="J107" s="31"/>
      <c r="K107" s="31"/>
      <c r="L107" s="31"/>
      <c r="M107" s="20"/>
      <c r="N107" s="20"/>
      <c r="O107" s="32"/>
    </row>
    <row r="108" spans="2:24" ht="15" customHeight="1" x14ac:dyDescent="0.35">
      <c r="B108" s="34"/>
      <c r="C108" s="35" t="s">
        <v>114</v>
      </c>
      <c r="D108" s="61">
        <v>1</v>
      </c>
      <c r="E108" s="31"/>
      <c r="F108" s="31"/>
      <c r="G108" s="31"/>
      <c r="H108" s="31"/>
      <c r="I108" s="31"/>
      <c r="J108" s="31"/>
      <c r="K108" s="31"/>
      <c r="L108" s="48" t="s">
        <v>115</v>
      </c>
      <c r="M108" s="40" t="s">
        <v>117</v>
      </c>
      <c r="N108" s="55">
        <f>VLOOKUP(M108, C108:D112, 2)</f>
        <v>0.5</v>
      </c>
      <c r="O108" s="32"/>
      <c r="S108" s="23">
        <f>INDEX(T104:X106, MATCH(M104, S104:S106, 0), MATCH(M103, T103:X103, 0))</f>
        <v>1</v>
      </c>
    </row>
    <row r="109" spans="2:24" ht="15" customHeight="1" x14ac:dyDescent="0.35">
      <c r="B109" s="34"/>
      <c r="C109" s="35" t="s">
        <v>116</v>
      </c>
      <c r="D109" s="61">
        <v>0.75</v>
      </c>
      <c r="E109" s="31"/>
      <c r="F109" s="31"/>
      <c r="G109" s="31"/>
      <c r="H109" s="31"/>
      <c r="I109" s="31"/>
      <c r="J109" s="31"/>
      <c r="K109" s="31"/>
      <c r="L109" s="31"/>
      <c r="M109" s="31"/>
      <c r="N109" s="62"/>
      <c r="O109" s="32"/>
    </row>
    <row r="110" spans="2:24" ht="15" customHeight="1" x14ac:dyDescent="0.35">
      <c r="B110" s="34"/>
      <c r="C110" s="35" t="s">
        <v>117</v>
      </c>
      <c r="D110" s="61">
        <v>0.5</v>
      </c>
      <c r="E110" s="31"/>
      <c r="F110" s="31"/>
      <c r="G110" s="31"/>
      <c r="H110" s="31"/>
      <c r="I110" s="31"/>
      <c r="J110" s="31"/>
      <c r="K110" s="31"/>
      <c r="L110" s="31"/>
      <c r="M110" s="20"/>
      <c r="N110" s="20"/>
      <c r="O110" s="32"/>
    </row>
    <row r="111" spans="2:24" ht="15" customHeight="1" x14ac:dyDescent="0.35">
      <c r="B111" s="34"/>
      <c r="C111" s="35" t="s">
        <v>118</v>
      </c>
      <c r="D111" s="61">
        <v>0.25</v>
      </c>
      <c r="E111" s="31"/>
      <c r="F111" s="31"/>
      <c r="G111" s="31"/>
      <c r="H111" s="31"/>
      <c r="I111" s="31"/>
      <c r="J111" s="31"/>
      <c r="K111" s="31"/>
      <c r="L111" s="31"/>
      <c r="M111" s="20"/>
      <c r="N111" s="20"/>
      <c r="O111" s="32"/>
    </row>
    <row r="112" spans="2:24" ht="15" customHeight="1" x14ac:dyDescent="0.35">
      <c r="B112" s="34"/>
      <c r="C112" s="35" t="s">
        <v>119</v>
      </c>
      <c r="D112" s="61">
        <v>0.1</v>
      </c>
      <c r="E112" s="31"/>
      <c r="F112" s="31"/>
      <c r="G112" s="31"/>
      <c r="H112" s="31"/>
      <c r="I112" s="31"/>
      <c r="J112" s="31"/>
      <c r="K112" s="31"/>
      <c r="L112" s="31"/>
      <c r="M112" s="63" t="s">
        <v>120</v>
      </c>
      <c r="N112" s="64">
        <f>M105*N108</f>
        <v>0.5</v>
      </c>
      <c r="O112" s="32"/>
    </row>
    <row r="113" spans="2:27" ht="7.5" customHeight="1" thickBot="1" x14ac:dyDescent="0.4">
      <c r="B113" s="65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7"/>
      <c r="N113" s="67"/>
      <c r="O113" s="68"/>
    </row>
    <row r="114" spans="2:27" ht="9.5" customHeight="1" thickBot="1" x14ac:dyDescent="0.4"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20"/>
      <c r="N114" s="20"/>
      <c r="O114" s="20"/>
    </row>
    <row r="115" spans="2:27" x14ac:dyDescent="0.35">
      <c r="B115" s="172" t="s">
        <v>7</v>
      </c>
      <c r="C115" s="173"/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4"/>
    </row>
    <row r="116" spans="2:27" ht="19.5" customHeight="1" x14ac:dyDescent="0.35">
      <c r="B116" s="34" t="s">
        <v>121</v>
      </c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20"/>
      <c r="N116" s="20"/>
      <c r="O116" s="32"/>
      <c r="S116" s="36"/>
      <c r="T116" s="37" t="s">
        <v>122</v>
      </c>
      <c r="U116" s="37" t="s">
        <v>123</v>
      </c>
      <c r="V116" s="37" t="s">
        <v>124</v>
      </c>
      <c r="W116" s="37" t="s">
        <v>125</v>
      </c>
    </row>
    <row r="117" spans="2:27" ht="29" x14ac:dyDescent="0.35">
      <c r="B117" s="34"/>
      <c r="C117" s="36"/>
      <c r="D117" s="35" t="s">
        <v>122</v>
      </c>
      <c r="E117" s="35" t="s">
        <v>123</v>
      </c>
      <c r="F117" s="35" t="s">
        <v>124</v>
      </c>
      <c r="G117" s="35" t="s">
        <v>125</v>
      </c>
      <c r="H117" s="31"/>
      <c r="I117" s="31"/>
      <c r="J117" s="31"/>
      <c r="K117" s="31"/>
      <c r="L117" s="31"/>
      <c r="M117" s="20"/>
      <c r="N117" s="20"/>
      <c r="O117" s="32"/>
      <c r="S117" s="37" t="s">
        <v>82</v>
      </c>
      <c r="T117" s="38">
        <v>1</v>
      </c>
      <c r="U117" s="38">
        <v>1</v>
      </c>
      <c r="V117" s="28">
        <v>3</v>
      </c>
      <c r="W117" s="43">
        <v>7</v>
      </c>
    </row>
    <row r="118" spans="2:27" ht="18" customHeight="1" x14ac:dyDescent="0.35">
      <c r="B118" s="34"/>
      <c r="C118" s="35" t="s">
        <v>82</v>
      </c>
      <c r="D118" s="38" t="s">
        <v>86</v>
      </c>
      <c r="E118" s="38" t="s">
        <v>86</v>
      </c>
      <c r="F118" s="28" t="s">
        <v>87</v>
      </c>
      <c r="G118" s="43" t="s">
        <v>90</v>
      </c>
      <c r="H118" s="31"/>
      <c r="I118" s="31"/>
      <c r="J118" s="31"/>
      <c r="K118" s="31"/>
      <c r="L118" s="69" t="s">
        <v>126</v>
      </c>
      <c r="M118" s="40" t="s">
        <v>123</v>
      </c>
      <c r="N118" s="20"/>
      <c r="O118" s="32"/>
      <c r="S118" s="37" t="s">
        <v>83</v>
      </c>
      <c r="T118" s="38">
        <v>1</v>
      </c>
      <c r="U118" s="28">
        <v>3</v>
      </c>
      <c r="V118" s="28">
        <v>3</v>
      </c>
      <c r="W118" s="43">
        <v>7</v>
      </c>
    </row>
    <row r="119" spans="2:27" ht="18" customHeight="1" x14ac:dyDescent="0.35">
      <c r="B119" s="34"/>
      <c r="C119" s="35" t="s">
        <v>83</v>
      </c>
      <c r="D119" s="38" t="s">
        <v>86</v>
      </c>
      <c r="E119" s="28" t="s">
        <v>87</v>
      </c>
      <c r="F119" s="28" t="s">
        <v>87</v>
      </c>
      <c r="G119" s="43" t="s">
        <v>90</v>
      </c>
      <c r="H119" s="31"/>
      <c r="I119" s="31"/>
      <c r="J119" s="31"/>
      <c r="K119" s="31"/>
      <c r="L119" s="31"/>
      <c r="M119" s="56" t="str">
        <f>M87</f>
        <v>Inclusione in matrice</v>
      </c>
      <c r="N119" s="20"/>
      <c r="O119" s="32"/>
      <c r="S119" s="37" t="s">
        <v>84</v>
      </c>
      <c r="T119" s="38">
        <v>1</v>
      </c>
      <c r="U119" s="28">
        <v>3</v>
      </c>
      <c r="V119" s="43">
        <v>7</v>
      </c>
      <c r="W119" s="44">
        <v>10</v>
      </c>
    </row>
    <row r="120" spans="2:27" ht="20.25" customHeight="1" x14ac:dyDescent="0.35">
      <c r="B120" s="34"/>
      <c r="C120" s="35" t="s">
        <v>84</v>
      </c>
      <c r="D120" s="38" t="s">
        <v>86</v>
      </c>
      <c r="E120" s="28" t="s">
        <v>87</v>
      </c>
      <c r="F120" s="43" t="s">
        <v>90</v>
      </c>
      <c r="G120" s="44" t="s">
        <v>127</v>
      </c>
      <c r="H120" s="31"/>
      <c r="I120" s="31"/>
      <c r="J120" s="31"/>
      <c r="K120" s="31"/>
      <c r="L120" s="31"/>
      <c r="M120" s="20"/>
      <c r="N120" s="54"/>
      <c r="O120" s="32"/>
      <c r="S120" s="37" t="s">
        <v>85</v>
      </c>
      <c r="T120" s="38">
        <v>1</v>
      </c>
      <c r="U120" s="43">
        <v>7</v>
      </c>
      <c r="V120" s="43">
        <v>7</v>
      </c>
      <c r="W120" s="44">
        <v>10</v>
      </c>
    </row>
    <row r="121" spans="2:27" x14ac:dyDescent="0.35">
      <c r="B121" s="34"/>
      <c r="C121" s="35" t="s">
        <v>85</v>
      </c>
      <c r="D121" s="38" t="s">
        <v>86</v>
      </c>
      <c r="E121" s="43" t="s">
        <v>90</v>
      </c>
      <c r="F121" s="43" t="s">
        <v>90</v>
      </c>
      <c r="G121" s="44" t="s">
        <v>127</v>
      </c>
      <c r="H121" s="31"/>
      <c r="I121" s="31"/>
      <c r="J121" s="31"/>
      <c r="K121" s="31"/>
      <c r="L121" s="31"/>
      <c r="M121" s="63" t="s">
        <v>128</v>
      </c>
      <c r="N121" s="64">
        <f>S122</f>
        <v>3</v>
      </c>
      <c r="O121" s="32"/>
    </row>
    <row r="122" spans="2:27" ht="15" thickBot="1" x14ac:dyDescent="0.4">
      <c r="B122" s="65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7"/>
      <c r="N122" s="67"/>
      <c r="O122" s="68"/>
      <c r="S122" s="23">
        <f>INDEX(T117:W120, MATCH(M119, S117:S120, 0), MATCH(M118, T116:W116, 0))</f>
        <v>3</v>
      </c>
    </row>
    <row r="123" spans="2:27" hidden="1" x14ac:dyDescent="0.35">
      <c r="B123" s="70"/>
      <c r="C123" s="70"/>
      <c r="D123" s="70"/>
      <c r="E123" s="70"/>
      <c r="F123" s="70"/>
      <c r="G123" s="70"/>
      <c r="H123" s="70"/>
      <c r="I123" s="70"/>
      <c r="J123" s="70"/>
      <c r="K123" s="70"/>
      <c r="L123" s="70"/>
    </row>
    <row r="124" spans="2:27" s="20" customFormat="1" ht="7.5" customHeight="1" x14ac:dyDescent="0.35"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P124" s="23"/>
      <c r="Q124" s="23"/>
      <c r="AA124" s="21"/>
    </row>
    <row r="125" spans="2:27" ht="15.75" customHeight="1" x14ac:dyDescent="0.35">
      <c r="B125" s="31"/>
      <c r="C125" s="182" t="s">
        <v>129</v>
      </c>
      <c r="D125" s="182"/>
      <c r="E125" s="31"/>
      <c r="F125" s="169"/>
      <c r="G125" s="169"/>
      <c r="H125" s="31"/>
      <c r="I125" s="31"/>
      <c r="J125" s="31"/>
      <c r="K125" s="31"/>
      <c r="L125" s="31"/>
      <c r="M125" s="20"/>
      <c r="N125" s="20"/>
      <c r="O125" s="20"/>
    </row>
    <row r="126" spans="2:27" ht="21.75" customHeight="1" x14ac:dyDescent="0.35">
      <c r="B126" s="31"/>
      <c r="C126" s="71" t="s">
        <v>130</v>
      </c>
      <c r="D126" s="22">
        <f>C70*N112</f>
        <v>0</v>
      </c>
      <c r="E126" s="31"/>
      <c r="F126" s="62"/>
      <c r="G126" s="31"/>
      <c r="H126" s="31"/>
      <c r="I126" s="31"/>
      <c r="J126" s="31"/>
      <c r="K126" s="31"/>
      <c r="L126" s="31"/>
      <c r="M126" s="20"/>
      <c r="N126" s="20"/>
      <c r="O126" s="20"/>
    </row>
    <row r="127" spans="2:27" ht="21.75" customHeight="1" x14ac:dyDescent="0.35">
      <c r="B127" s="31"/>
      <c r="C127" s="71" t="s">
        <v>131</v>
      </c>
      <c r="D127" s="22">
        <f>C70*N121</f>
        <v>0</v>
      </c>
      <c r="E127" s="31"/>
      <c r="F127" s="62"/>
      <c r="G127" s="31"/>
      <c r="H127" s="31"/>
      <c r="I127" s="31"/>
      <c r="J127" s="31"/>
      <c r="K127" s="31"/>
      <c r="L127" s="31"/>
      <c r="M127" s="20"/>
      <c r="N127" s="20"/>
      <c r="O127" s="20"/>
    </row>
    <row r="128" spans="2:27" ht="21.75" customHeight="1" x14ac:dyDescent="0.35">
      <c r="B128" s="31"/>
      <c r="C128" s="72" t="s">
        <v>132</v>
      </c>
      <c r="D128" s="73">
        <f>SQRT(D126*D126+D127*D127)</f>
        <v>0</v>
      </c>
      <c r="E128" s="170" t="str">
        <f>IF(D128&lt;15, "Rischio irrilevante per la salute.", IF(D128&lt;21, "Intervallo di incertezza: è necessario analizzare nel dettaglio le misure di prevenzione e protezione adottate per definire il livello di rischio", IF(D128&lt;40, "Rischio superiore al rischio chimico irrilevante per la salute", IF(D128&lt;80, "Rischio elevato", IF(D128&gt;80, "Zona di rischio grave")))))</f>
        <v>Rischio irrilevante per la salute.</v>
      </c>
      <c r="F128" s="171"/>
      <c r="G128" s="171"/>
      <c r="H128" s="171"/>
      <c r="I128" s="171"/>
      <c r="J128" s="171"/>
      <c r="K128" s="171"/>
      <c r="L128" s="171"/>
      <c r="M128" s="171"/>
      <c r="N128" s="20"/>
      <c r="O128" s="20"/>
    </row>
    <row r="129" spans="2:15" ht="6.75" customHeight="1" x14ac:dyDescent="0.35"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20"/>
      <c r="N129" s="20"/>
      <c r="O129" s="20"/>
    </row>
    <row r="130" spans="2:15" ht="7.5" customHeight="1" thickBot="1" x14ac:dyDescent="0.4"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20"/>
      <c r="N130" s="27"/>
      <c r="O130" s="20"/>
    </row>
    <row r="131" spans="2:15" ht="17.25" customHeight="1" x14ac:dyDescent="0.35">
      <c r="B131" s="31"/>
      <c r="C131" s="166" t="s">
        <v>133</v>
      </c>
      <c r="D131" s="167"/>
      <c r="E131" s="167"/>
      <c r="F131" s="167"/>
      <c r="G131" s="167"/>
      <c r="H131" s="167"/>
      <c r="I131" s="167"/>
      <c r="J131" s="167"/>
      <c r="K131" s="167"/>
      <c r="L131" s="167"/>
      <c r="M131" s="168"/>
      <c r="N131" s="20"/>
      <c r="O131" s="20"/>
    </row>
    <row r="132" spans="2:15" ht="31" customHeight="1" x14ac:dyDescent="0.35">
      <c r="B132" s="31"/>
      <c r="C132" s="160" t="s">
        <v>134</v>
      </c>
      <c r="D132" s="74" t="s">
        <v>135</v>
      </c>
      <c r="E132" s="162" t="s">
        <v>136</v>
      </c>
      <c r="F132" s="162"/>
      <c r="G132" s="162"/>
      <c r="H132" s="162"/>
      <c r="I132" s="162"/>
      <c r="J132" s="162"/>
      <c r="K132" s="162"/>
      <c r="L132" s="162"/>
      <c r="M132" s="163"/>
      <c r="N132" s="20"/>
      <c r="O132" s="20"/>
    </row>
    <row r="133" spans="2:15" ht="31" customHeight="1" x14ac:dyDescent="0.35">
      <c r="B133" s="31"/>
      <c r="C133" s="160"/>
      <c r="D133" s="75" t="s">
        <v>137</v>
      </c>
      <c r="E133" s="162" t="s">
        <v>138</v>
      </c>
      <c r="F133" s="162"/>
      <c r="G133" s="162"/>
      <c r="H133" s="162"/>
      <c r="I133" s="162"/>
      <c r="J133" s="162"/>
      <c r="K133" s="162"/>
      <c r="L133" s="162"/>
      <c r="M133" s="163"/>
      <c r="N133" s="20"/>
      <c r="O133" s="20"/>
    </row>
    <row r="134" spans="2:15" ht="31" customHeight="1" x14ac:dyDescent="0.35">
      <c r="B134" s="31"/>
      <c r="C134" s="160" t="s">
        <v>139</v>
      </c>
      <c r="D134" s="76" t="s">
        <v>140</v>
      </c>
      <c r="E134" s="162" t="s">
        <v>141</v>
      </c>
      <c r="F134" s="162"/>
      <c r="G134" s="162"/>
      <c r="H134" s="162"/>
      <c r="I134" s="162"/>
      <c r="J134" s="162"/>
      <c r="K134" s="162"/>
      <c r="L134" s="162"/>
      <c r="M134" s="163"/>
      <c r="N134" s="20"/>
      <c r="O134" s="20"/>
    </row>
    <row r="135" spans="2:15" ht="31" customHeight="1" x14ac:dyDescent="0.35">
      <c r="B135" s="31"/>
      <c r="C135" s="160"/>
      <c r="D135" s="77" t="s">
        <v>142</v>
      </c>
      <c r="E135" s="162" t="s">
        <v>143</v>
      </c>
      <c r="F135" s="162"/>
      <c r="G135" s="162"/>
      <c r="H135" s="162"/>
      <c r="I135" s="162"/>
      <c r="J135" s="162"/>
      <c r="K135" s="162"/>
      <c r="L135" s="162"/>
      <c r="M135" s="163"/>
      <c r="N135" s="20"/>
      <c r="O135" s="20"/>
    </row>
    <row r="136" spans="2:15" ht="31" customHeight="1" thickBot="1" x14ac:dyDescent="0.4">
      <c r="B136" s="31"/>
      <c r="C136" s="161"/>
      <c r="D136" s="78" t="s">
        <v>144</v>
      </c>
      <c r="E136" s="164" t="s">
        <v>145</v>
      </c>
      <c r="F136" s="164"/>
      <c r="G136" s="164"/>
      <c r="H136" s="164"/>
      <c r="I136" s="164"/>
      <c r="J136" s="164"/>
      <c r="K136" s="164"/>
      <c r="L136" s="164"/>
      <c r="M136" s="165"/>
      <c r="N136" s="20"/>
      <c r="O136" s="20"/>
    </row>
    <row r="137" spans="2:15" x14ac:dyDescent="0.35"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20"/>
      <c r="N137" s="20"/>
      <c r="O137" s="20"/>
    </row>
    <row r="138" spans="2:15" x14ac:dyDescent="0.35"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20"/>
      <c r="N138" s="20"/>
      <c r="O138" s="20"/>
    </row>
    <row r="139" spans="2:15" x14ac:dyDescent="0.35"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20"/>
      <c r="N139" s="20"/>
      <c r="O139" s="20"/>
    </row>
    <row r="140" spans="2:15" x14ac:dyDescent="0.35"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20"/>
      <c r="N140" s="20"/>
      <c r="O140" s="20"/>
    </row>
    <row r="141" spans="2:15" x14ac:dyDescent="0.35"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20"/>
      <c r="N141" s="20"/>
      <c r="O141" s="20"/>
    </row>
    <row r="142" spans="2:15" x14ac:dyDescent="0.35"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20"/>
      <c r="N142" s="20"/>
      <c r="O142" s="20"/>
    </row>
    <row r="143" spans="2:15" x14ac:dyDescent="0.35"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20"/>
      <c r="N143" s="20"/>
      <c r="O143" s="20"/>
    </row>
    <row r="144" spans="2:15" x14ac:dyDescent="0.35"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20"/>
      <c r="N144" s="20"/>
      <c r="O144" s="20"/>
    </row>
    <row r="145" spans="2:13" x14ac:dyDescent="0.35">
      <c r="B145" s="70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20"/>
    </row>
    <row r="146" spans="2:13" x14ac:dyDescent="0.35">
      <c r="B146" s="70"/>
      <c r="C146" s="70"/>
      <c r="D146" s="70"/>
      <c r="E146" s="70"/>
      <c r="F146" s="70"/>
      <c r="G146" s="70"/>
      <c r="H146" s="70"/>
      <c r="I146" s="70"/>
      <c r="J146" s="70"/>
      <c r="K146" s="70"/>
      <c r="L146" s="70"/>
    </row>
    <row r="147" spans="2:13" x14ac:dyDescent="0.35"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</row>
    <row r="148" spans="2:13" x14ac:dyDescent="0.35">
      <c r="B148" s="70"/>
      <c r="C148" s="70"/>
      <c r="D148" s="70"/>
      <c r="E148" s="70"/>
      <c r="F148" s="70"/>
      <c r="G148" s="70"/>
      <c r="H148" s="70"/>
      <c r="I148" s="70"/>
      <c r="J148" s="70"/>
      <c r="K148" s="70"/>
      <c r="L148" s="70"/>
    </row>
    <row r="149" spans="2:13" x14ac:dyDescent="0.35"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</row>
    <row r="150" spans="2:13" x14ac:dyDescent="0.35">
      <c r="B150" s="70"/>
      <c r="C150" s="70"/>
      <c r="D150" s="70"/>
      <c r="E150" s="70"/>
      <c r="F150" s="70"/>
      <c r="G150" s="70"/>
      <c r="H150" s="70"/>
      <c r="I150" s="70"/>
      <c r="J150" s="70"/>
      <c r="K150" s="70"/>
      <c r="L150" s="70"/>
    </row>
    <row r="151" spans="2:13" x14ac:dyDescent="0.35"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</row>
    <row r="152" spans="2:13" x14ac:dyDescent="0.35">
      <c r="B152" s="70"/>
      <c r="C152" s="70"/>
      <c r="D152" s="70"/>
      <c r="E152" s="70"/>
      <c r="F152" s="70"/>
      <c r="G152" s="70"/>
      <c r="H152" s="70"/>
      <c r="I152" s="70"/>
      <c r="J152" s="70"/>
      <c r="K152" s="70"/>
      <c r="L152" s="70"/>
    </row>
    <row r="153" spans="2:13" x14ac:dyDescent="0.35">
      <c r="B153" s="70"/>
      <c r="C153" s="70"/>
      <c r="D153" s="70"/>
      <c r="E153" s="70"/>
      <c r="F153" s="70"/>
      <c r="G153" s="70"/>
      <c r="H153" s="70"/>
      <c r="I153" s="70"/>
      <c r="J153" s="70"/>
      <c r="K153" s="70"/>
      <c r="L153" s="70"/>
    </row>
    <row r="154" spans="2:13" x14ac:dyDescent="0.35">
      <c r="B154" s="70"/>
      <c r="C154" s="70"/>
      <c r="D154" s="70"/>
      <c r="E154" s="70"/>
      <c r="F154" s="70"/>
      <c r="G154" s="70"/>
      <c r="H154" s="70"/>
      <c r="I154" s="70"/>
      <c r="J154" s="70"/>
      <c r="K154" s="70"/>
      <c r="L154" s="70"/>
    </row>
    <row r="155" spans="2:13" x14ac:dyDescent="0.35">
      <c r="B155" s="70"/>
      <c r="C155" s="70"/>
      <c r="D155" s="70"/>
      <c r="E155" s="70"/>
      <c r="F155" s="70"/>
      <c r="G155" s="70"/>
      <c r="H155" s="70"/>
      <c r="I155" s="70"/>
      <c r="J155" s="70"/>
      <c r="K155" s="70"/>
      <c r="L155" s="70"/>
    </row>
    <row r="156" spans="2:13" x14ac:dyDescent="0.35">
      <c r="B156" s="70"/>
      <c r="C156" s="70"/>
      <c r="D156" s="70"/>
      <c r="E156" s="70"/>
      <c r="F156" s="70"/>
      <c r="G156" s="70"/>
      <c r="H156" s="70"/>
      <c r="I156" s="70"/>
      <c r="J156" s="70"/>
      <c r="K156" s="70"/>
      <c r="L156" s="70"/>
    </row>
    <row r="157" spans="2:13" x14ac:dyDescent="0.35">
      <c r="B157" s="70"/>
      <c r="C157" s="70"/>
      <c r="D157" s="70"/>
      <c r="E157" s="70"/>
      <c r="F157" s="70"/>
      <c r="G157" s="70"/>
      <c r="H157" s="70"/>
      <c r="I157" s="70"/>
      <c r="J157" s="70"/>
      <c r="K157" s="70"/>
      <c r="L157" s="70"/>
    </row>
    <row r="158" spans="2:13" x14ac:dyDescent="0.35">
      <c r="B158" s="70"/>
      <c r="C158" s="70"/>
      <c r="D158" s="70"/>
      <c r="E158" s="70"/>
      <c r="F158" s="70"/>
      <c r="G158" s="70"/>
      <c r="H158" s="70"/>
      <c r="I158" s="70"/>
      <c r="J158" s="70"/>
      <c r="K158" s="70"/>
      <c r="L158" s="70"/>
    </row>
    <row r="159" spans="2:13" x14ac:dyDescent="0.35">
      <c r="B159" s="70"/>
      <c r="C159" s="70"/>
      <c r="D159" s="70"/>
      <c r="E159" s="70"/>
      <c r="F159" s="70"/>
      <c r="G159" s="70"/>
      <c r="H159" s="70"/>
      <c r="I159" s="70"/>
      <c r="J159" s="70"/>
      <c r="K159" s="70"/>
      <c r="L159" s="70"/>
    </row>
    <row r="160" spans="2:13" x14ac:dyDescent="0.35">
      <c r="B160" s="70"/>
      <c r="C160" s="70"/>
      <c r="D160" s="70"/>
      <c r="E160" s="70"/>
      <c r="F160" s="70"/>
      <c r="G160" s="70"/>
      <c r="H160" s="70"/>
      <c r="I160" s="70"/>
      <c r="J160" s="70"/>
      <c r="K160" s="70"/>
      <c r="L160" s="70"/>
    </row>
    <row r="161" spans="2:12" x14ac:dyDescent="0.35">
      <c r="B161" s="70"/>
      <c r="C161" s="70"/>
      <c r="D161" s="70"/>
      <c r="E161" s="70"/>
      <c r="F161" s="70"/>
      <c r="G161" s="70"/>
      <c r="H161" s="70"/>
      <c r="I161" s="70"/>
      <c r="J161" s="70"/>
      <c r="K161" s="70"/>
      <c r="L161" s="70"/>
    </row>
    <row r="162" spans="2:12" x14ac:dyDescent="0.35">
      <c r="B162" s="70"/>
      <c r="C162" s="70"/>
      <c r="D162" s="70"/>
      <c r="E162" s="70"/>
      <c r="F162" s="70"/>
      <c r="G162" s="70"/>
      <c r="H162" s="70"/>
      <c r="I162" s="70"/>
      <c r="J162" s="70"/>
      <c r="K162" s="70"/>
      <c r="L162" s="70"/>
    </row>
    <row r="163" spans="2:12" x14ac:dyDescent="0.35">
      <c r="B163" s="70"/>
      <c r="C163" s="70"/>
      <c r="D163" s="70"/>
      <c r="E163" s="70"/>
      <c r="F163" s="70"/>
      <c r="G163" s="70"/>
      <c r="H163" s="70"/>
      <c r="I163" s="70"/>
      <c r="J163" s="70"/>
      <c r="K163" s="70"/>
      <c r="L163" s="70"/>
    </row>
    <row r="164" spans="2:12" x14ac:dyDescent="0.35">
      <c r="B164" s="70"/>
      <c r="C164" s="70"/>
      <c r="D164" s="70"/>
      <c r="E164" s="70"/>
      <c r="F164" s="70"/>
      <c r="G164" s="70"/>
      <c r="H164" s="70"/>
      <c r="I164" s="70"/>
      <c r="J164" s="70"/>
      <c r="K164" s="70"/>
      <c r="L164" s="70"/>
    </row>
    <row r="165" spans="2:12" x14ac:dyDescent="0.35">
      <c r="B165" s="70"/>
      <c r="C165" s="70"/>
      <c r="D165" s="70"/>
      <c r="E165" s="70"/>
      <c r="F165" s="70"/>
      <c r="G165" s="70"/>
      <c r="H165" s="70"/>
      <c r="I165" s="70"/>
      <c r="J165" s="70"/>
      <c r="K165" s="70"/>
      <c r="L165" s="70"/>
    </row>
    <row r="166" spans="2:12" x14ac:dyDescent="0.35">
      <c r="B166" s="70"/>
      <c r="C166" s="70"/>
      <c r="D166" s="70"/>
      <c r="E166" s="70"/>
      <c r="F166" s="70"/>
      <c r="G166" s="70"/>
      <c r="H166" s="70"/>
      <c r="I166" s="70"/>
      <c r="J166" s="70"/>
      <c r="K166" s="70"/>
      <c r="L166" s="70"/>
    </row>
    <row r="167" spans="2:12" x14ac:dyDescent="0.35">
      <c r="B167" s="70"/>
      <c r="C167" s="70"/>
      <c r="D167" s="70"/>
      <c r="E167" s="70"/>
      <c r="F167" s="70"/>
      <c r="G167" s="70"/>
      <c r="H167" s="70"/>
      <c r="I167" s="70"/>
      <c r="J167" s="70"/>
      <c r="K167" s="70"/>
      <c r="L167" s="70"/>
    </row>
    <row r="168" spans="2:12" x14ac:dyDescent="0.35">
      <c r="B168" s="70"/>
      <c r="C168" s="70"/>
      <c r="D168" s="70"/>
      <c r="E168" s="70"/>
      <c r="F168" s="70"/>
      <c r="G168" s="70"/>
      <c r="H168" s="70"/>
      <c r="I168" s="70"/>
      <c r="J168" s="70"/>
      <c r="K168" s="70"/>
      <c r="L168" s="70"/>
    </row>
    <row r="169" spans="2:12" x14ac:dyDescent="0.35">
      <c r="B169" s="70"/>
      <c r="C169" s="70"/>
      <c r="D169" s="70"/>
      <c r="E169" s="70"/>
      <c r="F169" s="70"/>
      <c r="G169" s="70"/>
      <c r="H169" s="70"/>
      <c r="I169" s="70"/>
      <c r="J169" s="70"/>
      <c r="K169" s="70"/>
      <c r="L169" s="70"/>
    </row>
    <row r="170" spans="2:12" x14ac:dyDescent="0.35">
      <c r="B170" s="70"/>
      <c r="C170" s="70"/>
      <c r="D170" s="70"/>
      <c r="E170" s="70"/>
      <c r="F170" s="70"/>
      <c r="G170" s="70"/>
      <c r="H170" s="70"/>
      <c r="I170" s="70"/>
      <c r="J170" s="70"/>
      <c r="K170" s="70"/>
      <c r="L170" s="70"/>
    </row>
    <row r="171" spans="2:12" x14ac:dyDescent="0.35"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</row>
    <row r="172" spans="2:12" x14ac:dyDescent="0.35">
      <c r="B172" s="70"/>
      <c r="C172" s="70"/>
      <c r="D172" s="70"/>
      <c r="E172" s="70"/>
      <c r="F172" s="70"/>
      <c r="G172" s="70"/>
      <c r="H172" s="70"/>
      <c r="I172" s="70"/>
      <c r="J172" s="70"/>
      <c r="K172" s="70"/>
      <c r="L172" s="70"/>
    </row>
    <row r="173" spans="2:12" x14ac:dyDescent="0.35"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</row>
    <row r="174" spans="2:12" x14ac:dyDescent="0.35">
      <c r="B174" s="70"/>
      <c r="C174" s="70"/>
      <c r="D174" s="70"/>
      <c r="E174" s="70"/>
      <c r="F174" s="70"/>
      <c r="G174" s="70"/>
      <c r="H174" s="70"/>
      <c r="I174" s="70"/>
      <c r="J174" s="70"/>
      <c r="K174" s="70"/>
      <c r="L174" s="70"/>
    </row>
    <row r="175" spans="2:12" x14ac:dyDescent="0.35">
      <c r="B175" s="70"/>
      <c r="C175" s="70"/>
      <c r="D175" s="70"/>
      <c r="E175" s="70"/>
      <c r="F175" s="70"/>
      <c r="G175" s="70"/>
      <c r="H175" s="70"/>
      <c r="I175" s="70"/>
      <c r="J175" s="70"/>
      <c r="K175" s="70"/>
      <c r="L175" s="70"/>
    </row>
    <row r="176" spans="2:12" x14ac:dyDescent="0.35">
      <c r="B176" s="70"/>
      <c r="C176" s="70"/>
      <c r="D176" s="70"/>
      <c r="E176" s="70"/>
      <c r="F176" s="70"/>
      <c r="G176" s="70"/>
      <c r="H176" s="70"/>
      <c r="I176" s="70"/>
      <c r="J176" s="70"/>
      <c r="K176" s="70"/>
      <c r="L176" s="70"/>
    </row>
    <row r="177" spans="2:12" x14ac:dyDescent="0.35">
      <c r="B177" s="70"/>
      <c r="C177" s="70"/>
      <c r="D177" s="70"/>
      <c r="E177" s="70"/>
      <c r="F177" s="70"/>
      <c r="G177" s="70"/>
      <c r="H177" s="70"/>
      <c r="I177" s="70"/>
      <c r="J177" s="70"/>
      <c r="K177" s="70"/>
      <c r="L177" s="70"/>
    </row>
    <row r="178" spans="2:12" x14ac:dyDescent="0.35">
      <c r="B178" s="70"/>
      <c r="C178" s="70"/>
      <c r="D178" s="70"/>
      <c r="E178" s="70"/>
      <c r="F178" s="70"/>
      <c r="G178" s="70"/>
      <c r="H178" s="70"/>
      <c r="I178" s="70"/>
      <c r="J178" s="70"/>
      <c r="K178" s="70"/>
      <c r="L178" s="70"/>
    </row>
    <row r="179" spans="2:12" x14ac:dyDescent="0.35">
      <c r="B179" s="70"/>
      <c r="C179" s="70"/>
      <c r="D179" s="70"/>
      <c r="E179" s="70"/>
      <c r="F179" s="70"/>
      <c r="G179" s="70"/>
      <c r="H179" s="70"/>
      <c r="I179" s="70"/>
      <c r="J179" s="70"/>
      <c r="K179" s="70"/>
      <c r="L179" s="70"/>
    </row>
    <row r="180" spans="2:12" x14ac:dyDescent="0.35">
      <c r="B180" s="70"/>
      <c r="C180" s="70"/>
      <c r="D180" s="70"/>
      <c r="E180" s="70"/>
      <c r="F180" s="70"/>
      <c r="G180" s="70"/>
      <c r="H180" s="70"/>
      <c r="I180" s="70"/>
      <c r="J180" s="70"/>
      <c r="K180" s="70"/>
      <c r="L180" s="70"/>
    </row>
    <row r="181" spans="2:12" x14ac:dyDescent="0.35"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</row>
    <row r="182" spans="2:12" x14ac:dyDescent="0.35">
      <c r="B182" s="70"/>
      <c r="C182" s="70"/>
      <c r="D182" s="70"/>
      <c r="E182" s="70"/>
      <c r="F182" s="70"/>
      <c r="G182" s="70"/>
      <c r="H182" s="70"/>
      <c r="I182" s="70"/>
      <c r="J182" s="70"/>
      <c r="K182" s="70"/>
      <c r="L182" s="70"/>
    </row>
    <row r="183" spans="2:12" x14ac:dyDescent="0.35">
      <c r="B183" s="70"/>
      <c r="C183" s="70"/>
      <c r="D183" s="70"/>
      <c r="E183" s="70"/>
      <c r="F183" s="70"/>
      <c r="G183" s="70"/>
      <c r="H183" s="70"/>
      <c r="I183" s="70"/>
      <c r="J183" s="70"/>
      <c r="K183" s="70"/>
      <c r="L183" s="70"/>
    </row>
    <row r="184" spans="2:12" x14ac:dyDescent="0.35">
      <c r="B184" s="70"/>
      <c r="C184" s="70"/>
      <c r="D184" s="70"/>
      <c r="E184" s="70"/>
      <c r="F184" s="70"/>
      <c r="G184" s="70"/>
      <c r="H184" s="70"/>
      <c r="I184" s="70"/>
      <c r="J184" s="70"/>
      <c r="K184" s="70"/>
      <c r="L184" s="70"/>
    </row>
    <row r="185" spans="2:12" x14ac:dyDescent="0.35">
      <c r="B185" s="70"/>
      <c r="C185" s="70"/>
      <c r="D185" s="70"/>
      <c r="E185" s="70"/>
      <c r="F185" s="70"/>
      <c r="G185" s="70"/>
      <c r="H185" s="70"/>
      <c r="I185" s="70"/>
      <c r="J185" s="70"/>
      <c r="K185" s="70"/>
      <c r="L185" s="70"/>
    </row>
    <row r="186" spans="2:12" x14ac:dyDescent="0.35">
      <c r="B186" s="70"/>
      <c r="C186" s="70"/>
      <c r="D186" s="70"/>
      <c r="E186" s="70"/>
      <c r="F186" s="70"/>
      <c r="G186" s="70"/>
      <c r="H186" s="70"/>
      <c r="I186" s="70"/>
      <c r="J186" s="70"/>
      <c r="K186" s="70"/>
      <c r="L186" s="70"/>
    </row>
    <row r="187" spans="2:12" x14ac:dyDescent="0.35">
      <c r="B187" s="70"/>
      <c r="C187" s="70"/>
      <c r="D187" s="70"/>
      <c r="E187" s="70"/>
      <c r="F187" s="70"/>
      <c r="G187" s="70"/>
      <c r="H187" s="70"/>
      <c r="I187" s="70"/>
      <c r="J187" s="70"/>
      <c r="K187" s="70"/>
      <c r="L187" s="70"/>
    </row>
    <row r="188" spans="2:12" x14ac:dyDescent="0.35">
      <c r="B188" s="70"/>
      <c r="C188" s="70"/>
      <c r="D188" s="70"/>
      <c r="E188" s="70"/>
      <c r="F188" s="70"/>
      <c r="G188" s="70"/>
      <c r="H188" s="70"/>
      <c r="I188" s="70"/>
      <c r="J188" s="70"/>
      <c r="K188" s="70"/>
      <c r="L188" s="70"/>
    </row>
    <row r="189" spans="2:12" x14ac:dyDescent="0.35">
      <c r="B189" s="70"/>
      <c r="C189" s="70"/>
      <c r="D189" s="70"/>
      <c r="E189" s="70"/>
      <c r="F189" s="70"/>
      <c r="G189" s="70"/>
      <c r="H189" s="70"/>
      <c r="I189" s="70"/>
      <c r="J189" s="70"/>
      <c r="K189" s="70"/>
      <c r="L189" s="70"/>
    </row>
    <row r="190" spans="2:12" x14ac:dyDescent="0.35">
      <c r="B190" s="70"/>
      <c r="C190" s="70"/>
      <c r="D190" s="70"/>
      <c r="E190" s="70"/>
      <c r="F190" s="70"/>
      <c r="G190" s="70"/>
      <c r="H190" s="70"/>
      <c r="I190" s="70"/>
      <c r="J190" s="70"/>
      <c r="K190" s="70"/>
      <c r="L190" s="70"/>
    </row>
    <row r="191" spans="2:12" x14ac:dyDescent="0.35">
      <c r="B191" s="70"/>
      <c r="C191" s="70"/>
      <c r="D191" s="70"/>
      <c r="E191" s="70"/>
      <c r="F191" s="70"/>
      <c r="G191" s="70"/>
      <c r="H191" s="70"/>
      <c r="I191" s="70"/>
      <c r="J191" s="70"/>
      <c r="K191" s="70"/>
      <c r="L191" s="70"/>
    </row>
    <row r="192" spans="2:12" x14ac:dyDescent="0.35">
      <c r="B192" s="70"/>
      <c r="C192" s="70"/>
      <c r="D192" s="70"/>
      <c r="E192" s="70"/>
      <c r="F192" s="70"/>
      <c r="G192" s="70"/>
      <c r="H192" s="70"/>
      <c r="I192" s="70"/>
      <c r="J192" s="70"/>
      <c r="K192" s="70"/>
      <c r="L192" s="70"/>
    </row>
    <row r="193" spans="2:12" x14ac:dyDescent="0.35">
      <c r="B193" s="70"/>
      <c r="C193" s="70"/>
      <c r="D193" s="70"/>
      <c r="E193" s="70"/>
      <c r="F193" s="70"/>
      <c r="G193" s="70"/>
      <c r="H193" s="70"/>
      <c r="I193" s="70"/>
      <c r="J193" s="70"/>
      <c r="K193" s="70"/>
      <c r="L193" s="70"/>
    </row>
    <row r="194" spans="2:12" x14ac:dyDescent="0.35"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</row>
    <row r="195" spans="2:12" x14ac:dyDescent="0.35">
      <c r="B195" s="70"/>
      <c r="C195" s="70"/>
      <c r="D195" s="70"/>
      <c r="E195" s="70"/>
      <c r="F195" s="70"/>
      <c r="G195" s="70"/>
      <c r="H195" s="70"/>
      <c r="I195" s="70"/>
      <c r="J195" s="70"/>
      <c r="K195" s="70"/>
      <c r="L195" s="70"/>
    </row>
    <row r="196" spans="2:12" x14ac:dyDescent="0.35">
      <c r="C196" s="70"/>
      <c r="D196" s="70"/>
      <c r="E196" s="70"/>
      <c r="F196" s="70"/>
      <c r="G196" s="70"/>
      <c r="H196" s="70"/>
      <c r="I196" s="70"/>
      <c r="J196" s="70"/>
      <c r="K196" s="70"/>
      <c r="L196" s="70"/>
    </row>
  </sheetData>
  <mergeCells count="36">
    <mergeCell ref="B1:O1"/>
    <mergeCell ref="C11:F11"/>
    <mergeCell ref="C9:O9"/>
    <mergeCell ref="C72:O72"/>
    <mergeCell ref="C13:O13"/>
    <mergeCell ref="E15:F15"/>
    <mergeCell ref="E16:F16"/>
    <mergeCell ref="J15:O16"/>
    <mergeCell ref="H11:O11"/>
    <mergeCell ref="C10:O10"/>
    <mergeCell ref="C7:O7"/>
    <mergeCell ref="C8:O8"/>
    <mergeCell ref="C3:M3"/>
    <mergeCell ref="N3:O3"/>
    <mergeCell ref="F125:G125"/>
    <mergeCell ref="E128:M128"/>
    <mergeCell ref="B74:O74"/>
    <mergeCell ref="D18:O18"/>
    <mergeCell ref="B16:C16"/>
    <mergeCell ref="C77:C78"/>
    <mergeCell ref="D77:H77"/>
    <mergeCell ref="D85:G85"/>
    <mergeCell ref="D93:H93"/>
    <mergeCell ref="B100:C100"/>
    <mergeCell ref="D101:H101"/>
    <mergeCell ref="B107:C107"/>
    <mergeCell ref="B115:O115"/>
    <mergeCell ref="C125:D125"/>
    <mergeCell ref="C134:C136"/>
    <mergeCell ref="E134:M134"/>
    <mergeCell ref="E135:M135"/>
    <mergeCell ref="E136:M136"/>
    <mergeCell ref="C131:M131"/>
    <mergeCell ref="C132:C133"/>
    <mergeCell ref="E132:M132"/>
    <mergeCell ref="E133:M133"/>
  </mergeCells>
  <conditionalFormatting sqref="D15:D16">
    <cfRule type="containsText" dxfId="25" priority="1" operator="containsText" text="NO">
      <formula>NOT(ISERROR(SEARCH("NO",D15)))</formula>
    </cfRule>
    <cfRule type="containsText" dxfId="24" priority="2" operator="containsText" text="SI">
      <formula>NOT(ISERROR(SEARCH("SI",D15)))</formula>
    </cfRule>
  </conditionalFormatting>
  <conditionalFormatting sqref="D128">
    <cfRule type="expression" dxfId="23" priority="5">
      <formula>D128&gt;80</formula>
    </cfRule>
    <cfRule type="expression" dxfId="22" priority="6">
      <formula>AND(D128&gt;=40, D128&lt;80)</formula>
    </cfRule>
    <cfRule type="expression" dxfId="21" priority="7">
      <formula>AND(D128&gt;=21, D128&lt;40)</formula>
    </cfRule>
    <cfRule type="expression" dxfId="20" priority="8">
      <formula>AND(D128&gt;=15, D128&lt;21)</formula>
    </cfRule>
    <cfRule type="expression" dxfId="19" priority="9">
      <formula>D128&lt;15</formula>
    </cfRule>
  </conditionalFormatting>
  <conditionalFormatting sqref="N14">
    <cfRule type="containsText" dxfId="18" priority="3" operator="containsText" text="NO">
      <formula>NOT(ISERROR(SEARCH("NO",N14)))</formula>
    </cfRule>
    <cfRule type="containsText" dxfId="17" priority="4" operator="containsText" text="SI">
      <formula>NOT(ISERROR(SEARCH("SI",N14)))</formula>
    </cfRule>
  </conditionalFormatting>
  <dataValidations count="8">
    <dataValidation type="list" allowBlank="1" showInputMessage="1" showErrorMessage="1" sqref="D15:D16" xr:uid="{00000000-0002-0000-0100-000000000000}">
      <formula1>$S$22:$S$23</formula1>
    </dataValidation>
    <dataValidation type="list" allowBlank="1" showInputMessage="1" showErrorMessage="1" sqref="M79" xr:uid="{00000000-0002-0000-0100-000001000000}">
      <formula1>$T$78:$X$78</formula1>
    </dataValidation>
    <dataValidation type="list" allowBlank="1" showInputMessage="1" showErrorMessage="1" sqref="M87" xr:uid="{00000000-0002-0000-0100-000002000000}">
      <formula1>$T$86:$W$86</formula1>
    </dataValidation>
    <dataValidation type="list" allowBlank="1" showInputMessage="1" showErrorMessage="1" sqref="J109 M108" xr:uid="{00000000-0002-0000-0100-000003000000}">
      <formula1>$C$108:$C$112</formula1>
    </dataValidation>
    <dataValidation type="list" allowBlank="1" showInputMessage="1" showErrorMessage="1" sqref="M95" xr:uid="{00000000-0002-0000-0100-000004000000}">
      <formula1>$T$95:$X$95</formula1>
    </dataValidation>
    <dataValidation type="list" allowBlank="1" showInputMessage="1" showErrorMessage="1" sqref="M103" xr:uid="{00000000-0002-0000-0100-000005000000}">
      <formula1>$T$103:$X$103</formula1>
    </dataValidation>
    <dataValidation type="list" allowBlank="1" showInputMessage="1" showErrorMessage="1" sqref="M118" xr:uid="{00000000-0002-0000-0100-000006000000}">
      <formula1>$T$116:$W$116</formula1>
    </dataValidation>
    <dataValidation type="list" allowBlank="1" showInputMessage="1" showErrorMessage="1" sqref="M80" xr:uid="{00000000-0002-0000-0100-000007000000}">
      <formula1>$S$79:$S$82</formula1>
    </dataValidation>
  </dataValidations>
  <pageMargins left="0.70866141732283472" right="0.70866141732283472" top="0.4" bottom="0.35" header="0.21" footer="0.17"/>
  <pageSetup paperSize="9" scale="48" fitToHeight="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A1:AA196"/>
  <sheetViews>
    <sheetView topLeftCell="J10" zoomScale="115" workbookViewId="0">
      <selection activeCell="AB22" sqref="AB22"/>
    </sheetView>
  </sheetViews>
  <sheetFormatPr defaultColWidth="9.1796875" defaultRowHeight="14.5" x14ac:dyDescent="0.35"/>
  <cols>
    <col min="1" max="1" width="2.1796875" style="20" customWidth="1"/>
    <col min="2" max="2" width="21.453125" style="23" customWidth="1"/>
    <col min="3" max="3" width="20.7265625" style="23" customWidth="1"/>
    <col min="4" max="4" width="13.7265625" style="23" bestFit="1" customWidth="1"/>
    <col min="5" max="5" width="11.453125" style="23" bestFit="1" customWidth="1"/>
    <col min="6" max="6" width="13.453125" style="23" customWidth="1"/>
    <col min="7" max="7" width="14" style="23" customWidth="1"/>
    <col min="8" max="8" width="13.1796875" style="23" bestFit="1" customWidth="1"/>
    <col min="9" max="9" width="9.1796875" style="23" hidden="1" customWidth="1"/>
    <col min="10" max="11" width="2.453125" style="23" customWidth="1"/>
    <col min="12" max="12" width="18.26953125" style="23" bestFit="1" customWidth="1"/>
    <col min="13" max="13" width="30.453125" style="23" customWidth="1"/>
    <col min="14" max="15" width="6.453125" style="23" customWidth="1"/>
    <col min="16" max="16" width="4.7265625" style="23" customWidth="1"/>
    <col min="17" max="18" width="9.1796875" style="23" customWidth="1"/>
    <col min="19" max="19" width="18.453125" style="23" hidden="1" customWidth="1"/>
    <col min="20" max="20" width="21.453125" style="23" hidden="1" customWidth="1"/>
    <col min="21" max="21" width="20" style="23" hidden="1" customWidth="1"/>
    <col min="22" max="22" width="22.81640625" style="23" hidden="1" customWidth="1"/>
    <col min="23" max="23" width="18.81640625" style="23" hidden="1" customWidth="1"/>
    <col min="24" max="24" width="19.1796875" style="23" hidden="1" customWidth="1"/>
    <col min="25" max="25" width="9.1796875" style="23" customWidth="1"/>
    <col min="26" max="26" width="1.81640625" style="23" customWidth="1"/>
    <col min="27" max="27" width="5" style="24" customWidth="1"/>
    <col min="28" max="28" width="9.1796875" style="23" customWidth="1"/>
    <col min="29" max="16384" width="9.1796875" style="23"/>
  </cols>
  <sheetData>
    <row r="1" spans="1:27" ht="21" x14ac:dyDescent="0.5">
      <c r="B1" s="207" t="s">
        <v>396</v>
      </c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9"/>
    </row>
    <row r="3" spans="1:27" ht="28.5" customHeight="1" x14ac:dyDescent="0.65">
      <c r="B3" s="94" t="s">
        <v>151</v>
      </c>
      <c r="C3" s="210" t="s">
        <v>407</v>
      </c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197">
        <v>211</v>
      </c>
      <c r="O3" s="198"/>
    </row>
    <row r="6" spans="1:27" s="20" customFormat="1" ht="9.75" customHeight="1" x14ac:dyDescent="0.35">
      <c r="P6" s="23"/>
      <c r="Q6" s="23"/>
      <c r="AA6" s="21"/>
    </row>
    <row r="7" spans="1:27" s="20" customFormat="1" ht="17" customHeight="1" x14ac:dyDescent="0.35">
      <c r="B7" s="79" t="s">
        <v>43</v>
      </c>
      <c r="C7" s="186" t="s">
        <v>406</v>
      </c>
      <c r="D7" s="186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23"/>
      <c r="Q7" s="23"/>
      <c r="AA7" s="21"/>
    </row>
    <row r="8" spans="1:27" s="20" customFormat="1" ht="17" customHeight="1" x14ac:dyDescent="0.35">
      <c r="B8" s="79" t="s">
        <v>44</v>
      </c>
      <c r="C8" s="186" t="s">
        <v>405</v>
      </c>
      <c r="D8" s="186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23"/>
      <c r="Q8" s="23"/>
      <c r="AA8" s="21"/>
    </row>
    <row r="9" spans="1:27" s="20" customFormat="1" ht="17" customHeight="1" x14ac:dyDescent="0.35">
      <c r="B9" s="79" t="s">
        <v>15</v>
      </c>
      <c r="C9" s="186" t="s">
        <v>408</v>
      </c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23"/>
      <c r="Q9" s="23"/>
      <c r="AA9" s="21"/>
    </row>
    <row r="10" spans="1:27" s="20" customFormat="1" ht="19.5" customHeight="1" x14ac:dyDescent="0.35">
      <c r="B10" s="79" t="s">
        <v>10</v>
      </c>
      <c r="C10" s="186" t="s">
        <v>409</v>
      </c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23"/>
      <c r="Q10" s="23"/>
      <c r="AA10" s="21"/>
    </row>
    <row r="11" spans="1:27" ht="20.25" customHeight="1" x14ac:dyDescent="0.35">
      <c r="B11" s="79" t="s">
        <v>199</v>
      </c>
      <c r="C11" s="186" t="s">
        <v>407</v>
      </c>
      <c r="D11" s="186"/>
      <c r="E11" s="186"/>
      <c r="F11" s="186"/>
      <c r="G11" s="80" t="s">
        <v>46</v>
      </c>
      <c r="H11" s="192" t="s">
        <v>411</v>
      </c>
      <c r="I11" s="193"/>
      <c r="J11" s="193"/>
      <c r="K11" s="193"/>
      <c r="L11" s="193"/>
      <c r="M11" s="193"/>
      <c r="N11" s="193"/>
      <c r="O11" s="194"/>
    </row>
    <row r="12" spans="1:27" ht="8.25" customHeight="1" x14ac:dyDescent="0.35">
      <c r="B12" s="25"/>
      <c r="C12" s="26"/>
      <c r="D12" s="26"/>
      <c r="E12" s="26"/>
      <c r="F12" s="26"/>
      <c r="G12" s="20"/>
      <c r="H12" s="20"/>
      <c r="I12" s="20"/>
      <c r="J12" s="20"/>
      <c r="K12" s="20"/>
      <c r="L12" s="20"/>
      <c r="M12" s="20"/>
      <c r="N12" s="20"/>
      <c r="O12" s="20"/>
    </row>
    <row r="13" spans="1:27" ht="27.75" customHeight="1" x14ac:dyDescent="0.35">
      <c r="B13" s="79" t="s">
        <v>45</v>
      </c>
      <c r="C13" s="186" t="s">
        <v>443</v>
      </c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6"/>
    </row>
    <row r="14" spans="1:27" ht="4.5" customHeight="1" x14ac:dyDescent="0.35">
      <c r="B14" s="25"/>
      <c r="C14" s="26"/>
      <c r="D14" s="26"/>
      <c r="E14" s="26"/>
      <c r="F14" s="26"/>
      <c r="G14" s="27"/>
      <c r="H14" s="27"/>
      <c r="I14" s="20"/>
      <c r="J14" s="20"/>
      <c r="K14" s="20"/>
      <c r="L14" s="20"/>
      <c r="M14" s="20"/>
      <c r="N14" s="20"/>
      <c r="O14" s="20"/>
    </row>
    <row r="15" spans="1:27" ht="25" customHeight="1" x14ac:dyDescent="0.35">
      <c r="A15" s="23"/>
      <c r="B15" s="20"/>
      <c r="C15" s="20"/>
      <c r="D15" s="20"/>
      <c r="E15" s="20"/>
      <c r="H15" s="104" t="s">
        <v>22</v>
      </c>
      <c r="I15" s="115"/>
      <c r="J15" s="188"/>
      <c r="K15" s="188"/>
      <c r="L15" s="188"/>
      <c r="M15" s="188"/>
      <c r="N15" s="188"/>
      <c r="O15" s="189"/>
    </row>
    <row r="16" spans="1:27" ht="30" customHeight="1" x14ac:dyDescent="0.35">
      <c r="B16" s="178" t="s">
        <v>48</v>
      </c>
      <c r="C16" s="178"/>
      <c r="D16" s="28"/>
      <c r="E16" s="205" t="str">
        <f>IF(D16="SI", "Il prodotto contiene sostanze classificate H340, H350 e/o H360 e non può essere valutato con la metodologia di cui al presente documento. Deve essere effettuata una specifica valutazione del rischio ai sensi dell’art. 236 del D.Lgs. 81/2008.", "")</f>
        <v/>
      </c>
      <c r="F16" s="206"/>
      <c r="H16" s="117"/>
      <c r="I16" s="116"/>
      <c r="J16" s="190"/>
      <c r="K16" s="190"/>
      <c r="L16" s="190"/>
      <c r="M16" s="190"/>
      <c r="N16" s="190"/>
      <c r="O16" s="191"/>
    </row>
    <row r="17" spans="1:27" ht="3.75" customHeight="1" x14ac:dyDescent="0.35"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</row>
    <row r="18" spans="1:27" s="70" customFormat="1" ht="14" customHeight="1" x14ac:dyDescent="0.35">
      <c r="A18" s="31"/>
      <c r="B18" s="175" t="s">
        <v>146</v>
      </c>
      <c r="C18" s="177"/>
      <c r="D18" s="199" t="s">
        <v>49</v>
      </c>
      <c r="E18" s="200"/>
      <c r="F18" s="201"/>
      <c r="G18" s="89" t="s">
        <v>148</v>
      </c>
      <c r="H18" s="87"/>
      <c r="I18" s="87"/>
      <c r="J18" s="87"/>
      <c r="K18" s="88"/>
      <c r="L18" s="51" t="s">
        <v>149</v>
      </c>
      <c r="M18" s="87"/>
      <c r="N18" s="87"/>
      <c r="O18" s="88"/>
      <c r="AA18" s="83"/>
    </row>
    <row r="19" spans="1:27" ht="15" customHeight="1" x14ac:dyDescent="0.35">
      <c r="B19" s="84" t="s">
        <v>423</v>
      </c>
      <c r="C19" s="86"/>
      <c r="D19" s="91" t="s">
        <v>424</v>
      </c>
      <c r="E19" s="92"/>
      <c r="F19" s="93"/>
      <c r="G19" s="84" t="s">
        <v>425</v>
      </c>
      <c r="H19" s="85"/>
      <c r="I19" s="85"/>
      <c r="J19" s="85"/>
      <c r="K19" s="86"/>
      <c r="L19" s="90" t="s">
        <v>425</v>
      </c>
      <c r="M19" s="85"/>
      <c r="N19" s="85"/>
      <c r="O19" s="86"/>
      <c r="Z19" s="70"/>
      <c r="AA19" s="83"/>
    </row>
    <row r="20" spans="1:27" ht="15" customHeight="1" x14ac:dyDescent="0.35">
      <c r="B20" s="84" t="s">
        <v>426</v>
      </c>
      <c r="C20" s="86"/>
      <c r="D20" s="91" t="s">
        <v>427</v>
      </c>
      <c r="E20" s="92"/>
      <c r="F20" s="93"/>
      <c r="G20" s="84" t="s">
        <v>428</v>
      </c>
      <c r="H20" s="85"/>
      <c r="I20" s="85"/>
      <c r="J20" s="85"/>
      <c r="K20" s="86"/>
      <c r="L20" s="90" t="s">
        <v>418</v>
      </c>
      <c r="M20" s="85"/>
      <c r="N20" s="85"/>
      <c r="O20" s="86"/>
      <c r="Z20" s="70"/>
      <c r="AA20" s="83"/>
    </row>
    <row r="21" spans="1:27" ht="15" customHeight="1" x14ac:dyDescent="0.35">
      <c r="B21" s="84" t="s">
        <v>430</v>
      </c>
      <c r="C21" s="86"/>
      <c r="D21" s="91" t="s">
        <v>431</v>
      </c>
      <c r="E21" s="92"/>
      <c r="F21" s="93"/>
      <c r="G21" s="84" t="s">
        <v>428</v>
      </c>
      <c r="H21" s="85"/>
      <c r="I21" s="85"/>
      <c r="J21" s="85"/>
      <c r="K21" s="86"/>
      <c r="L21" s="90" t="s">
        <v>418</v>
      </c>
      <c r="M21" s="85"/>
      <c r="N21" s="85"/>
      <c r="O21" s="86"/>
      <c r="Z21" s="70"/>
      <c r="AA21" s="83"/>
    </row>
    <row r="22" spans="1:27" ht="15" customHeight="1" x14ac:dyDescent="0.35">
      <c r="B22" s="84" t="s">
        <v>432</v>
      </c>
      <c r="C22" s="86"/>
      <c r="D22" s="91" t="s">
        <v>433</v>
      </c>
      <c r="E22" s="92"/>
      <c r="F22" s="93"/>
      <c r="G22" s="84" t="s">
        <v>434</v>
      </c>
      <c r="H22" s="85"/>
      <c r="I22" s="85"/>
      <c r="J22" s="85"/>
      <c r="K22" s="86"/>
      <c r="L22" s="90" t="s">
        <v>434</v>
      </c>
      <c r="M22" s="85"/>
      <c r="N22" s="85"/>
      <c r="O22" s="86"/>
      <c r="S22" s="23" t="s">
        <v>52</v>
      </c>
      <c r="Z22" s="70"/>
      <c r="AA22" s="83"/>
    </row>
    <row r="23" spans="1:27" ht="15" customHeight="1" x14ac:dyDescent="0.35">
      <c r="B23" s="84" t="s">
        <v>435</v>
      </c>
      <c r="C23" s="86"/>
      <c r="D23" s="91" t="s">
        <v>436</v>
      </c>
      <c r="E23" s="92"/>
      <c r="F23" s="93"/>
      <c r="G23" s="84" t="s">
        <v>437</v>
      </c>
      <c r="H23" s="85"/>
      <c r="I23" s="85"/>
      <c r="J23" s="85"/>
      <c r="K23" s="86"/>
      <c r="L23" s="90" t="s">
        <v>418</v>
      </c>
      <c r="M23" s="85"/>
      <c r="N23" s="85"/>
      <c r="O23" s="86"/>
      <c r="S23" s="23" t="s">
        <v>53</v>
      </c>
      <c r="Z23" s="70"/>
      <c r="AA23" s="83"/>
    </row>
    <row r="24" spans="1:27" ht="15" customHeight="1" x14ac:dyDescent="0.35">
      <c r="B24" s="84" t="s">
        <v>438</v>
      </c>
      <c r="C24" s="86"/>
      <c r="D24" s="91" t="s">
        <v>439</v>
      </c>
      <c r="E24" s="92"/>
      <c r="F24" s="93"/>
      <c r="G24" s="84" t="s">
        <v>418</v>
      </c>
      <c r="H24" s="85"/>
      <c r="I24" s="85"/>
      <c r="J24" s="85"/>
      <c r="K24" s="86"/>
      <c r="L24" s="90" t="s">
        <v>418</v>
      </c>
      <c r="M24" s="85"/>
      <c r="N24" s="85"/>
      <c r="O24" s="86"/>
      <c r="Z24" s="70"/>
      <c r="AA24" s="83"/>
    </row>
    <row r="25" spans="1:27" ht="15" customHeight="1" x14ac:dyDescent="0.35">
      <c r="B25" s="84" t="s">
        <v>440</v>
      </c>
      <c r="C25" s="86"/>
      <c r="D25" s="91" t="s">
        <v>441</v>
      </c>
      <c r="E25" s="92"/>
      <c r="F25" s="93"/>
      <c r="G25" s="84" t="s">
        <v>442</v>
      </c>
      <c r="H25" s="85"/>
      <c r="I25" s="85"/>
      <c r="J25" s="85"/>
      <c r="K25" s="86"/>
      <c r="L25" s="90">
        <v>4</v>
      </c>
      <c r="M25" s="85"/>
      <c r="N25" s="85"/>
      <c r="O25" s="86"/>
      <c r="Z25" s="70"/>
      <c r="AA25" s="83"/>
    </row>
    <row r="26" spans="1:27" ht="15" hidden="1" customHeight="1" x14ac:dyDescent="0.35">
      <c r="B26" s="84"/>
      <c r="C26" s="86"/>
      <c r="D26" s="91"/>
      <c r="E26" s="92"/>
      <c r="F26" s="93"/>
      <c r="G26" s="84"/>
      <c r="H26" s="85"/>
      <c r="I26" s="85"/>
      <c r="J26" s="85"/>
      <c r="K26" s="86"/>
      <c r="L26" s="90"/>
      <c r="M26" s="85"/>
      <c r="N26" s="85"/>
      <c r="O26" s="86"/>
      <c r="Z26" s="70"/>
      <c r="AA26" s="83"/>
    </row>
    <row r="27" spans="1:27" ht="15" hidden="1" customHeight="1" x14ac:dyDescent="0.35">
      <c r="B27" s="84"/>
      <c r="C27" s="86"/>
      <c r="D27" s="91"/>
      <c r="E27" s="92"/>
      <c r="F27" s="93"/>
      <c r="G27" s="84"/>
      <c r="H27" s="85"/>
      <c r="I27" s="85"/>
      <c r="J27" s="85"/>
      <c r="K27" s="86"/>
      <c r="L27" s="90"/>
      <c r="M27" s="85"/>
      <c r="N27" s="85"/>
      <c r="O27" s="86"/>
      <c r="Z27" s="70"/>
      <c r="AA27" s="83"/>
    </row>
    <row r="28" spans="1:27" ht="15" hidden="1" customHeight="1" x14ac:dyDescent="0.35">
      <c r="B28" s="84"/>
      <c r="C28" s="86"/>
      <c r="D28" s="91"/>
      <c r="E28" s="92"/>
      <c r="F28" s="93"/>
      <c r="G28" s="84"/>
      <c r="H28" s="85"/>
      <c r="I28" s="85"/>
      <c r="J28" s="85"/>
      <c r="K28" s="86"/>
      <c r="L28" s="90"/>
      <c r="M28" s="85"/>
      <c r="N28" s="85"/>
      <c r="O28" s="86"/>
      <c r="Z28" s="70"/>
      <c r="AA28" s="83"/>
    </row>
    <row r="29" spans="1:27" ht="15" hidden="1" customHeight="1" x14ac:dyDescent="0.35">
      <c r="B29" s="84"/>
      <c r="C29" s="86"/>
      <c r="D29" s="91"/>
      <c r="E29" s="92"/>
      <c r="F29" s="93"/>
      <c r="G29" s="84"/>
      <c r="H29" s="85"/>
      <c r="I29" s="85"/>
      <c r="J29" s="85"/>
      <c r="K29" s="86"/>
      <c r="L29" s="90"/>
      <c r="M29" s="85"/>
      <c r="N29" s="85"/>
      <c r="O29" s="86"/>
      <c r="Z29" s="70"/>
      <c r="AA29" s="83"/>
    </row>
    <row r="30" spans="1:27" ht="15" hidden="1" customHeight="1" x14ac:dyDescent="0.35">
      <c r="B30" s="84"/>
      <c r="C30" s="86"/>
      <c r="D30" s="91"/>
      <c r="E30" s="92"/>
      <c r="F30" s="93"/>
      <c r="G30" s="84"/>
      <c r="H30" s="85"/>
      <c r="I30" s="85"/>
      <c r="J30" s="85"/>
      <c r="K30" s="86"/>
      <c r="L30" s="90"/>
      <c r="M30" s="85"/>
      <c r="N30" s="85"/>
      <c r="O30" s="86"/>
      <c r="Z30" s="70"/>
      <c r="AA30" s="83"/>
    </row>
    <row r="31" spans="1:27" ht="15" hidden="1" customHeight="1" x14ac:dyDescent="0.35">
      <c r="B31" s="84"/>
      <c r="C31" s="86"/>
      <c r="D31" s="91"/>
      <c r="E31" s="92"/>
      <c r="F31" s="93"/>
      <c r="G31" s="84"/>
      <c r="H31" s="85"/>
      <c r="I31" s="85"/>
      <c r="J31" s="85"/>
      <c r="K31" s="86"/>
      <c r="L31" s="90"/>
      <c r="M31" s="85"/>
      <c r="N31" s="85"/>
      <c r="O31" s="86"/>
      <c r="Z31" s="70"/>
      <c r="AA31" s="83"/>
    </row>
    <row r="32" spans="1:27" ht="15" hidden="1" customHeight="1" x14ac:dyDescent="0.35">
      <c r="B32" s="84"/>
      <c r="C32" s="86"/>
      <c r="D32" s="91"/>
      <c r="E32" s="92"/>
      <c r="F32" s="93"/>
      <c r="G32" s="84"/>
      <c r="H32" s="85"/>
      <c r="I32" s="85"/>
      <c r="J32" s="85"/>
      <c r="K32" s="86"/>
      <c r="L32" s="90"/>
      <c r="M32" s="85"/>
      <c r="N32" s="85"/>
      <c r="O32" s="86"/>
      <c r="Z32" s="70"/>
      <c r="AA32" s="83"/>
    </row>
    <row r="33" spans="2:27" ht="15" hidden="1" customHeight="1" x14ac:dyDescent="0.35">
      <c r="B33" s="84"/>
      <c r="C33" s="86"/>
      <c r="D33" s="91"/>
      <c r="E33" s="92"/>
      <c r="F33" s="93"/>
      <c r="G33" s="84"/>
      <c r="H33" s="85"/>
      <c r="I33" s="85"/>
      <c r="J33" s="85"/>
      <c r="K33" s="86"/>
      <c r="L33" s="90"/>
      <c r="M33" s="85"/>
      <c r="N33" s="85"/>
      <c r="O33" s="86"/>
      <c r="Z33" s="70"/>
      <c r="AA33" s="83"/>
    </row>
    <row r="34" spans="2:27" ht="15" hidden="1" customHeight="1" x14ac:dyDescent="0.35">
      <c r="B34" s="84"/>
      <c r="C34" s="86"/>
      <c r="D34" s="91"/>
      <c r="E34" s="92"/>
      <c r="F34" s="93"/>
      <c r="G34" s="84"/>
      <c r="H34" s="85"/>
      <c r="I34" s="85"/>
      <c r="J34" s="85"/>
      <c r="K34" s="86"/>
      <c r="L34" s="90"/>
      <c r="M34" s="85"/>
      <c r="N34" s="85"/>
      <c r="O34" s="86"/>
      <c r="Z34" s="70"/>
      <c r="AA34" s="83"/>
    </row>
    <row r="35" spans="2:27" ht="15" hidden="1" customHeight="1" x14ac:dyDescent="0.35">
      <c r="B35" s="84"/>
      <c r="C35" s="86"/>
      <c r="D35" s="91"/>
      <c r="E35" s="92"/>
      <c r="F35" s="93"/>
      <c r="G35" s="84"/>
      <c r="H35" s="85"/>
      <c r="I35" s="85"/>
      <c r="J35" s="85"/>
      <c r="K35" s="86"/>
      <c r="L35" s="90"/>
      <c r="M35" s="85"/>
      <c r="N35" s="85"/>
      <c r="O35" s="86"/>
      <c r="Z35" s="70"/>
      <c r="AA35" s="83"/>
    </row>
    <row r="36" spans="2:27" ht="15" hidden="1" customHeight="1" x14ac:dyDescent="0.35">
      <c r="B36" s="84"/>
      <c r="C36" s="86"/>
      <c r="D36" s="91"/>
      <c r="E36" s="92"/>
      <c r="F36" s="93"/>
      <c r="G36" s="84"/>
      <c r="H36" s="85"/>
      <c r="I36" s="85"/>
      <c r="J36" s="85"/>
      <c r="K36" s="86"/>
      <c r="L36" s="90"/>
      <c r="M36" s="85"/>
      <c r="N36" s="85"/>
      <c r="O36" s="86"/>
      <c r="Z36" s="70"/>
      <c r="AA36" s="83"/>
    </row>
    <row r="37" spans="2:27" ht="15" hidden="1" customHeight="1" x14ac:dyDescent="0.35">
      <c r="B37" s="84"/>
      <c r="C37" s="86"/>
      <c r="D37" s="91"/>
      <c r="E37" s="92"/>
      <c r="F37" s="93"/>
      <c r="G37" s="84"/>
      <c r="H37" s="85"/>
      <c r="I37" s="85"/>
      <c r="J37" s="85"/>
      <c r="K37" s="86"/>
      <c r="L37" s="90"/>
      <c r="M37" s="85"/>
      <c r="N37" s="85"/>
      <c r="O37" s="86"/>
      <c r="Z37" s="70"/>
      <c r="AA37" s="83"/>
    </row>
    <row r="38" spans="2:27" ht="15" hidden="1" customHeight="1" x14ac:dyDescent="0.35">
      <c r="B38" s="84"/>
      <c r="C38" s="86"/>
      <c r="D38" s="91"/>
      <c r="E38" s="92"/>
      <c r="F38" s="93"/>
      <c r="G38" s="84"/>
      <c r="H38" s="85"/>
      <c r="I38" s="85"/>
      <c r="J38" s="85"/>
      <c r="K38" s="86"/>
      <c r="L38" s="90"/>
      <c r="M38" s="85"/>
      <c r="N38" s="85"/>
      <c r="O38" s="86"/>
      <c r="Z38" s="70"/>
      <c r="AA38" s="83"/>
    </row>
    <row r="39" spans="2:27" ht="15" hidden="1" customHeight="1" x14ac:dyDescent="0.35">
      <c r="B39" s="84"/>
      <c r="C39" s="86"/>
      <c r="D39" s="91"/>
      <c r="E39" s="92"/>
      <c r="F39" s="93"/>
      <c r="G39" s="84"/>
      <c r="H39" s="85"/>
      <c r="I39" s="85"/>
      <c r="J39" s="85"/>
      <c r="K39" s="86"/>
      <c r="L39" s="90"/>
      <c r="M39" s="85"/>
      <c r="N39" s="85"/>
      <c r="O39" s="86"/>
      <c r="Z39" s="70"/>
      <c r="AA39" s="83"/>
    </row>
    <row r="40" spans="2:27" ht="15" hidden="1" customHeight="1" x14ac:dyDescent="0.35">
      <c r="B40" s="84"/>
      <c r="C40" s="86"/>
      <c r="D40" s="91"/>
      <c r="E40" s="92"/>
      <c r="F40" s="93"/>
      <c r="G40" s="84"/>
      <c r="H40" s="85"/>
      <c r="I40" s="85"/>
      <c r="J40" s="85"/>
      <c r="K40" s="86"/>
      <c r="L40" s="90"/>
      <c r="M40" s="85"/>
      <c r="N40" s="85"/>
      <c r="O40" s="86"/>
      <c r="Z40" s="70"/>
      <c r="AA40" s="83"/>
    </row>
    <row r="41" spans="2:27" ht="15" hidden="1" customHeight="1" x14ac:dyDescent="0.35">
      <c r="B41" s="84"/>
      <c r="C41" s="86"/>
      <c r="D41" s="91"/>
      <c r="E41" s="92"/>
      <c r="F41" s="93"/>
      <c r="G41" s="84"/>
      <c r="H41" s="85"/>
      <c r="I41" s="85"/>
      <c r="J41" s="85"/>
      <c r="K41" s="86"/>
      <c r="L41" s="90"/>
      <c r="M41" s="85"/>
      <c r="N41" s="85"/>
      <c r="O41" s="86"/>
      <c r="Z41" s="70"/>
      <c r="AA41" s="83"/>
    </row>
    <row r="42" spans="2:27" ht="15" hidden="1" customHeight="1" x14ac:dyDescent="0.35">
      <c r="B42" s="84"/>
      <c r="C42" s="86"/>
      <c r="D42" s="91"/>
      <c r="E42" s="92"/>
      <c r="F42" s="93"/>
      <c r="G42" s="84"/>
      <c r="H42" s="85"/>
      <c r="I42" s="85"/>
      <c r="J42" s="85"/>
      <c r="K42" s="86"/>
      <c r="L42" s="90"/>
      <c r="M42" s="85"/>
      <c r="N42" s="85"/>
      <c r="O42" s="86"/>
      <c r="Z42" s="70"/>
      <c r="AA42" s="83"/>
    </row>
    <row r="43" spans="2:27" ht="15" hidden="1" customHeight="1" x14ac:dyDescent="0.35">
      <c r="B43" s="84"/>
      <c r="C43" s="86"/>
      <c r="D43" s="91"/>
      <c r="E43" s="92"/>
      <c r="F43" s="93"/>
      <c r="G43" s="84"/>
      <c r="H43" s="85"/>
      <c r="I43" s="85"/>
      <c r="J43" s="85"/>
      <c r="K43" s="86"/>
      <c r="L43" s="90"/>
      <c r="M43" s="85"/>
      <c r="N43" s="85"/>
      <c r="O43" s="86"/>
      <c r="Z43" s="70"/>
      <c r="AA43" s="83"/>
    </row>
    <row r="44" spans="2:27" ht="15" hidden="1" customHeight="1" x14ac:dyDescent="0.35">
      <c r="B44" s="84"/>
      <c r="C44" s="86"/>
      <c r="D44" s="91"/>
      <c r="E44" s="92"/>
      <c r="F44" s="93"/>
      <c r="G44" s="84"/>
      <c r="H44" s="85"/>
      <c r="I44" s="85"/>
      <c r="J44" s="85"/>
      <c r="K44" s="86"/>
      <c r="L44" s="90"/>
      <c r="M44" s="85"/>
      <c r="N44" s="85"/>
      <c r="O44" s="86"/>
      <c r="Z44" s="70"/>
      <c r="AA44" s="83"/>
    </row>
    <row r="45" spans="2:27" ht="15" hidden="1" customHeight="1" x14ac:dyDescent="0.35">
      <c r="B45" s="84"/>
      <c r="C45" s="86"/>
      <c r="D45" s="91"/>
      <c r="E45" s="92"/>
      <c r="F45" s="93"/>
      <c r="G45" s="84"/>
      <c r="H45" s="85"/>
      <c r="I45" s="85"/>
      <c r="J45" s="85"/>
      <c r="K45" s="86"/>
      <c r="L45" s="90"/>
      <c r="M45" s="85"/>
      <c r="N45" s="85"/>
      <c r="O45" s="86"/>
      <c r="Z45" s="70"/>
      <c r="AA45" s="83"/>
    </row>
    <row r="46" spans="2:27" ht="15" hidden="1" customHeight="1" x14ac:dyDescent="0.35">
      <c r="B46" s="84"/>
      <c r="C46" s="86"/>
      <c r="D46" s="91"/>
      <c r="E46" s="92"/>
      <c r="F46" s="93"/>
      <c r="G46" s="84"/>
      <c r="H46" s="85"/>
      <c r="I46" s="85"/>
      <c r="J46" s="85"/>
      <c r="K46" s="86"/>
      <c r="L46" s="90"/>
      <c r="M46" s="85"/>
      <c r="N46" s="85"/>
      <c r="O46" s="86"/>
      <c r="Z46" s="70"/>
      <c r="AA46" s="83"/>
    </row>
    <row r="47" spans="2:27" ht="15" hidden="1" customHeight="1" x14ac:dyDescent="0.35">
      <c r="B47" s="84"/>
      <c r="C47" s="86"/>
      <c r="D47" s="91"/>
      <c r="E47" s="92"/>
      <c r="F47" s="93"/>
      <c r="G47" s="84"/>
      <c r="H47" s="85"/>
      <c r="I47" s="85"/>
      <c r="J47" s="85"/>
      <c r="K47" s="86"/>
      <c r="L47" s="90"/>
      <c r="M47" s="85"/>
      <c r="N47" s="85"/>
      <c r="O47" s="86"/>
      <c r="Z47" s="70"/>
      <c r="AA47" s="83"/>
    </row>
    <row r="48" spans="2:27" ht="15" hidden="1" customHeight="1" x14ac:dyDescent="0.35">
      <c r="B48" s="84"/>
      <c r="C48" s="86"/>
      <c r="D48" s="91"/>
      <c r="E48" s="92"/>
      <c r="F48" s="93"/>
      <c r="G48" s="84"/>
      <c r="H48" s="85"/>
      <c r="I48" s="85"/>
      <c r="J48" s="85"/>
      <c r="K48" s="86"/>
      <c r="L48" s="90"/>
      <c r="M48" s="85"/>
      <c r="N48" s="85"/>
      <c r="O48" s="86"/>
      <c r="Z48" s="70"/>
      <c r="AA48" s="83"/>
    </row>
    <row r="49" spans="2:27" ht="15" hidden="1" customHeight="1" x14ac:dyDescent="0.35">
      <c r="B49" s="84"/>
      <c r="C49" s="86"/>
      <c r="D49" s="91"/>
      <c r="E49" s="92"/>
      <c r="F49" s="93"/>
      <c r="G49" s="84"/>
      <c r="H49" s="85"/>
      <c r="I49" s="85"/>
      <c r="J49" s="85"/>
      <c r="K49" s="86"/>
      <c r="L49" s="90"/>
      <c r="M49" s="85"/>
      <c r="N49" s="85"/>
      <c r="O49" s="86"/>
      <c r="Z49" s="70"/>
      <c r="AA49" s="83"/>
    </row>
    <row r="50" spans="2:27" ht="15" hidden="1" customHeight="1" x14ac:dyDescent="0.35">
      <c r="B50" s="84"/>
      <c r="C50" s="86"/>
      <c r="D50" s="91"/>
      <c r="E50" s="92"/>
      <c r="F50" s="93"/>
      <c r="G50" s="84"/>
      <c r="H50" s="85"/>
      <c r="I50" s="85"/>
      <c r="J50" s="85"/>
      <c r="K50" s="86"/>
      <c r="L50" s="90"/>
      <c r="M50" s="85"/>
      <c r="N50" s="85"/>
      <c r="O50" s="86"/>
      <c r="Z50" s="70"/>
      <c r="AA50" s="83"/>
    </row>
    <row r="51" spans="2:27" ht="15" hidden="1" customHeight="1" x14ac:dyDescent="0.35">
      <c r="B51" s="84"/>
      <c r="C51" s="86"/>
      <c r="D51" s="91"/>
      <c r="E51" s="92"/>
      <c r="F51" s="93"/>
      <c r="G51" s="84"/>
      <c r="H51" s="85"/>
      <c r="I51" s="85"/>
      <c r="J51" s="85"/>
      <c r="K51" s="86"/>
      <c r="L51" s="90"/>
      <c r="M51" s="85"/>
      <c r="N51" s="85"/>
      <c r="O51" s="86"/>
      <c r="Z51" s="70"/>
      <c r="AA51" s="83"/>
    </row>
    <row r="52" spans="2:27" ht="15" hidden="1" customHeight="1" x14ac:dyDescent="0.35">
      <c r="B52" s="84"/>
      <c r="C52" s="86"/>
      <c r="D52" s="91"/>
      <c r="E52" s="92"/>
      <c r="F52" s="93"/>
      <c r="G52" s="84"/>
      <c r="H52" s="85"/>
      <c r="I52" s="85"/>
      <c r="J52" s="85"/>
      <c r="K52" s="86"/>
      <c r="L52" s="90"/>
      <c r="M52" s="85"/>
      <c r="N52" s="85"/>
      <c r="O52" s="86"/>
      <c r="Z52" s="70"/>
      <c r="AA52" s="83"/>
    </row>
    <row r="53" spans="2:27" ht="15" hidden="1" customHeight="1" x14ac:dyDescent="0.35">
      <c r="B53" s="84"/>
      <c r="C53" s="86"/>
      <c r="D53" s="91"/>
      <c r="E53" s="92"/>
      <c r="F53" s="93"/>
      <c r="G53" s="84"/>
      <c r="H53" s="85"/>
      <c r="I53" s="85"/>
      <c r="J53" s="85"/>
      <c r="K53" s="86"/>
      <c r="L53" s="90"/>
      <c r="M53" s="85"/>
      <c r="N53" s="85"/>
      <c r="O53" s="86"/>
      <c r="Z53" s="70"/>
      <c r="AA53" s="83"/>
    </row>
    <row r="54" spans="2:27" ht="15" hidden="1" customHeight="1" x14ac:dyDescent="0.35">
      <c r="B54" s="84"/>
      <c r="C54" s="86"/>
      <c r="D54" s="91"/>
      <c r="E54" s="92"/>
      <c r="F54" s="93"/>
      <c r="G54" s="84"/>
      <c r="H54" s="85"/>
      <c r="I54" s="85"/>
      <c r="J54" s="85"/>
      <c r="K54" s="86"/>
      <c r="L54" s="90"/>
      <c r="M54" s="85"/>
      <c r="N54" s="85"/>
      <c r="O54" s="86"/>
      <c r="Z54" s="70"/>
      <c r="AA54" s="83"/>
    </row>
    <row r="55" spans="2:27" ht="15" hidden="1" customHeight="1" x14ac:dyDescent="0.35">
      <c r="B55" s="84"/>
      <c r="C55" s="86"/>
      <c r="D55" s="91"/>
      <c r="E55" s="92"/>
      <c r="F55" s="93"/>
      <c r="G55" s="84"/>
      <c r="H55" s="85"/>
      <c r="I55" s="85"/>
      <c r="J55" s="85"/>
      <c r="K55" s="86"/>
      <c r="L55" s="90"/>
      <c r="M55" s="85"/>
      <c r="N55" s="85"/>
      <c r="O55" s="86"/>
      <c r="Z55" s="70"/>
      <c r="AA55" s="83"/>
    </row>
    <row r="56" spans="2:27" ht="15" hidden="1" customHeight="1" x14ac:dyDescent="0.35">
      <c r="B56" s="84"/>
      <c r="C56" s="86"/>
      <c r="D56" s="91"/>
      <c r="E56" s="92"/>
      <c r="F56" s="93"/>
      <c r="G56" s="84"/>
      <c r="H56" s="85"/>
      <c r="I56" s="85"/>
      <c r="J56" s="85"/>
      <c r="K56" s="86"/>
      <c r="L56" s="90"/>
      <c r="M56" s="85"/>
      <c r="N56" s="85"/>
      <c r="O56" s="86"/>
      <c r="Z56" s="70"/>
      <c r="AA56" s="83"/>
    </row>
    <row r="57" spans="2:27" ht="15" hidden="1" customHeight="1" x14ac:dyDescent="0.35">
      <c r="B57" s="84"/>
      <c r="C57" s="86"/>
      <c r="D57" s="91"/>
      <c r="E57" s="92"/>
      <c r="F57" s="93"/>
      <c r="G57" s="84"/>
      <c r="H57" s="85"/>
      <c r="I57" s="85"/>
      <c r="J57" s="85"/>
      <c r="K57" s="86"/>
      <c r="L57" s="90"/>
      <c r="M57" s="85"/>
      <c r="N57" s="85"/>
      <c r="O57" s="86"/>
      <c r="Z57" s="70"/>
      <c r="AA57" s="83"/>
    </row>
    <row r="58" spans="2:27" ht="15" hidden="1" customHeight="1" x14ac:dyDescent="0.35">
      <c r="B58" s="84"/>
      <c r="C58" s="86"/>
      <c r="D58" s="91"/>
      <c r="E58" s="92"/>
      <c r="F58" s="93"/>
      <c r="G58" s="84"/>
      <c r="H58" s="85"/>
      <c r="I58" s="85"/>
      <c r="J58" s="85"/>
      <c r="K58" s="86"/>
      <c r="L58" s="90"/>
      <c r="M58" s="85"/>
      <c r="N58" s="85"/>
      <c r="O58" s="86"/>
      <c r="Z58" s="70"/>
      <c r="AA58" s="83"/>
    </row>
    <row r="59" spans="2:27" ht="15" hidden="1" customHeight="1" x14ac:dyDescent="0.35">
      <c r="B59" s="84"/>
      <c r="C59" s="86"/>
      <c r="D59" s="91"/>
      <c r="E59" s="92"/>
      <c r="F59" s="93"/>
      <c r="G59" s="84"/>
      <c r="H59" s="85"/>
      <c r="I59" s="85"/>
      <c r="J59" s="85"/>
      <c r="K59" s="86"/>
      <c r="L59" s="90"/>
      <c r="M59" s="85"/>
      <c r="N59" s="85"/>
      <c r="O59" s="86"/>
      <c r="Z59" s="70"/>
      <c r="AA59" s="83"/>
    </row>
    <row r="60" spans="2:27" ht="15" hidden="1" customHeight="1" x14ac:dyDescent="0.35">
      <c r="B60" s="84"/>
      <c r="C60" s="86"/>
      <c r="D60" s="91"/>
      <c r="E60" s="92"/>
      <c r="F60" s="93"/>
      <c r="G60" s="84"/>
      <c r="H60" s="85"/>
      <c r="I60" s="85"/>
      <c r="J60" s="85"/>
      <c r="K60" s="86"/>
      <c r="L60" s="90"/>
      <c r="M60" s="85"/>
      <c r="N60" s="85"/>
      <c r="O60" s="86"/>
      <c r="Z60" s="70"/>
      <c r="AA60" s="83"/>
    </row>
    <row r="61" spans="2:27" ht="15" hidden="1" customHeight="1" x14ac:dyDescent="0.35">
      <c r="B61" s="84"/>
      <c r="C61" s="86"/>
      <c r="D61" s="91"/>
      <c r="E61" s="92"/>
      <c r="F61" s="93"/>
      <c r="G61" s="84"/>
      <c r="H61" s="85"/>
      <c r="I61" s="85"/>
      <c r="J61" s="85"/>
      <c r="K61" s="86"/>
      <c r="L61" s="90"/>
      <c r="M61" s="85"/>
      <c r="N61" s="85"/>
      <c r="O61" s="86"/>
      <c r="Z61" s="70"/>
      <c r="AA61" s="83"/>
    </row>
    <row r="62" spans="2:27" ht="15" hidden="1" customHeight="1" x14ac:dyDescent="0.35">
      <c r="B62" s="84"/>
      <c r="C62" s="86"/>
      <c r="D62" s="91"/>
      <c r="E62" s="92"/>
      <c r="F62" s="93"/>
      <c r="G62" s="84"/>
      <c r="H62" s="85"/>
      <c r="I62" s="85"/>
      <c r="J62" s="85"/>
      <c r="K62" s="86"/>
      <c r="L62" s="90"/>
      <c r="M62" s="85"/>
      <c r="N62" s="85"/>
      <c r="O62" s="86"/>
      <c r="Z62" s="70"/>
      <c r="AA62" s="83"/>
    </row>
    <row r="63" spans="2:27" ht="15" hidden="1" customHeight="1" x14ac:dyDescent="0.35">
      <c r="B63" s="84"/>
      <c r="C63" s="86"/>
      <c r="D63" s="91"/>
      <c r="E63" s="92"/>
      <c r="F63" s="93"/>
      <c r="G63" s="84"/>
      <c r="H63" s="85"/>
      <c r="I63" s="85"/>
      <c r="J63" s="85"/>
      <c r="K63" s="86"/>
      <c r="L63" s="90"/>
      <c r="M63" s="85"/>
      <c r="N63" s="85"/>
      <c r="O63" s="86"/>
      <c r="Z63" s="70"/>
      <c r="AA63" s="83"/>
    </row>
    <row r="64" spans="2:27" ht="15" hidden="1" customHeight="1" x14ac:dyDescent="0.35">
      <c r="B64" s="84"/>
      <c r="C64" s="86"/>
      <c r="D64" s="91"/>
      <c r="E64" s="92"/>
      <c r="F64" s="93"/>
      <c r="G64" s="84"/>
      <c r="H64" s="85"/>
      <c r="I64" s="85"/>
      <c r="J64" s="85"/>
      <c r="K64" s="86"/>
      <c r="L64" s="90"/>
      <c r="M64" s="85"/>
      <c r="N64" s="85"/>
      <c r="O64" s="86"/>
      <c r="Z64" s="70"/>
      <c r="AA64" s="83"/>
    </row>
    <row r="65" spans="1:27" ht="15" hidden="1" customHeight="1" x14ac:dyDescent="0.35">
      <c r="B65" s="84"/>
      <c r="C65" s="86"/>
      <c r="D65" s="91"/>
      <c r="E65" s="92"/>
      <c r="F65" s="93"/>
      <c r="G65" s="84"/>
      <c r="H65" s="85"/>
      <c r="I65" s="85"/>
      <c r="J65" s="85"/>
      <c r="K65" s="86"/>
      <c r="L65" s="90"/>
      <c r="M65" s="85"/>
      <c r="N65" s="85"/>
      <c r="O65" s="86"/>
      <c r="Z65" s="70"/>
      <c r="AA65" s="83"/>
    </row>
    <row r="66" spans="1:27" ht="15" hidden="1" customHeight="1" x14ac:dyDescent="0.35">
      <c r="B66" s="84"/>
      <c r="C66" s="86"/>
      <c r="D66" s="91"/>
      <c r="E66" s="92"/>
      <c r="F66" s="93"/>
      <c r="G66" s="84"/>
      <c r="H66" s="85"/>
      <c r="I66" s="85"/>
      <c r="J66" s="85"/>
      <c r="K66" s="86"/>
      <c r="L66" s="90"/>
      <c r="M66" s="85"/>
      <c r="N66" s="85"/>
      <c r="O66" s="86"/>
      <c r="Z66" s="70"/>
      <c r="AA66" s="83"/>
    </row>
    <row r="67" spans="1:27" ht="15" hidden="1" customHeight="1" x14ac:dyDescent="0.35">
      <c r="B67" s="84"/>
      <c r="C67" s="86"/>
      <c r="D67" s="91"/>
      <c r="E67" s="92"/>
      <c r="F67" s="93"/>
      <c r="G67" s="84"/>
      <c r="H67" s="85"/>
      <c r="I67" s="85"/>
      <c r="J67" s="85"/>
      <c r="K67" s="86"/>
      <c r="L67" s="90"/>
      <c r="M67" s="85"/>
      <c r="N67" s="85"/>
      <c r="O67" s="86"/>
      <c r="Z67" s="70"/>
      <c r="AA67" s="83"/>
    </row>
    <row r="68" spans="1:27" ht="15" hidden="1" customHeight="1" x14ac:dyDescent="0.35">
      <c r="B68" s="84"/>
      <c r="C68" s="86"/>
      <c r="D68" s="91"/>
      <c r="E68" s="92"/>
      <c r="F68" s="93"/>
      <c r="G68" s="84"/>
      <c r="H68" s="85"/>
      <c r="I68" s="85"/>
      <c r="J68" s="85"/>
      <c r="K68" s="86"/>
      <c r="L68" s="90"/>
      <c r="M68" s="85"/>
      <c r="N68" s="85"/>
      <c r="O68" s="86"/>
      <c r="Z68" s="70"/>
      <c r="AA68" s="83"/>
    </row>
    <row r="69" spans="1:27" ht="4.5" customHeight="1" thickBot="1" x14ac:dyDescent="0.4">
      <c r="A69" s="23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Z69" s="70"/>
      <c r="AA69" s="83"/>
    </row>
    <row r="70" spans="1:27" ht="15" thickBot="1" x14ac:dyDescent="0.4">
      <c r="B70" s="20"/>
      <c r="C70" s="20"/>
      <c r="D70" s="20"/>
      <c r="E70" s="20"/>
      <c r="F70" s="20"/>
      <c r="G70" s="202" t="s">
        <v>54</v>
      </c>
      <c r="H70" s="203"/>
      <c r="I70" s="203"/>
      <c r="J70" s="203"/>
      <c r="K70" s="204"/>
      <c r="L70" s="96" cm="1">
        <f t="array" ref="L70">MAX(IF(ISERROR(L19:L68),-F54,L19:L68))</f>
        <v>4</v>
      </c>
      <c r="M70" s="20"/>
      <c r="N70" s="20"/>
      <c r="O70" s="20"/>
      <c r="Z70" s="70"/>
      <c r="AA70" s="83"/>
    </row>
    <row r="71" spans="1:27" ht="6" customHeight="1" x14ac:dyDescent="0.35"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</row>
    <row r="72" spans="1:27" x14ac:dyDescent="0.35">
      <c r="B72" s="79" t="s">
        <v>55</v>
      </c>
      <c r="C72" s="186" t="s">
        <v>410</v>
      </c>
      <c r="D72" s="186"/>
      <c r="E72" s="186"/>
      <c r="F72" s="186"/>
      <c r="G72" s="186"/>
      <c r="H72" s="186"/>
      <c r="I72" s="186"/>
      <c r="J72" s="186"/>
      <c r="K72" s="186"/>
      <c r="L72" s="186"/>
      <c r="M72" s="186"/>
      <c r="N72" s="186"/>
      <c r="O72" s="186"/>
    </row>
    <row r="73" spans="1:27" ht="10" customHeight="1" thickBot="1" x14ac:dyDescent="0.4"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</row>
    <row r="74" spans="1:27" x14ac:dyDescent="0.35">
      <c r="B74" s="172" t="s">
        <v>56</v>
      </c>
      <c r="C74" s="173"/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4"/>
    </row>
    <row r="75" spans="1:27" x14ac:dyDescent="0.35">
      <c r="B75" s="30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20"/>
      <c r="N75" s="20"/>
      <c r="O75" s="32"/>
    </row>
    <row r="76" spans="1:27" ht="19.5" customHeight="1" x14ac:dyDescent="0.35">
      <c r="B76" s="33" t="s">
        <v>57</v>
      </c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20"/>
      <c r="N76" s="20"/>
      <c r="O76" s="32"/>
    </row>
    <row r="77" spans="1:27" ht="15" customHeight="1" x14ac:dyDescent="0.35">
      <c r="B77" s="34"/>
      <c r="C77" s="179" t="s">
        <v>58</v>
      </c>
      <c r="D77" s="179" t="s">
        <v>59</v>
      </c>
      <c r="E77" s="179"/>
      <c r="F77" s="179"/>
      <c r="G77" s="179"/>
      <c r="H77" s="179"/>
      <c r="I77" s="31"/>
      <c r="J77" s="31"/>
      <c r="K77" s="31"/>
      <c r="L77" s="31"/>
      <c r="M77" s="20"/>
      <c r="N77" s="20"/>
      <c r="O77" s="32"/>
    </row>
    <row r="78" spans="1:27" ht="15" customHeight="1" x14ac:dyDescent="0.35">
      <c r="B78" s="34"/>
      <c r="C78" s="179"/>
      <c r="D78" s="35" t="s">
        <v>60</v>
      </c>
      <c r="E78" s="35" t="s">
        <v>61</v>
      </c>
      <c r="F78" s="35" t="s">
        <v>62</v>
      </c>
      <c r="G78" s="35" t="s">
        <v>63</v>
      </c>
      <c r="H78" s="35" t="s">
        <v>64</v>
      </c>
      <c r="I78" s="31"/>
      <c r="J78" s="36"/>
      <c r="K78" s="36"/>
      <c r="L78" s="31"/>
      <c r="M78" s="20"/>
      <c r="N78" s="20"/>
      <c r="O78" s="32"/>
      <c r="S78"/>
      <c r="T78" s="37" t="s">
        <v>60</v>
      </c>
      <c r="U78" s="37" t="s">
        <v>61</v>
      </c>
      <c r="V78" s="37" t="s">
        <v>62</v>
      </c>
      <c r="W78" s="37" t="s">
        <v>63</v>
      </c>
      <c r="X78" s="37" t="s">
        <v>64</v>
      </c>
    </row>
    <row r="79" spans="1:27" ht="15" customHeight="1" x14ac:dyDescent="0.35">
      <c r="B79" s="34"/>
      <c r="C79" s="35" t="s">
        <v>65</v>
      </c>
      <c r="D79" s="38" t="s">
        <v>66</v>
      </c>
      <c r="E79" s="38" t="s">
        <v>66</v>
      </c>
      <c r="F79" s="38" t="s">
        <v>66</v>
      </c>
      <c r="G79" s="28" t="s">
        <v>67</v>
      </c>
      <c r="H79" s="28" t="s">
        <v>67</v>
      </c>
      <c r="I79" s="31"/>
      <c r="J79" s="36"/>
      <c r="K79" s="36"/>
      <c r="L79" s="39" t="s">
        <v>68</v>
      </c>
      <c r="M79" s="40" t="s">
        <v>61</v>
      </c>
      <c r="N79" s="20"/>
      <c r="O79" s="32"/>
      <c r="S79" s="37" t="s">
        <v>65</v>
      </c>
      <c r="T79" s="41" t="s">
        <v>69</v>
      </c>
      <c r="U79" s="41" t="s">
        <v>69</v>
      </c>
      <c r="V79" s="41" t="s">
        <v>69</v>
      </c>
      <c r="W79" s="42" t="s">
        <v>70</v>
      </c>
      <c r="X79" s="42" t="s">
        <v>70</v>
      </c>
    </row>
    <row r="80" spans="1:27" ht="27" customHeight="1" x14ac:dyDescent="0.35">
      <c r="B80" s="34"/>
      <c r="C80" s="35" t="s">
        <v>71</v>
      </c>
      <c r="D80" s="38" t="s">
        <v>66</v>
      </c>
      <c r="E80" s="28" t="s">
        <v>67</v>
      </c>
      <c r="F80" s="43" t="s">
        <v>72</v>
      </c>
      <c r="G80" s="43" t="s">
        <v>72</v>
      </c>
      <c r="H80" s="44" t="s">
        <v>73</v>
      </c>
      <c r="I80" s="31"/>
      <c r="J80" s="36"/>
      <c r="K80" s="36"/>
      <c r="L80" s="39" t="s">
        <v>74</v>
      </c>
      <c r="M80" s="45" t="s">
        <v>412</v>
      </c>
      <c r="N80" s="20"/>
      <c r="O80" s="32"/>
      <c r="S80" s="37" t="s">
        <v>444</v>
      </c>
      <c r="T80" s="41" t="s">
        <v>69</v>
      </c>
      <c r="U80" s="42" t="s">
        <v>70</v>
      </c>
      <c r="V80" s="46" t="s">
        <v>75</v>
      </c>
      <c r="W80" s="46" t="s">
        <v>75</v>
      </c>
      <c r="X80" s="47" t="s">
        <v>76</v>
      </c>
    </row>
    <row r="81" spans="2:24" ht="26.25" customHeight="1" x14ac:dyDescent="0.35">
      <c r="B81" s="34"/>
      <c r="C81" s="35" t="s">
        <v>77</v>
      </c>
      <c r="D81" s="38" t="s">
        <v>66</v>
      </c>
      <c r="E81" s="43" t="s">
        <v>72</v>
      </c>
      <c r="F81" s="44" t="s">
        <v>73</v>
      </c>
      <c r="G81" s="44" t="s">
        <v>73</v>
      </c>
      <c r="H81" s="44" t="s">
        <v>73</v>
      </c>
      <c r="I81" s="31"/>
      <c r="J81" s="36"/>
      <c r="K81" s="36"/>
      <c r="L81" s="31"/>
      <c r="M81" s="20"/>
      <c r="N81" s="20"/>
      <c r="O81" s="32"/>
      <c r="S81" s="37" t="s">
        <v>412</v>
      </c>
      <c r="T81" s="41" t="s">
        <v>69</v>
      </c>
      <c r="U81" s="46" t="s">
        <v>75</v>
      </c>
      <c r="V81" s="47" t="s">
        <v>76</v>
      </c>
      <c r="W81" s="47" t="s">
        <v>76</v>
      </c>
      <c r="X81" s="47" t="s">
        <v>76</v>
      </c>
    </row>
    <row r="82" spans="2:24" x14ac:dyDescent="0.35">
      <c r="B82" s="34"/>
      <c r="C82" s="35" t="s">
        <v>78</v>
      </c>
      <c r="D82" s="28" t="s">
        <v>67</v>
      </c>
      <c r="E82" s="43" t="s">
        <v>72</v>
      </c>
      <c r="F82" s="44" t="s">
        <v>73</v>
      </c>
      <c r="G82" s="44" t="s">
        <v>73</v>
      </c>
      <c r="H82" s="44" t="s">
        <v>73</v>
      </c>
      <c r="I82" s="31"/>
      <c r="J82" s="36"/>
      <c r="K82" s="36"/>
      <c r="L82" s="48" t="s">
        <v>79</v>
      </c>
      <c r="M82" s="49" t="str">
        <f>S84</f>
        <v>D 3</v>
      </c>
      <c r="N82" s="20"/>
      <c r="O82" s="32"/>
      <c r="S82" s="37" t="s">
        <v>78</v>
      </c>
      <c r="T82" s="42" t="s">
        <v>70</v>
      </c>
      <c r="U82" s="46" t="s">
        <v>75</v>
      </c>
      <c r="V82" s="47" t="s">
        <v>76</v>
      </c>
      <c r="W82" s="47" t="s">
        <v>76</v>
      </c>
      <c r="X82" s="47" t="s">
        <v>76</v>
      </c>
    </row>
    <row r="83" spans="2:24" x14ac:dyDescent="0.35">
      <c r="B83" s="34"/>
      <c r="C83" s="31"/>
      <c r="D83" s="31"/>
      <c r="E83" s="31"/>
      <c r="F83" s="31"/>
      <c r="G83" s="31"/>
      <c r="H83" s="31"/>
      <c r="I83" s="31"/>
      <c r="J83" s="36"/>
      <c r="K83" s="31"/>
      <c r="L83" s="31"/>
      <c r="M83" s="20"/>
      <c r="N83" s="20"/>
      <c r="O83" s="32"/>
    </row>
    <row r="84" spans="2:24" ht="18.5" x14ac:dyDescent="0.35">
      <c r="B84" s="33" t="s">
        <v>80</v>
      </c>
      <c r="C84" s="31"/>
      <c r="D84" s="31"/>
      <c r="E84" s="31"/>
      <c r="F84" s="31"/>
      <c r="G84" s="31"/>
      <c r="H84" s="31"/>
      <c r="I84" s="31"/>
      <c r="J84" s="36"/>
      <c r="K84" s="31"/>
      <c r="L84" s="31"/>
      <c r="M84" s="20"/>
      <c r="N84" s="20"/>
      <c r="O84" s="32"/>
      <c r="S84" s="23" t="str">
        <f>INDEX(T79:X82, MATCH(M80, S79:S82, 0), MATCH(M79, T78:X78, 0))</f>
        <v>D 3</v>
      </c>
    </row>
    <row r="85" spans="2:24" x14ac:dyDescent="0.35">
      <c r="B85" s="34"/>
      <c r="C85" s="50"/>
      <c r="D85" s="177" t="s">
        <v>81</v>
      </c>
      <c r="E85" s="179"/>
      <c r="F85" s="179"/>
      <c r="G85" s="179"/>
      <c r="H85" s="31"/>
      <c r="I85" s="31"/>
      <c r="J85" s="36"/>
      <c r="K85" s="31"/>
      <c r="L85" s="31"/>
      <c r="M85" s="20"/>
      <c r="N85" s="20"/>
      <c r="O85" s="32"/>
    </row>
    <row r="86" spans="2:24" ht="30.75" customHeight="1" x14ac:dyDescent="0.35">
      <c r="B86" s="34"/>
      <c r="C86" s="52"/>
      <c r="D86" s="51" t="s">
        <v>82</v>
      </c>
      <c r="E86" s="35" t="s">
        <v>83</v>
      </c>
      <c r="F86" s="35" t="s">
        <v>84</v>
      </c>
      <c r="G86" s="35" t="s">
        <v>85</v>
      </c>
      <c r="H86" s="31"/>
      <c r="I86" s="31"/>
      <c r="J86" s="36"/>
      <c r="K86" s="53"/>
      <c r="L86" s="31"/>
      <c r="M86" s="20"/>
      <c r="N86" s="20"/>
      <c r="O86" s="32"/>
      <c r="S86" s="36"/>
      <c r="T86" s="37" t="s">
        <v>82</v>
      </c>
      <c r="U86" s="37" t="s">
        <v>83</v>
      </c>
      <c r="V86" s="37" t="s">
        <v>84</v>
      </c>
      <c r="W86" s="37" t="s">
        <v>85</v>
      </c>
    </row>
    <row r="87" spans="2:24" ht="15" customHeight="1" x14ac:dyDescent="0.35">
      <c r="B87" s="34"/>
      <c r="C87" s="52" t="s">
        <v>69</v>
      </c>
      <c r="D87" s="38" t="s">
        <v>86</v>
      </c>
      <c r="E87" s="38" t="s">
        <v>86</v>
      </c>
      <c r="F87" s="38" t="s">
        <v>86</v>
      </c>
      <c r="G87" s="43" t="s">
        <v>87</v>
      </c>
      <c r="H87" s="31"/>
      <c r="I87" s="31"/>
      <c r="J87" s="36"/>
      <c r="K87" s="53"/>
      <c r="L87" s="48" t="s">
        <v>81</v>
      </c>
      <c r="M87" s="40" t="s">
        <v>83</v>
      </c>
      <c r="N87" s="54"/>
      <c r="O87" s="32"/>
      <c r="S87" s="37" t="s">
        <v>69</v>
      </c>
      <c r="T87" s="38" t="s">
        <v>88</v>
      </c>
      <c r="U87" s="38" t="s">
        <v>88</v>
      </c>
      <c r="V87" s="38" t="s">
        <v>88</v>
      </c>
      <c r="W87" s="43" t="s">
        <v>89</v>
      </c>
    </row>
    <row r="88" spans="2:24" ht="15" customHeight="1" x14ac:dyDescent="0.35">
      <c r="B88" s="34"/>
      <c r="C88" s="35" t="s">
        <v>70</v>
      </c>
      <c r="D88" s="38" t="s">
        <v>86</v>
      </c>
      <c r="E88" s="43" t="s">
        <v>87</v>
      </c>
      <c r="F88" s="43" t="s">
        <v>87</v>
      </c>
      <c r="G88" s="43" t="s">
        <v>90</v>
      </c>
      <c r="H88" s="31"/>
      <c r="I88" s="31"/>
      <c r="J88" s="36"/>
      <c r="K88" s="53"/>
      <c r="L88" s="55" t="s">
        <v>79</v>
      </c>
      <c r="M88" s="56" t="str">
        <f>M82</f>
        <v>D 3</v>
      </c>
      <c r="N88" s="20"/>
      <c r="O88" s="32"/>
      <c r="S88" s="37" t="s">
        <v>70</v>
      </c>
      <c r="T88" s="38" t="s">
        <v>88</v>
      </c>
      <c r="U88" s="43" t="s">
        <v>89</v>
      </c>
      <c r="V88" s="43" t="s">
        <v>89</v>
      </c>
      <c r="W88" s="43" t="s">
        <v>89</v>
      </c>
    </row>
    <row r="89" spans="2:24" ht="15" customHeight="1" x14ac:dyDescent="0.35">
      <c r="B89" s="34"/>
      <c r="C89" s="35" t="s">
        <v>75</v>
      </c>
      <c r="D89" s="38" t="s">
        <v>86</v>
      </c>
      <c r="E89" s="43" t="s">
        <v>87</v>
      </c>
      <c r="F89" s="44" t="s">
        <v>90</v>
      </c>
      <c r="G89" s="44" t="s">
        <v>90</v>
      </c>
      <c r="H89" s="31"/>
      <c r="I89" s="31"/>
      <c r="J89" s="36"/>
      <c r="K89" s="53"/>
      <c r="L89" s="31"/>
      <c r="M89" s="20"/>
      <c r="N89" s="20"/>
      <c r="O89" s="32"/>
      <c r="S89" s="37" t="s">
        <v>75</v>
      </c>
      <c r="T89" s="38" t="s">
        <v>88</v>
      </c>
      <c r="U89" s="43" t="s">
        <v>89</v>
      </c>
      <c r="V89" s="44" t="s">
        <v>91</v>
      </c>
      <c r="W89" s="44" t="s">
        <v>91</v>
      </c>
    </row>
    <row r="90" spans="2:24" ht="15" customHeight="1" x14ac:dyDescent="0.35">
      <c r="B90" s="34"/>
      <c r="C90" s="35" t="s">
        <v>76</v>
      </c>
      <c r="D90" s="43" t="s">
        <v>87</v>
      </c>
      <c r="E90" s="44" t="s">
        <v>90</v>
      </c>
      <c r="F90" s="44" t="s">
        <v>90</v>
      </c>
      <c r="G90" s="44" t="s">
        <v>90</v>
      </c>
      <c r="H90" s="31"/>
      <c r="I90" s="31"/>
      <c r="J90" s="36"/>
      <c r="K90" s="36"/>
      <c r="L90" s="48" t="s">
        <v>92</v>
      </c>
      <c r="M90" s="49" t="str">
        <f>S93</f>
        <v>U 2</v>
      </c>
      <c r="N90" s="20"/>
      <c r="O90" s="32"/>
      <c r="S90" s="37" t="s">
        <v>76</v>
      </c>
      <c r="T90" s="43" t="s">
        <v>89</v>
      </c>
      <c r="U90" s="44" t="s">
        <v>91</v>
      </c>
      <c r="V90" s="44" t="s">
        <v>91</v>
      </c>
      <c r="W90" s="44" t="s">
        <v>91</v>
      </c>
    </row>
    <row r="91" spans="2:24" ht="11.25" customHeight="1" x14ac:dyDescent="0.35">
      <c r="B91" s="34"/>
      <c r="C91" s="31"/>
      <c r="D91" s="31"/>
      <c r="E91" s="31"/>
      <c r="F91" s="31"/>
      <c r="G91" s="31"/>
      <c r="H91" s="31"/>
      <c r="I91" s="31"/>
      <c r="J91" s="36"/>
      <c r="K91" s="36"/>
      <c r="L91" s="31"/>
      <c r="M91" s="20"/>
      <c r="N91" s="20"/>
      <c r="O91" s="32"/>
    </row>
    <row r="92" spans="2:24" ht="18.5" x14ac:dyDescent="0.35">
      <c r="B92" s="33" t="s">
        <v>93</v>
      </c>
      <c r="C92" s="57"/>
      <c r="D92" s="31"/>
      <c r="E92" s="31"/>
      <c r="F92" s="31"/>
      <c r="G92" s="31"/>
      <c r="H92" s="31"/>
      <c r="I92" s="31"/>
      <c r="J92" s="36"/>
      <c r="K92" s="36"/>
      <c r="L92" s="31"/>
      <c r="M92" s="20"/>
      <c r="N92" s="20"/>
      <c r="O92" s="32"/>
    </row>
    <row r="93" spans="2:24" ht="15" customHeight="1" x14ac:dyDescent="0.35">
      <c r="B93" s="34"/>
      <c r="C93" s="50"/>
      <c r="D93" s="179" t="s">
        <v>94</v>
      </c>
      <c r="E93" s="179"/>
      <c r="F93" s="179"/>
      <c r="G93" s="179"/>
      <c r="H93" s="179"/>
      <c r="I93" s="31"/>
      <c r="J93" s="36"/>
      <c r="K93" s="36"/>
      <c r="L93" s="31"/>
      <c r="M93" s="20"/>
      <c r="N93" s="20"/>
      <c r="O93" s="32"/>
      <c r="S93" s="23" t="str">
        <f>INDEX(T87:W90, MATCH(M88, S87:S90, 0), MATCH(M87, T86:W86, 0))</f>
        <v>U 2</v>
      </c>
    </row>
    <row r="94" spans="2:24" ht="29" x14ac:dyDescent="0.35">
      <c r="B94" s="34"/>
      <c r="C94" s="52"/>
      <c r="D94" s="35" t="s">
        <v>95</v>
      </c>
      <c r="E94" s="35" t="s">
        <v>96</v>
      </c>
      <c r="F94" s="35" t="s">
        <v>97</v>
      </c>
      <c r="G94" s="35" t="s">
        <v>98</v>
      </c>
      <c r="H94" s="35" t="s">
        <v>99</v>
      </c>
      <c r="I94" s="31"/>
      <c r="J94" s="36"/>
      <c r="K94" s="36"/>
      <c r="L94" s="31"/>
      <c r="M94" s="56"/>
      <c r="N94" s="56"/>
      <c r="O94" s="32"/>
    </row>
    <row r="95" spans="2:24" ht="15" customHeight="1" x14ac:dyDescent="0.35">
      <c r="B95" s="34"/>
      <c r="C95" s="35" t="s">
        <v>88</v>
      </c>
      <c r="D95" s="38" t="s">
        <v>86</v>
      </c>
      <c r="E95" s="38" t="s">
        <v>86</v>
      </c>
      <c r="F95" s="38" t="s">
        <v>86</v>
      </c>
      <c r="G95" s="43" t="s">
        <v>87</v>
      </c>
      <c r="H95" s="43" t="s">
        <v>87</v>
      </c>
      <c r="I95" s="31"/>
      <c r="J95" s="36"/>
      <c r="K95" s="36"/>
      <c r="L95" s="48" t="s">
        <v>94</v>
      </c>
      <c r="M95" s="40" t="s">
        <v>96</v>
      </c>
      <c r="N95" s="56"/>
      <c r="O95" s="32"/>
      <c r="S95" s="31"/>
      <c r="T95" s="37" t="s">
        <v>95</v>
      </c>
      <c r="U95" s="37" t="s">
        <v>96</v>
      </c>
      <c r="V95" s="37" t="s">
        <v>97</v>
      </c>
      <c r="W95" s="37" t="s">
        <v>98</v>
      </c>
      <c r="X95" s="37" t="s">
        <v>99</v>
      </c>
    </row>
    <row r="96" spans="2:24" ht="15" customHeight="1" x14ac:dyDescent="0.35">
      <c r="B96" s="34"/>
      <c r="C96" s="35" t="s">
        <v>89</v>
      </c>
      <c r="D96" s="38" t="s">
        <v>86</v>
      </c>
      <c r="E96" s="43" t="s">
        <v>87</v>
      </c>
      <c r="F96" s="43" t="s">
        <v>87</v>
      </c>
      <c r="G96" s="44" t="s">
        <v>90</v>
      </c>
      <c r="H96" s="44" t="s">
        <v>90</v>
      </c>
      <c r="I96" s="31"/>
      <c r="J96" s="36"/>
      <c r="K96" s="36"/>
      <c r="L96" s="31"/>
      <c r="M96" s="56" t="str">
        <f>M90</f>
        <v>U 2</v>
      </c>
      <c r="N96" s="58"/>
      <c r="O96" s="32"/>
      <c r="S96" s="37" t="s">
        <v>88</v>
      </c>
      <c r="T96" s="38" t="s">
        <v>100</v>
      </c>
      <c r="U96" s="38" t="s">
        <v>100</v>
      </c>
      <c r="V96" s="38" t="s">
        <v>100</v>
      </c>
      <c r="W96" s="43" t="s">
        <v>101</v>
      </c>
      <c r="X96" s="43" t="s">
        <v>101</v>
      </c>
    </row>
    <row r="97" spans="2:24" ht="15" customHeight="1" x14ac:dyDescent="0.35">
      <c r="B97" s="34"/>
      <c r="C97" s="35" t="s">
        <v>91</v>
      </c>
      <c r="D97" s="38" t="s">
        <v>86</v>
      </c>
      <c r="E97" s="43" t="s">
        <v>87</v>
      </c>
      <c r="F97" s="44" t="s">
        <v>90</v>
      </c>
      <c r="G97" s="44" t="s">
        <v>90</v>
      </c>
      <c r="H97" s="44" t="s">
        <v>90</v>
      </c>
      <c r="I97" s="31"/>
      <c r="J97" s="36"/>
      <c r="K97" s="36"/>
      <c r="L97" s="48" t="s">
        <v>102</v>
      </c>
      <c r="M97" s="59" t="str">
        <f>S101</f>
        <v>C 2</v>
      </c>
      <c r="N97" s="20"/>
      <c r="O97" s="32"/>
      <c r="S97" s="37" t="s">
        <v>89</v>
      </c>
      <c r="T97" s="38" t="s">
        <v>100</v>
      </c>
      <c r="U97" s="43" t="s">
        <v>101</v>
      </c>
      <c r="V97" s="43" t="s">
        <v>101</v>
      </c>
      <c r="W97" s="44" t="s">
        <v>103</v>
      </c>
      <c r="X97" s="44" t="s">
        <v>103</v>
      </c>
    </row>
    <row r="98" spans="2:24" hidden="1" x14ac:dyDescent="0.35">
      <c r="B98" s="34"/>
      <c r="C98" s="31"/>
      <c r="D98" s="31"/>
      <c r="E98" s="31"/>
      <c r="F98" s="31"/>
      <c r="G98" s="31"/>
      <c r="H98" s="31"/>
      <c r="I98" s="31"/>
      <c r="J98" s="36"/>
      <c r="K98" s="31"/>
      <c r="L98" s="31"/>
      <c r="M98" s="20"/>
      <c r="N98" s="20"/>
      <c r="O98" s="32"/>
      <c r="S98" s="37" t="s">
        <v>91</v>
      </c>
      <c r="T98" s="38" t="s">
        <v>100</v>
      </c>
      <c r="U98" s="43" t="s">
        <v>101</v>
      </c>
      <c r="V98" s="44" t="s">
        <v>103</v>
      </c>
      <c r="W98" s="44" t="s">
        <v>103</v>
      </c>
      <c r="X98" s="44" t="s">
        <v>103</v>
      </c>
    </row>
    <row r="99" spans="2:24" ht="15.75" customHeight="1" x14ac:dyDescent="0.35">
      <c r="B99" s="34"/>
      <c r="D99" s="31"/>
      <c r="E99" s="31"/>
      <c r="F99" s="31"/>
      <c r="G99" s="31"/>
      <c r="H99" s="31"/>
      <c r="I99" s="31"/>
      <c r="J99" s="36"/>
      <c r="K99" s="31"/>
      <c r="L99" s="31"/>
      <c r="M99" s="20"/>
      <c r="N99" s="20"/>
      <c r="O99" s="32"/>
    </row>
    <row r="100" spans="2:24" ht="15.75" customHeight="1" x14ac:dyDescent="0.35">
      <c r="B100" s="180" t="s">
        <v>104</v>
      </c>
      <c r="C100" s="181"/>
      <c r="D100" s="31"/>
      <c r="E100" s="31"/>
      <c r="F100" s="31"/>
      <c r="G100" s="31"/>
      <c r="H100" s="31"/>
      <c r="I100" s="31"/>
      <c r="J100" s="36"/>
      <c r="K100" s="31"/>
      <c r="L100" s="31"/>
      <c r="M100" s="20"/>
      <c r="N100" s="20"/>
      <c r="O100" s="32"/>
    </row>
    <row r="101" spans="2:24" ht="15" customHeight="1" x14ac:dyDescent="0.35">
      <c r="B101" s="34"/>
      <c r="C101" s="50"/>
      <c r="D101" s="179" t="s">
        <v>105</v>
      </c>
      <c r="E101" s="179"/>
      <c r="F101" s="179"/>
      <c r="G101" s="179"/>
      <c r="H101" s="179"/>
      <c r="I101" s="31"/>
      <c r="J101" s="36"/>
      <c r="K101" s="36"/>
      <c r="L101" s="31"/>
      <c r="M101" s="20"/>
      <c r="N101" s="20"/>
      <c r="O101" s="32"/>
      <c r="S101" s="23" t="str">
        <f>INDEX(T96:X98, MATCH(M96, S96:S98, 0), MATCH(M95, T95:X95, 0))</f>
        <v>C 2</v>
      </c>
    </row>
    <row r="102" spans="2:24" ht="15" customHeight="1" x14ac:dyDescent="0.35">
      <c r="B102" s="34"/>
      <c r="C102" s="52"/>
      <c r="D102" s="35" t="s">
        <v>106</v>
      </c>
      <c r="E102" s="35" t="s">
        <v>107</v>
      </c>
      <c r="F102" s="35" t="s">
        <v>108</v>
      </c>
      <c r="G102" s="35" t="s">
        <v>109</v>
      </c>
      <c r="H102" s="35" t="s">
        <v>110</v>
      </c>
      <c r="I102" s="31"/>
      <c r="J102" s="36"/>
      <c r="K102" s="36"/>
      <c r="L102" s="31"/>
      <c r="M102" s="20"/>
      <c r="N102" s="20"/>
      <c r="O102" s="32"/>
    </row>
    <row r="103" spans="2:24" ht="15" customHeight="1" x14ac:dyDescent="0.35">
      <c r="B103" s="34"/>
      <c r="C103" s="35" t="s">
        <v>100</v>
      </c>
      <c r="D103" s="38" t="s">
        <v>66</v>
      </c>
      <c r="E103" s="38" t="s">
        <v>66</v>
      </c>
      <c r="F103" s="28" t="s">
        <v>67</v>
      </c>
      <c r="G103" s="28" t="s">
        <v>67</v>
      </c>
      <c r="H103" s="43" t="s">
        <v>72</v>
      </c>
      <c r="I103" s="31"/>
      <c r="J103" s="36"/>
      <c r="K103" s="36"/>
      <c r="L103" s="48" t="s">
        <v>111</v>
      </c>
      <c r="M103" s="40" t="s">
        <v>106</v>
      </c>
      <c r="N103" s="20"/>
      <c r="O103" s="32"/>
      <c r="S103" s="31"/>
      <c r="T103" s="37" t="s">
        <v>106</v>
      </c>
      <c r="U103" s="37" t="s">
        <v>107</v>
      </c>
      <c r="V103" s="37" t="s">
        <v>108</v>
      </c>
      <c r="W103" s="37" t="s">
        <v>109</v>
      </c>
      <c r="X103" s="37" t="s">
        <v>110</v>
      </c>
    </row>
    <row r="104" spans="2:24" ht="15" customHeight="1" x14ac:dyDescent="0.35">
      <c r="B104" s="34"/>
      <c r="C104" s="35" t="s">
        <v>101</v>
      </c>
      <c r="D104" s="38" t="s">
        <v>66</v>
      </c>
      <c r="E104" s="28" t="s">
        <v>67</v>
      </c>
      <c r="F104" s="43" t="s">
        <v>72</v>
      </c>
      <c r="G104" s="43" t="s">
        <v>72</v>
      </c>
      <c r="H104" s="44" t="s">
        <v>73</v>
      </c>
      <c r="I104" s="31"/>
      <c r="J104" s="36"/>
      <c r="K104" s="36"/>
      <c r="L104" s="31"/>
      <c r="M104" s="56" t="str">
        <f>S101</f>
        <v>C 2</v>
      </c>
      <c r="N104" s="20"/>
      <c r="O104" s="32"/>
      <c r="S104" s="37" t="s">
        <v>100</v>
      </c>
      <c r="T104" s="38">
        <v>1</v>
      </c>
      <c r="U104" s="38">
        <v>1</v>
      </c>
      <c r="V104" s="28">
        <v>3</v>
      </c>
      <c r="W104" s="28">
        <v>3</v>
      </c>
      <c r="X104" s="43">
        <v>7</v>
      </c>
    </row>
    <row r="105" spans="2:24" ht="15" customHeight="1" x14ac:dyDescent="0.35">
      <c r="B105" s="34"/>
      <c r="C105" s="35" t="s">
        <v>103</v>
      </c>
      <c r="D105" s="28" t="s">
        <v>67</v>
      </c>
      <c r="E105" s="43" t="s">
        <v>72</v>
      </c>
      <c r="F105" s="44" t="s">
        <v>73</v>
      </c>
      <c r="G105" s="44" t="s">
        <v>73</v>
      </c>
      <c r="H105" s="44" t="s">
        <v>73</v>
      </c>
      <c r="I105" s="31"/>
      <c r="J105" s="36"/>
      <c r="K105" s="36"/>
      <c r="L105" s="48" t="s">
        <v>112</v>
      </c>
      <c r="M105" s="60">
        <f>S108</f>
        <v>1</v>
      </c>
      <c r="N105" s="54"/>
      <c r="O105" s="32"/>
      <c r="S105" s="37" t="s">
        <v>101</v>
      </c>
      <c r="T105" s="38">
        <v>1</v>
      </c>
      <c r="U105" s="28">
        <v>3</v>
      </c>
      <c r="V105" s="43">
        <v>7</v>
      </c>
      <c r="W105" s="43">
        <v>7</v>
      </c>
      <c r="X105" s="44">
        <v>10</v>
      </c>
    </row>
    <row r="106" spans="2:24" x14ac:dyDescent="0.35">
      <c r="B106" s="34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20"/>
      <c r="N106" s="20"/>
      <c r="O106" s="32"/>
      <c r="S106" s="37" t="s">
        <v>103</v>
      </c>
      <c r="T106" s="28">
        <v>3</v>
      </c>
      <c r="U106" s="43">
        <v>7</v>
      </c>
      <c r="V106" s="44">
        <v>10</v>
      </c>
      <c r="W106" s="44">
        <v>10</v>
      </c>
      <c r="X106" s="44">
        <v>10</v>
      </c>
    </row>
    <row r="107" spans="2:24" ht="17.25" customHeight="1" x14ac:dyDescent="0.35">
      <c r="B107" s="180" t="s">
        <v>113</v>
      </c>
      <c r="C107" s="181"/>
      <c r="D107" s="31"/>
      <c r="E107" s="31"/>
      <c r="F107" s="31"/>
      <c r="G107" s="31"/>
      <c r="H107" s="31"/>
      <c r="I107" s="31"/>
      <c r="J107" s="31"/>
      <c r="K107" s="31"/>
      <c r="L107" s="31"/>
      <c r="M107" s="20"/>
      <c r="N107" s="20"/>
      <c r="O107" s="32"/>
    </row>
    <row r="108" spans="2:24" ht="15" customHeight="1" x14ac:dyDescent="0.35">
      <c r="B108" s="34"/>
      <c r="C108" s="35" t="s">
        <v>114</v>
      </c>
      <c r="D108" s="61">
        <v>1</v>
      </c>
      <c r="E108" s="31"/>
      <c r="F108" s="31"/>
      <c r="G108" s="31"/>
      <c r="H108" s="31"/>
      <c r="I108" s="31"/>
      <c r="J108" s="31"/>
      <c r="K108" s="31"/>
      <c r="L108" s="48" t="s">
        <v>115</v>
      </c>
      <c r="M108" s="40" t="s">
        <v>117</v>
      </c>
      <c r="N108" s="55">
        <f>VLOOKUP(M108, C108:D112, 2)</f>
        <v>0.5</v>
      </c>
      <c r="O108" s="32"/>
      <c r="S108" s="23">
        <f>INDEX(T104:X106, MATCH(M104, S104:S106, 0), MATCH(M103, T103:X103, 0))</f>
        <v>1</v>
      </c>
    </row>
    <row r="109" spans="2:24" ht="15" customHeight="1" x14ac:dyDescent="0.35">
      <c r="B109" s="34"/>
      <c r="C109" s="35" t="s">
        <v>116</v>
      </c>
      <c r="D109" s="61">
        <v>0.75</v>
      </c>
      <c r="E109" s="31"/>
      <c r="F109" s="31"/>
      <c r="G109" s="31"/>
      <c r="H109" s="31"/>
      <c r="I109" s="31"/>
      <c r="J109" s="31"/>
      <c r="K109" s="31"/>
      <c r="L109" s="31"/>
      <c r="M109" s="31"/>
      <c r="N109" s="62"/>
      <c r="O109" s="32"/>
    </row>
    <row r="110" spans="2:24" ht="15" customHeight="1" x14ac:dyDescent="0.35">
      <c r="B110" s="34"/>
      <c r="C110" s="35" t="s">
        <v>117</v>
      </c>
      <c r="D110" s="61">
        <v>0.5</v>
      </c>
      <c r="E110" s="31"/>
      <c r="F110" s="31"/>
      <c r="G110" s="31"/>
      <c r="H110" s="31"/>
      <c r="I110" s="31"/>
      <c r="J110" s="31"/>
      <c r="K110" s="31"/>
      <c r="L110" s="31"/>
      <c r="M110" s="20"/>
      <c r="N110" s="20"/>
      <c r="O110" s="32"/>
    </row>
    <row r="111" spans="2:24" ht="15" customHeight="1" x14ac:dyDescent="0.35">
      <c r="B111" s="34"/>
      <c r="C111" s="35" t="s">
        <v>118</v>
      </c>
      <c r="D111" s="61">
        <v>0.25</v>
      </c>
      <c r="E111" s="31"/>
      <c r="F111" s="31"/>
      <c r="G111" s="31"/>
      <c r="H111" s="31"/>
      <c r="I111" s="31"/>
      <c r="J111" s="31"/>
      <c r="K111" s="31"/>
      <c r="L111" s="31"/>
      <c r="M111" s="20"/>
      <c r="N111" s="20"/>
      <c r="O111" s="32"/>
    </row>
    <row r="112" spans="2:24" ht="15" customHeight="1" x14ac:dyDescent="0.35">
      <c r="B112" s="34"/>
      <c r="C112" s="35" t="s">
        <v>119</v>
      </c>
      <c r="D112" s="61">
        <v>0.1</v>
      </c>
      <c r="E112" s="31"/>
      <c r="F112" s="31"/>
      <c r="G112" s="31"/>
      <c r="H112" s="31"/>
      <c r="I112" s="31"/>
      <c r="J112" s="31"/>
      <c r="K112" s="31"/>
      <c r="L112" s="31"/>
      <c r="M112" s="63" t="s">
        <v>120</v>
      </c>
      <c r="N112" s="64">
        <f>M105*N108</f>
        <v>0.5</v>
      </c>
      <c r="O112" s="32"/>
    </row>
    <row r="113" spans="2:27" ht="7.5" customHeight="1" thickBot="1" x14ac:dyDescent="0.4">
      <c r="B113" s="65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7"/>
      <c r="N113" s="67"/>
      <c r="O113" s="68"/>
    </row>
    <row r="114" spans="2:27" ht="9.5" customHeight="1" thickBot="1" x14ac:dyDescent="0.4"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20"/>
      <c r="N114" s="20"/>
      <c r="O114" s="20"/>
    </row>
    <row r="115" spans="2:27" x14ac:dyDescent="0.35">
      <c r="B115" s="172" t="s">
        <v>7</v>
      </c>
      <c r="C115" s="173"/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4"/>
    </row>
    <row r="116" spans="2:27" ht="19.5" customHeight="1" x14ac:dyDescent="0.35">
      <c r="B116" s="34" t="s">
        <v>121</v>
      </c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20"/>
      <c r="N116" s="20"/>
      <c r="O116" s="32"/>
      <c r="S116" s="36"/>
      <c r="T116" s="37" t="s">
        <v>122</v>
      </c>
      <c r="U116" s="37" t="s">
        <v>123</v>
      </c>
      <c r="V116" s="37" t="s">
        <v>124</v>
      </c>
      <c r="W116" s="37" t="s">
        <v>125</v>
      </c>
    </row>
    <row r="117" spans="2:27" ht="29" x14ac:dyDescent="0.35">
      <c r="B117" s="34"/>
      <c r="C117" s="36"/>
      <c r="D117" s="35" t="s">
        <v>122</v>
      </c>
      <c r="E117" s="35" t="s">
        <v>123</v>
      </c>
      <c r="F117" s="35" t="s">
        <v>124</v>
      </c>
      <c r="G117" s="35" t="s">
        <v>125</v>
      </c>
      <c r="H117" s="31"/>
      <c r="I117" s="31"/>
      <c r="J117" s="31"/>
      <c r="K117" s="31"/>
      <c r="L117" s="31"/>
      <c r="M117" s="20"/>
      <c r="N117" s="20"/>
      <c r="O117" s="32"/>
      <c r="S117" s="37" t="s">
        <v>82</v>
      </c>
      <c r="T117" s="38">
        <v>1</v>
      </c>
      <c r="U117" s="38">
        <v>1</v>
      </c>
      <c r="V117" s="28">
        <v>3</v>
      </c>
      <c r="W117" s="43">
        <v>7</v>
      </c>
    </row>
    <row r="118" spans="2:27" ht="18" customHeight="1" x14ac:dyDescent="0.35">
      <c r="B118" s="34"/>
      <c r="C118" s="35" t="s">
        <v>82</v>
      </c>
      <c r="D118" s="38" t="s">
        <v>86</v>
      </c>
      <c r="E118" s="38" t="s">
        <v>86</v>
      </c>
      <c r="F118" s="28" t="s">
        <v>87</v>
      </c>
      <c r="G118" s="43" t="s">
        <v>90</v>
      </c>
      <c r="H118" s="31"/>
      <c r="I118" s="31"/>
      <c r="J118" s="31"/>
      <c r="K118" s="31"/>
      <c r="L118" s="69" t="s">
        <v>126</v>
      </c>
      <c r="M118" s="40" t="s">
        <v>123</v>
      </c>
      <c r="N118" s="20"/>
      <c r="O118" s="32"/>
      <c r="S118" s="37" t="s">
        <v>83</v>
      </c>
      <c r="T118" s="38">
        <v>1</v>
      </c>
      <c r="U118" s="28">
        <v>3</v>
      </c>
      <c r="V118" s="28">
        <v>3</v>
      </c>
      <c r="W118" s="43">
        <v>7</v>
      </c>
    </row>
    <row r="119" spans="2:27" ht="18" customHeight="1" x14ac:dyDescent="0.35">
      <c r="B119" s="34"/>
      <c r="C119" s="35" t="s">
        <v>83</v>
      </c>
      <c r="D119" s="38" t="s">
        <v>86</v>
      </c>
      <c r="E119" s="28" t="s">
        <v>87</v>
      </c>
      <c r="F119" s="28" t="s">
        <v>87</v>
      </c>
      <c r="G119" s="43" t="s">
        <v>90</v>
      </c>
      <c r="H119" s="31"/>
      <c r="I119" s="31"/>
      <c r="J119" s="31"/>
      <c r="K119" s="31"/>
      <c r="L119" s="31"/>
      <c r="M119" s="56" t="str">
        <f>M87</f>
        <v>Inclusione in matrice</v>
      </c>
      <c r="N119" s="20"/>
      <c r="O119" s="32"/>
      <c r="S119" s="37" t="s">
        <v>84</v>
      </c>
      <c r="T119" s="38">
        <v>1</v>
      </c>
      <c r="U119" s="28">
        <v>3</v>
      </c>
      <c r="V119" s="43">
        <v>7</v>
      </c>
      <c r="W119" s="44">
        <v>10</v>
      </c>
    </row>
    <row r="120" spans="2:27" ht="20.25" customHeight="1" x14ac:dyDescent="0.35">
      <c r="B120" s="34"/>
      <c r="C120" s="35" t="s">
        <v>84</v>
      </c>
      <c r="D120" s="38" t="s">
        <v>86</v>
      </c>
      <c r="E120" s="28" t="s">
        <v>87</v>
      </c>
      <c r="F120" s="43" t="s">
        <v>90</v>
      </c>
      <c r="G120" s="44" t="s">
        <v>127</v>
      </c>
      <c r="H120" s="31"/>
      <c r="I120" s="31"/>
      <c r="J120" s="31"/>
      <c r="K120" s="31"/>
      <c r="L120" s="31"/>
      <c r="M120" s="20"/>
      <c r="N120" s="54"/>
      <c r="O120" s="32"/>
      <c r="S120" s="37" t="s">
        <v>85</v>
      </c>
      <c r="T120" s="38">
        <v>1</v>
      </c>
      <c r="U120" s="43">
        <v>7</v>
      </c>
      <c r="V120" s="43">
        <v>7</v>
      </c>
      <c r="W120" s="44">
        <v>10</v>
      </c>
    </row>
    <row r="121" spans="2:27" x14ac:dyDescent="0.35">
      <c r="B121" s="34"/>
      <c r="C121" s="35" t="s">
        <v>85</v>
      </c>
      <c r="D121" s="38" t="s">
        <v>86</v>
      </c>
      <c r="E121" s="43" t="s">
        <v>90</v>
      </c>
      <c r="F121" s="43" t="s">
        <v>90</v>
      </c>
      <c r="G121" s="44" t="s">
        <v>127</v>
      </c>
      <c r="H121" s="31"/>
      <c r="I121" s="31"/>
      <c r="J121" s="31"/>
      <c r="K121" s="31"/>
      <c r="L121" s="31"/>
      <c r="M121" s="63" t="s">
        <v>128</v>
      </c>
      <c r="N121" s="64">
        <f>S122</f>
        <v>3</v>
      </c>
      <c r="O121" s="32"/>
    </row>
    <row r="122" spans="2:27" ht="15" thickBot="1" x14ac:dyDescent="0.4">
      <c r="B122" s="65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7"/>
      <c r="N122" s="67"/>
      <c r="O122" s="68"/>
      <c r="S122" s="23">
        <f>INDEX(T117:W120, MATCH(M119, S117:S120, 0), MATCH(M118, T116:W116, 0))</f>
        <v>3</v>
      </c>
    </row>
    <row r="123" spans="2:27" hidden="1" x14ac:dyDescent="0.35">
      <c r="B123" s="70"/>
      <c r="C123" s="70"/>
      <c r="D123" s="70"/>
      <c r="E123" s="70"/>
      <c r="F123" s="70"/>
      <c r="G123" s="70"/>
      <c r="H123" s="70"/>
      <c r="I123" s="70"/>
      <c r="J123" s="70"/>
      <c r="K123" s="70"/>
      <c r="L123" s="70"/>
    </row>
    <row r="124" spans="2:27" s="20" customFormat="1" ht="7.5" customHeight="1" x14ac:dyDescent="0.35"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P124" s="23"/>
      <c r="Q124" s="23"/>
      <c r="AA124" s="21"/>
    </row>
    <row r="125" spans="2:27" ht="15.75" customHeight="1" x14ac:dyDescent="0.35">
      <c r="B125" s="31"/>
      <c r="C125" s="182" t="s">
        <v>129</v>
      </c>
      <c r="D125" s="182"/>
      <c r="E125" s="31"/>
      <c r="F125" s="169"/>
      <c r="G125" s="169"/>
      <c r="H125" s="31"/>
      <c r="I125" s="31"/>
      <c r="J125" s="31"/>
      <c r="K125" s="31"/>
      <c r="L125" s="31"/>
      <c r="M125" s="20"/>
      <c r="N125" s="20"/>
      <c r="O125" s="20"/>
    </row>
    <row r="126" spans="2:27" ht="21.75" customHeight="1" x14ac:dyDescent="0.35">
      <c r="B126" s="31"/>
      <c r="C126" s="71" t="s">
        <v>130</v>
      </c>
      <c r="D126" s="22">
        <f>L70*N112</f>
        <v>2</v>
      </c>
      <c r="E126" s="31"/>
      <c r="F126" s="62"/>
      <c r="G126" s="31"/>
      <c r="H126" s="31"/>
      <c r="I126" s="31"/>
      <c r="J126" s="31"/>
      <c r="K126" s="31"/>
      <c r="L126" s="31"/>
      <c r="M126" s="20"/>
      <c r="N126" s="20"/>
      <c r="O126" s="20"/>
    </row>
    <row r="127" spans="2:27" ht="21.75" customHeight="1" x14ac:dyDescent="0.35">
      <c r="B127" s="31"/>
      <c r="C127" s="71" t="s">
        <v>131</v>
      </c>
      <c r="D127" s="22">
        <f>L70*N121</f>
        <v>12</v>
      </c>
      <c r="E127" s="31"/>
      <c r="F127" s="62"/>
      <c r="G127" s="31"/>
      <c r="H127" s="31"/>
      <c r="I127" s="31"/>
      <c r="J127" s="31"/>
      <c r="K127" s="31"/>
      <c r="L127" s="31"/>
      <c r="M127" s="20"/>
      <c r="N127" s="20"/>
      <c r="O127" s="20"/>
    </row>
    <row r="128" spans="2:27" ht="21.75" customHeight="1" x14ac:dyDescent="0.35">
      <c r="B128" s="31"/>
      <c r="C128" s="72" t="s">
        <v>132</v>
      </c>
      <c r="D128" s="73">
        <f>SQRT(D126*D126+D127*D127)</f>
        <v>12.165525060596439</v>
      </c>
      <c r="E128" s="170" t="str">
        <f>IF(D128&lt;15, "Rischio irrilevante per la salute.", IF(D128&lt;21, "Intervallo di incertezza: è necessario analizzare nel dettaglio le misure di prevenzione e protezione adottate per definire il livello di rischio", IF(D128&lt;40, "Rischio superiore al rischio chimico irrilevante per la salute", IF(D128&lt;80, "Rischio elevato", IF(D128&gt;80, "Zona di rischio grave")))))</f>
        <v>Rischio irrilevante per la salute.</v>
      </c>
      <c r="F128" s="171"/>
      <c r="G128" s="171"/>
      <c r="H128" s="171"/>
      <c r="I128" s="171"/>
      <c r="J128" s="171"/>
      <c r="K128" s="171"/>
      <c r="L128" s="171"/>
      <c r="M128" s="171"/>
      <c r="N128" s="20"/>
      <c r="O128" s="20"/>
    </row>
    <row r="129" spans="2:15" ht="6.75" customHeight="1" x14ac:dyDescent="0.35"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20"/>
      <c r="N129" s="20"/>
      <c r="O129" s="20"/>
    </row>
    <row r="130" spans="2:15" ht="7.5" customHeight="1" thickBot="1" x14ac:dyDescent="0.4"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20"/>
      <c r="N130" s="27"/>
      <c r="O130" s="20"/>
    </row>
    <row r="131" spans="2:15" ht="17.25" customHeight="1" x14ac:dyDescent="0.35">
      <c r="B131" s="31"/>
      <c r="C131" s="166" t="s">
        <v>133</v>
      </c>
      <c r="D131" s="167"/>
      <c r="E131" s="167"/>
      <c r="F131" s="167"/>
      <c r="G131" s="167"/>
      <c r="H131" s="167"/>
      <c r="I131" s="167"/>
      <c r="J131" s="167"/>
      <c r="K131" s="167"/>
      <c r="L131" s="167"/>
      <c r="M131" s="168"/>
      <c r="N131" s="20"/>
      <c r="O131" s="20"/>
    </row>
    <row r="132" spans="2:15" ht="31" customHeight="1" x14ac:dyDescent="0.35">
      <c r="B132" s="31"/>
      <c r="C132" s="160" t="s">
        <v>134</v>
      </c>
      <c r="D132" s="74" t="s">
        <v>135</v>
      </c>
      <c r="E132" s="162" t="s">
        <v>136</v>
      </c>
      <c r="F132" s="162"/>
      <c r="G132" s="162"/>
      <c r="H132" s="162"/>
      <c r="I132" s="162"/>
      <c r="J132" s="162"/>
      <c r="K132" s="162"/>
      <c r="L132" s="162"/>
      <c r="M132" s="163"/>
      <c r="N132" s="20"/>
      <c r="O132" s="20"/>
    </row>
    <row r="133" spans="2:15" ht="31" customHeight="1" x14ac:dyDescent="0.35">
      <c r="B133" s="31"/>
      <c r="C133" s="160"/>
      <c r="D133" s="75" t="s">
        <v>137</v>
      </c>
      <c r="E133" s="162" t="s">
        <v>138</v>
      </c>
      <c r="F133" s="162"/>
      <c r="G133" s="162"/>
      <c r="H133" s="162"/>
      <c r="I133" s="162"/>
      <c r="J133" s="162"/>
      <c r="K133" s="162"/>
      <c r="L133" s="162"/>
      <c r="M133" s="163"/>
      <c r="N133" s="20"/>
      <c r="O133" s="20"/>
    </row>
    <row r="134" spans="2:15" ht="31" customHeight="1" x14ac:dyDescent="0.35">
      <c r="B134" s="31"/>
      <c r="C134" s="160" t="s">
        <v>139</v>
      </c>
      <c r="D134" s="76" t="s">
        <v>140</v>
      </c>
      <c r="E134" s="162" t="s">
        <v>141</v>
      </c>
      <c r="F134" s="162"/>
      <c r="G134" s="162"/>
      <c r="H134" s="162"/>
      <c r="I134" s="162"/>
      <c r="J134" s="162"/>
      <c r="K134" s="162"/>
      <c r="L134" s="162"/>
      <c r="M134" s="163"/>
      <c r="N134" s="20"/>
      <c r="O134" s="20"/>
    </row>
    <row r="135" spans="2:15" ht="31" customHeight="1" x14ac:dyDescent="0.35">
      <c r="B135" s="31"/>
      <c r="C135" s="160"/>
      <c r="D135" s="77" t="s">
        <v>142</v>
      </c>
      <c r="E135" s="162" t="s">
        <v>143</v>
      </c>
      <c r="F135" s="162"/>
      <c r="G135" s="162"/>
      <c r="H135" s="162"/>
      <c r="I135" s="162"/>
      <c r="J135" s="162"/>
      <c r="K135" s="162"/>
      <c r="L135" s="162"/>
      <c r="M135" s="163"/>
      <c r="N135" s="20"/>
      <c r="O135" s="20"/>
    </row>
    <row r="136" spans="2:15" ht="31" customHeight="1" thickBot="1" x14ac:dyDescent="0.4">
      <c r="B136" s="31"/>
      <c r="C136" s="161"/>
      <c r="D136" s="78" t="s">
        <v>144</v>
      </c>
      <c r="E136" s="164" t="s">
        <v>145</v>
      </c>
      <c r="F136" s="164"/>
      <c r="G136" s="164"/>
      <c r="H136" s="164"/>
      <c r="I136" s="164"/>
      <c r="J136" s="164"/>
      <c r="K136" s="164"/>
      <c r="L136" s="164"/>
      <c r="M136" s="165"/>
      <c r="N136" s="20"/>
      <c r="O136" s="20"/>
    </row>
    <row r="137" spans="2:15" x14ac:dyDescent="0.35"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20"/>
      <c r="N137" s="20"/>
      <c r="O137" s="20"/>
    </row>
    <row r="138" spans="2:15" x14ac:dyDescent="0.35"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20"/>
      <c r="N138" s="20"/>
      <c r="O138" s="20"/>
    </row>
    <row r="139" spans="2:15" x14ac:dyDescent="0.35"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20"/>
      <c r="N139" s="20"/>
      <c r="O139" s="20"/>
    </row>
    <row r="140" spans="2:15" x14ac:dyDescent="0.35"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20"/>
      <c r="N140" s="20"/>
      <c r="O140" s="20"/>
    </row>
    <row r="141" spans="2:15" x14ac:dyDescent="0.35"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20"/>
      <c r="N141" s="20"/>
      <c r="O141" s="20"/>
    </row>
    <row r="142" spans="2:15" x14ac:dyDescent="0.35"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20"/>
      <c r="N142" s="20"/>
      <c r="O142" s="20"/>
    </row>
    <row r="143" spans="2:15" x14ac:dyDescent="0.35"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20"/>
      <c r="N143" s="20"/>
      <c r="O143" s="20"/>
    </row>
    <row r="144" spans="2:15" x14ac:dyDescent="0.35"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20"/>
      <c r="N144" s="20"/>
      <c r="O144" s="20"/>
    </row>
    <row r="145" spans="2:13" x14ac:dyDescent="0.35">
      <c r="B145" s="70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20"/>
    </row>
    <row r="146" spans="2:13" x14ac:dyDescent="0.35">
      <c r="B146" s="70"/>
      <c r="C146" s="70"/>
      <c r="D146" s="70"/>
      <c r="E146" s="70"/>
      <c r="F146" s="70"/>
      <c r="G146" s="70"/>
      <c r="H146" s="70"/>
      <c r="I146" s="70"/>
      <c r="J146" s="70"/>
      <c r="K146" s="70"/>
      <c r="L146" s="70"/>
    </row>
    <row r="147" spans="2:13" x14ac:dyDescent="0.35"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</row>
    <row r="148" spans="2:13" x14ac:dyDescent="0.35">
      <c r="B148" s="70"/>
      <c r="C148" s="70"/>
      <c r="D148" s="70"/>
      <c r="E148" s="70"/>
      <c r="F148" s="70"/>
      <c r="G148" s="70"/>
      <c r="H148" s="70"/>
      <c r="I148" s="70"/>
      <c r="J148" s="70"/>
      <c r="K148" s="70"/>
      <c r="L148" s="70"/>
    </row>
    <row r="149" spans="2:13" x14ac:dyDescent="0.35"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</row>
    <row r="150" spans="2:13" x14ac:dyDescent="0.35">
      <c r="B150" s="70"/>
      <c r="C150" s="70"/>
      <c r="D150" s="70"/>
      <c r="E150" s="70"/>
      <c r="F150" s="70"/>
      <c r="G150" s="70"/>
      <c r="H150" s="70"/>
      <c r="I150" s="70"/>
      <c r="J150" s="70"/>
      <c r="K150" s="70"/>
      <c r="L150" s="70"/>
    </row>
    <row r="151" spans="2:13" x14ac:dyDescent="0.35"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</row>
    <row r="152" spans="2:13" x14ac:dyDescent="0.35">
      <c r="B152" s="70"/>
      <c r="C152" s="70"/>
      <c r="D152" s="70"/>
      <c r="E152" s="70"/>
      <c r="F152" s="70"/>
      <c r="G152" s="70"/>
      <c r="H152" s="70"/>
      <c r="I152" s="70"/>
      <c r="J152" s="70"/>
      <c r="K152" s="70"/>
      <c r="L152" s="70"/>
    </row>
    <row r="153" spans="2:13" x14ac:dyDescent="0.35">
      <c r="B153" s="70"/>
      <c r="C153" s="70"/>
      <c r="D153" s="70"/>
      <c r="E153" s="70"/>
      <c r="F153" s="70"/>
      <c r="G153" s="70"/>
      <c r="H153" s="70"/>
      <c r="I153" s="70"/>
      <c r="J153" s="70"/>
      <c r="K153" s="70"/>
      <c r="L153" s="70"/>
    </row>
    <row r="154" spans="2:13" x14ac:dyDescent="0.35">
      <c r="B154" s="70"/>
      <c r="C154" s="70"/>
      <c r="D154" s="70"/>
      <c r="E154" s="70"/>
      <c r="F154" s="70"/>
      <c r="G154" s="70"/>
      <c r="H154" s="70"/>
      <c r="I154" s="70"/>
      <c r="J154" s="70"/>
      <c r="K154" s="70"/>
      <c r="L154" s="70"/>
    </row>
    <row r="155" spans="2:13" x14ac:dyDescent="0.35">
      <c r="B155" s="70"/>
      <c r="C155" s="70"/>
      <c r="D155" s="70"/>
      <c r="E155" s="70"/>
      <c r="F155" s="70"/>
      <c r="G155" s="70"/>
      <c r="H155" s="70"/>
      <c r="I155" s="70"/>
      <c r="J155" s="70"/>
      <c r="K155" s="70"/>
      <c r="L155" s="70"/>
    </row>
    <row r="156" spans="2:13" x14ac:dyDescent="0.35">
      <c r="B156" s="70"/>
      <c r="C156" s="70"/>
      <c r="D156" s="70"/>
      <c r="E156" s="70"/>
      <c r="F156" s="70"/>
      <c r="G156" s="70"/>
      <c r="H156" s="70"/>
      <c r="I156" s="70"/>
      <c r="J156" s="70"/>
      <c r="K156" s="70"/>
      <c r="L156" s="70"/>
    </row>
    <row r="157" spans="2:13" x14ac:dyDescent="0.35">
      <c r="B157" s="70"/>
      <c r="C157" s="70"/>
      <c r="D157" s="70"/>
      <c r="E157" s="70"/>
      <c r="F157" s="70"/>
      <c r="G157" s="70"/>
      <c r="H157" s="70"/>
      <c r="I157" s="70"/>
      <c r="J157" s="70"/>
      <c r="K157" s="70"/>
      <c r="L157" s="70"/>
    </row>
    <row r="158" spans="2:13" x14ac:dyDescent="0.35">
      <c r="B158" s="70"/>
      <c r="C158" s="70"/>
      <c r="D158" s="70"/>
      <c r="E158" s="70"/>
      <c r="F158" s="70"/>
      <c r="G158" s="70"/>
      <c r="H158" s="70"/>
      <c r="I158" s="70"/>
      <c r="J158" s="70"/>
      <c r="K158" s="70"/>
      <c r="L158" s="70"/>
    </row>
    <row r="159" spans="2:13" x14ac:dyDescent="0.35">
      <c r="B159" s="70"/>
      <c r="C159" s="70"/>
      <c r="D159" s="70"/>
      <c r="E159" s="70"/>
      <c r="F159" s="70"/>
      <c r="G159" s="70"/>
      <c r="H159" s="70"/>
      <c r="I159" s="70"/>
      <c r="J159" s="70"/>
      <c r="K159" s="70"/>
      <c r="L159" s="70"/>
    </row>
    <row r="160" spans="2:13" x14ac:dyDescent="0.35">
      <c r="B160" s="70"/>
      <c r="C160" s="70"/>
      <c r="D160" s="70"/>
      <c r="E160" s="70"/>
      <c r="F160" s="70"/>
      <c r="G160" s="70"/>
      <c r="H160" s="70"/>
      <c r="I160" s="70"/>
      <c r="J160" s="70"/>
      <c r="K160" s="70"/>
      <c r="L160" s="70"/>
    </row>
    <row r="161" spans="2:12" x14ac:dyDescent="0.35">
      <c r="B161" s="70"/>
      <c r="C161" s="70"/>
      <c r="D161" s="70"/>
      <c r="E161" s="70"/>
      <c r="F161" s="70"/>
      <c r="G161" s="70"/>
      <c r="H161" s="70"/>
      <c r="I161" s="70"/>
      <c r="J161" s="70"/>
      <c r="K161" s="70"/>
      <c r="L161" s="70"/>
    </row>
    <row r="162" spans="2:12" x14ac:dyDescent="0.35">
      <c r="B162" s="70"/>
      <c r="C162" s="70"/>
      <c r="D162" s="70"/>
      <c r="E162" s="70"/>
      <c r="F162" s="70"/>
      <c r="G162" s="70"/>
      <c r="H162" s="70"/>
      <c r="I162" s="70"/>
      <c r="J162" s="70"/>
      <c r="K162" s="70"/>
      <c r="L162" s="70"/>
    </row>
    <row r="163" spans="2:12" x14ac:dyDescent="0.35">
      <c r="B163" s="70"/>
      <c r="C163" s="70"/>
      <c r="D163" s="70"/>
      <c r="E163" s="70"/>
      <c r="F163" s="70"/>
      <c r="G163" s="70"/>
      <c r="H163" s="70"/>
      <c r="I163" s="70"/>
      <c r="J163" s="70"/>
      <c r="K163" s="70"/>
      <c r="L163" s="70"/>
    </row>
    <row r="164" spans="2:12" x14ac:dyDescent="0.35">
      <c r="B164" s="70"/>
      <c r="C164" s="70"/>
      <c r="D164" s="70"/>
      <c r="E164" s="70"/>
      <c r="F164" s="70"/>
      <c r="G164" s="70"/>
      <c r="H164" s="70"/>
      <c r="I164" s="70"/>
      <c r="J164" s="70"/>
      <c r="K164" s="70"/>
      <c r="L164" s="70"/>
    </row>
    <row r="165" spans="2:12" x14ac:dyDescent="0.35">
      <c r="B165" s="70"/>
      <c r="C165" s="70"/>
      <c r="D165" s="70"/>
      <c r="E165" s="70"/>
      <c r="F165" s="70"/>
      <c r="G165" s="70"/>
      <c r="H165" s="70"/>
      <c r="I165" s="70"/>
      <c r="J165" s="70"/>
      <c r="K165" s="70"/>
      <c r="L165" s="70"/>
    </row>
    <row r="166" spans="2:12" x14ac:dyDescent="0.35">
      <c r="B166" s="70"/>
      <c r="C166" s="70"/>
      <c r="D166" s="70"/>
      <c r="E166" s="70"/>
      <c r="F166" s="70"/>
      <c r="G166" s="70"/>
      <c r="H166" s="70"/>
      <c r="I166" s="70"/>
      <c r="J166" s="70"/>
      <c r="K166" s="70"/>
      <c r="L166" s="70"/>
    </row>
    <row r="167" spans="2:12" x14ac:dyDescent="0.35">
      <c r="B167" s="70"/>
      <c r="C167" s="70"/>
      <c r="D167" s="70"/>
      <c r="E167" s="70"/>
      <c r="F167" s="70"/>
      <c r="G167" s="70"/>
      <c r="H167" s="70"/>
      <c r="I167" s="70"/>
      <c r="J167" s="70"/>
      <c r="K167" s="70"/>
      <c r="L167" s="70"/>
    </row>
    <row r="168" spans="2:12" x14ac:dyDescent="0.35">
      <c r="B168" s="70"/>
      <c r="C168" s="70"/>
      <c r="D168" s="70"/>
      <c r="E168" s="70"/>
      <c r="F168" s="70"/>
      <c r="G168" s="70"/>
      <c r="H168" s="70"/>
      <c r="I168" s="70"/>
      <c r="J168" s="70"/>
      <c r="K168" s="70"/>
      <c r="L168" s="70"/>
    </row>
    <row r="169" spans="2:12" x14ac:dyDescent="0.35">
      <c r="B169" s="70"/>
      <c r="C169" s="70"/>
      <c r="D169" s="70"/>
      <c r="E169" s="70"/>
      <c r="F169" s="70"/>
      <c r="G169" s="70"/>
      <c r="H169" s="70"/>
      <c r="I169" s="70"/>
      <c r="J169" s="70"/>
      <c r="K169" s="70"/>
      <c r="L169" s="70"/>
    </row>
    <row r="170" spans="2:12" x14ac:dyDescent="0.35">
      <c r="B170" s="70"/>
      <c r="C170" s="70"/>
      <c r="D170" s="70"/>
      <c r="E170" s="70"/>
      <c r="F170" s="70"/>
      <c r="G170" s="70"/>
      <c r="H170" s="70"/>
      <c r="I170" s="70"/>
      <c r="J170" s="70"/>
      <c r="K170" s="70"/>
      <c r="L170" s="70"/>
    </row>
    <row r="171" spans="2:12" x14ac:dyDescent="0.35"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</row>
    <row r="172" spans="2:12" x14ac:dyDescent="0.35">
      <c r="B172" s="70"/>
      <c r="C172" s="70"/>
      <c r="D172" s="70"/>
      <c r="E172" s="70"/>
      <c r="F172" s="70"/>
      <c r="G172" s="70"/>
      <c r="H172" s="70"/>
      <c r="I172" s="70"/>
      <c r="J172" s="70"/>
      <c r="K172" s="70"/>
      <c r="L172" s="70"/>
    </row>
    <row r="173" spans="2:12" x14ac:dyDescent="0.35"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</row>
    <row r="174" spans="2:12" x14ac:dyDescent="0.35">
      <c r="B174" s="70"/>
      <c r="C174" s="70"/>
      <c r="D174" s="70"/>
      <c r="E174" s="70"/>
      <c r="F174" s="70"/>
      <c r="G174" s="70"/>
      <c r="H174" s="70"/>
      <c r="I174" s="70"/>
      <c r="J174" s="70"/>
      <c r="K174" s="70"/>
      <c r="L174" s="70"/>
    </row>
    <row r="175" spans="2:12" x14ac:dyDescent="0.35">
      <c r="B175" s="70"/>
      <c r="C175" s="70"/>
      <c r="D175" s="70"/>
      <c r="E175" s="70"/>
      <c r="F175" s="70"/>
      <c r="G175" s="70"/>
      <c r="H175" s="70"/>
      <c r="I175" s="70"/>
      <c r="J175" s="70"/>
      <c r="K175" s="70"/>
      <c r="L175" s="70"/>
    </row>
    <row r="176" spans="2:12" x14ac:dyDescent="0.35">
      <c r="B176" s="70"/>
      <c r="C176" s="70"/>
      <c r="D176" s="70"/>
      <c r="E176" s="70"/>
      <c r="F176" s="70"/>
      <c r="G176" s="70"/>
      <c r="H176" s="70"/>
      <c r="I176" s="70"/>
      <c r="J176" s="70"/>
      <c r="K176" s="70"/>
      <c r="L176" s="70"/>
    </row>
    <row r="177" spans="2:12" x14ac:dyDescent="0.35">
      <c r="B177" s="70"/>
      <c r="C177" s="70"/>
      <c r="D177" s="70"/>
      <c r="E177" s="70"/>
      <c r="F177" s="70"/>
      <c r="G177" s="70"/>
      <c r="H177" s="70"/>
      <c r="I177" s="70"/>
      <c r="J177" s="70"/>
      <c r="K177" s="70"/>
      <c r="L177" s="70"/>
    </row>
    <row r="178" spans="2:12" x14ac:dyDescent="0.35">
      <c r="B178" s="70"/>
      <c r="C178" s="70"/>
      <c r="D178" s="70"/>
      <c r="E178" s="70"/>
      <c r="F178" s="70"/>
      <c r="G178" s="70"/>
      <c r="H178" s="70"/>
      <c r="I178" s="70"/>
      <c r="J178" s="70"/>
      <c r="K178" s="70"/>
      <c r="L178" s="70"/>
    </row>
    <row r="179" spans="2:12" x14ac:dyDescent="0.35">
      <c r="B179" s="70"/>
      <c r="C179" s="70"/>
      <c r="D179" s="70"/>
      <c r="E179" s="70"/>
      <c r="F179" s="70"/>
      <c r="G179" s="70"/>
      <c r="H179" s="70"/>
      <c r="I179" s="70"/>
      <c r="J179" s="70"/>
      <c r="K179" s="70"/>
      <c r="L179" s="70"/>
    </row>
    <row r="180" spans="2:12" x14ac:dyDescent="0.35">
      <c r="B180" s="70"/>
      <c r="C180" s="70"/>
      <c r="D180" s="70"/>
      <c r="E180" s="70"/>
      <c r="F180" s="70"/>
      <c r="G180" s="70"/>
      <c r="H180" s="70"/>
      <c r="I180" s="70"/>
      <c r="J180" s="70"/>
      <c r="K180" s="70"/>
      <c r="L180" s="70"/>
    </row>
    <row r="181" spans="2:12" x14ac:dyDescent="0.35"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</row>
    <row r="182" spans="2:12" x14ac:dyDescent="0.35">
      <c r="B182" s="70"/>
      <c r="C182" s="70"/>
      <c r="D182" s="70"/>
      <c r="E182" s="70"/>
      <c r="F182" s="70"/>
      <c r="G182" s="70"/>
      <c r="H182" s="70"/>
      <c r="I182" s="70"/>
      <c r="J182" s="70"/>
      <c r="K182" s="70"/>
      <c r="L182" s="70"/>
    </row>
    <row r="183" spans="2:12" x14ac:dyDescent="0.35">
      <c r="B183" s="70"/>
      <c r="C183" s="70"/>
      <c r="D183" s="70"/>
      <c r="E183" s="70"/>
      <c r="F183" s="70"/>
      <c r="G183" s="70"/>
      <c r="H183" s="70"/>
      <c r="I183" s="70"/>
      <c r="J183" s="70"/>
      <c r="K183" s="70"/>
      <c r="L183" s="70"/>
    </row>
    <row r="184" spans="2:12" x14ac:dyDescent="0.35">
      <c r="B184" s="70"/>
      <c r="C184" s="70"/>
      <c r="D184" s="70"/>
      <c r="E184" s="70"/>
      <c r="F184" s="70"/>
      <c r="G184" s="70"/>
      <c r="H184" s="70"/>
      <c r="I184" s="70"/>
      <c r="J184" s="70"/>
      <c r="K184" s="70"/>
      <c r="L184" s="70"/>
    </row>
    <row r="185" spans="2:12" x14ac:dyDescent="0.35">
      <c r="B185" s="70"/>
      <c r="C185" s="70"/>
      <c r="D185" s="70"/>
      <c r="E185" s="70"/>
      <c r="F185" s="70"/>
      <c r="G185" s="70"/>
      <c r="H185" s="70"/>
      <c r="I185" s="70"/>
      <c r="J185" s="70"/>
      <c r="K185" s="70"/>
      <c r="L185" s="70"/>
    </row>
    <row r="186" spans="2:12" x14ac:dyDescent="0.35">
      <c r="B186" s="70"/>
      <c r="C186" s="70"/>
      <c r="D186" s="70"/>
      <c r="E186" s="70"/>
      <c r="F186" s="70"/>
      <c r="G186" s="70"/>
      <c r="H186" s="70"/>
      <c r="I186" s="70"/>
      <c r="J186" s="70"/>
      <c r="K186" s="70"/>
      <c r="L186" s="70"/>
    </row>
    <row r="187" spans="2:12" x14ac:dyDescent="0.35">
      <c r="B187" s="70"/>
      <c r="C187" s="70"/>
      <c r="D187" s="70"/>
      <c r="E187" s="70"/>
      <c r="F187" s="70"/>
      <c r="G187" s="70"/>
      <c r="H187" s="70"/>
      <c r="I187" s="70"/>
      <c r="J187" s="70"/>
      <c r="K187" s="70"/>
      <c r="L187" s="70"/>
    </row>
    <row r="188" spans="2:12" x14ac:dyDescent="0.35">
      <c r="B188" s="70"/>
      <c r="C188" s="70"/>
      <c r="D188" s="70"/>
      <c r="E188" s="70"/>
      <c r="F188" s="70"/>
      <c r="G188" s="70"/>
      <c r="H188" s="70"/>
      <c r="I188" s="70"/>
      <c r="J188" s="70"/>
      <c r="K188" s="70"/>
      <c r="L188" s="70"/>
    </row>
    <row r="189" spans="2:12" x14ac:dyDescent="0.35">
      <c r="B189" s="70"/>
      <c r="C189" s="70"/>
      <c r="D189" s="70"/>
      <c r="E189" s="70"/>
      <c r="F189" s="70"/>
      <c r="G189" s="70"/>
      <c r="H189" s="70"/>
      <c r="I189" s="70"/>
      <c r="J189" s="70"/>
      <c r="K189" s="70"/>
      <c r="L189" s="70"/>
    </row>
    <row r="190" spans="2:12" x14ac:dyDescent="0.35">
      <c r="B190" s="70"/>
      <c r="C190" s="70"/>
      <c r="D190" s="70"/>
      <c r="E190" s="70"/>
      <c r="F190" s="70"/>
      <c r="G190" s="70"/>
      <c r="H190" s="70"/>
      <c r="I190" s="70"/>
      <c r="J190" s="70"/>
      <c r="K190" s="70"/>
      <c r="L190" s="70"/>
    </row>
    <row r="191" spans="2:12" x14ac:dyDescent="0.35">
      <c r="B191" s="70"/>
      <c r="C191" s="70"/>
      <c r="D191" s="70"/>
      <c r="E191" s="70"/>
      <c r="F191" s="70"/>
      <c r="G191" s="70"/>
      <c r="H191" s="70"/>
      <c r="I191" s="70"/>
      <c r="J191" s="70"/>
      <c r="K191" s="70"/>
      <c r="L191" s="70"/>
    </row>
    <row r="192" spans="2:12" x14ac:dyDescent="0.35">
      <c r="B192" s="70"/>
      <c r="C192" s="70"/>
      <c r="D192" s="70"/>
      <c r="E192" s="70"/>
      <c r="F192" s="70"/>
      <c r="G192" s="70"/>
      <c r="H192" s="70"/>
      <c r="I192" s="70"/>
      <c r="J192" s="70"/>
      <c r="K192" s="70"/>
      <c r="L192" s="70"/>
    </row>
    <row r="193" spans="2:12" x14ac:dyDescent="0.35">
      <c r="B193" s="70"/>
      <c r="C193" s="70"/>
      <c r="D193" s="70"/>
      <c r="E193" s="70"/>
      <c r="F193" s="70"/>
      <c r="G193" s="70"/>
      <c r="H193" s="70"/>
      <c r="I193" s="70"/>
      <c r="J193" s="70"/>
      <c r="K193" s="70"/>
      <c r="L193" s="70"/>
    </row>
    <row r="194" spans="2:12" x14ac:dyDescent="0.35"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</row>
    <row r="195" spans="2:12" x14ac:dyDescent="0.35">
      <c r="B195" s="70"/>
      <c r="C195" s="70"/>
      <c r="D195" s="70"/>
      <c r="E195" s="70"/>
      <c r="F195" s="70"/>
      <c r="G195" s="70"/>
      <c r="H195" s="70"/>
      <c r="I195" s="70"/>
      <c r="J195" s="70"/>
      <c r="K195" s="70"/>
      <c r="L195" s="70"/>
    </row>
    <row r="196" spans="2:12" x14ac:dyDescent="0.35">
      <c r="C196" s="70"/>
      <c r="D196" s="70"/>
      <c r="E196" s="70"/>
      <c r="F196" s="70"/>
      <c r="G196" s="70"/>
      <c r="H196" s="70"/>
      <c r="I196" s="70"/>
      <c r="J196" s="70"/>
      <c r="K196" s="70"/>
      <c r="L196" s="70"/>
    </row>
  </sheetData>
  <mergeCells count="37">
    <mergeCell ref="B1:O1"/>
    <mergeCell ref="C9:O9"/>
    <mergeCell ref="C7:O7"/>
    <mergeCell ref="C8:O8"/>
    <mergeCell ref="C10:O10"/>
    <mergeCell ref="N3:O3"/>
    <mergeCell ref="C3:M3"/>
    <mergeCell ref="C11:F11"/>
    <mergeCell ref="H11:O11"/>
    <mergeCell ref="C13:O13"/>
    <mergeCell ref="B16:C16"/>
    <mergeCell ref="J15:O16"/>
    <mergeCell ref="E16:F16"/>
    <mergeCell ref="C72:O72"/>
    <mergeCell ref="D18:F18"/>
    <mergeCell ref="B18:C18"/>
    <mergeCell ref="G70:K70"/>
    <mergeCell ref="E128:M128"/>
    <mergeCell ref="B74:O74"/>
    <mergeCell ref="C77:C78"/>
    <mergeCell ref="D77:H77"/>
    <mergeCell ref="D85:G85"/>
    <mergeCell ref="D93:H93"/>
    <mergeCell ref="B100:C100"/>
    <mergeCell ref="D101:H101"/>
    <mergeCell ref="B107:C107"/>
    <mergeCell ref="B115:O115"/>
    <mergeCell ref="C125:D125"/>
    <mergeCell ref="F125:G125"/>
    <mergeCell ref="C131:M131"/>
    <mergeCell ref="C132:C133"/>
    <mergeCell ref="E132:M132"/>
    <mergeCell ref="E133:M133"/>
    <mergeCell ref="C134:C136"/>
    <mergeCell ref="E134:M134"/>
    <mergeCell ref="E135:M135"/>
    <mergeCell ref="E136:M136"/>
  </mergeCells>
  <conditionalFormatting sqref="D16">
    <cfRule type="containsText" dxfId="16" priority="1" operator="containsText" text="NO">
      <formula>NOT(ISERROR(SEARCH("NO",D16)))</formula>
    </cfRule>
    <cfRule type="containsText" dxfId="15" priority="2" operator="containsText" text="SI">
      <formula>NOT(ISERROR(SEARCH("SI",D16)))</formula>
    </cfRule>
  </conditionalFormatting>
  <conditionalFormatting sqref="D128">
    <cfRule type="expression" dxfId="14" priority="5">
      <formula>D128&gt;80</formula>
    </cfRule>
    <cfRule type="expression" dxfId="13" priority="6">
      <formula>AND(D128&gt;=40, D128&lt;80)</formula>
    </cfRule>
    <cfRule type="expression" dxfId="12" priority="7">
      <formula>AND(D128&gt;=21, D128&lt;40)</formula>
    </cfRule>
    <cfRule type="expression" dxfId="11" priority="8">
      <formula>AND(D128&gt;=15, D128&lt;21)</formula>
    </cfRule>
    <cfRule type="expression" dxfId="10" priority="9">
      <formula>D128&lt;15</formula>
    </cfRule>
  </conditionalFormatting>
  <conditionalFormatting sqref="N14">
    <cfRule type="containsText" dxfId="9" priority="3" operator="containsText" text="NO">
      <formula>NOT(ISERROR(SEARCH("NO",N14)))</formula>
    </cfRule>
    <cfRule type="containsText" dxfId="8" priority="4" operator="containsText" text="SI">
      <formula>NOT(ISERROR(SEARCH("SI",N14)))</formula>
    </cfRule>
  </conditionalFormatting>
  <dataValidations count="8">
    <dataValidation type="list" allowBlank="1" showInputMessage="1" showErrorMessage="1" sqref="M80" xr:uid="{00000000-0002-0000-0200-000000000000}">
      <formula1>$S$79:$S$82</formula1>
    </dataValidation>
    <dataValidation type="list" allowBlank="1" showInputMessage="1" showErrorMessage="1" sqref="M118" xr:uid="{00000000-0002-0000-0200-000001000000}">
      <formula1>$T$116:$W$116</formula1>
    </dataValidation>
    <dataValidation type="list" allowBlank="1" showInputMessage="1" showErrorMessage="1" sqref="M103" xr:uid="{00000000-0002-0000-0200-000002000000}">
      <formula1>$T$103:$X$103</formula1>
    </dataValidation>
    <dataValidation type="list" allowBlank="1" showInputMessage="1" showErrorMessage="1" sqref="M95" xr:uid="{00000000-0002-0000-0200-000003000000}">
      <formula1>$T$95:$X$95</formula1>
    </dataValidation>
    <dataValidation type="list" allowBlank="1" showInputMessage="1" showErrorMessage="1" sqref="J109 M108" xr:uid="{00000000-0002-0000-0200-000004000000}">
      <formula1>$C$108:$C$112</formula1>
    </dataValidation>
    <dataValidation type="list" allowBlank="1" showInputMessage="1" showErrorMessage="1" sqref="M87" xr:uid="{00000000-0002-0000-0200-000005000000}">
      <formula1>$T$86:$W$86</formula1>
    </dataValidation>
    <dataValidation type="list" allowBlank="1" showInputMessage="1" showErrorMessage="1" sqref="M79" xr:uid="{00000000-0002-0000-0200-000006000000}">
      <formula1>$T$78:$X$78</formula1>
    </dataValidation>
    <dataValidation type="list" allowBlank="1" showInputMessage="1" showErrorMessage="1" sqref="D16" xr:uid="{00000000-0002-0000-0200-000007000000}">
      <formula1>$S$22:$S$23</formula1>
    </dataValidation>
  </dataValidations>
  <printOptions horizontalCentered="1"/>
  <pageMargins left="0.70866141732283472" right="0.70866141732283472" top="0.31" bottom="0.31" header="0.17" footer="0.17"/>
  <pageSetup paperSize="9" scale="48" fitToHeight="0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2"/>
  <dimension ref="A1:G9"/>
  <sheetViews>
    <sheetView workbookViewId="0">
      <pane xSplit="1" ySplit="7" topLeftCell="B8" activePane="bottomRight" state="frozen"/>
      <selection pane="topRight"/>
      <selection pane="bottomLeft"/>
      <selection pane="bottomRight" activeCell="D11" sqref="D11:D14"/>
    </sheetView>
  </sheetViews>
  <sheetFormatPr defaultColWidth="8.81640625" defaultRowHeight="14.5" x14ac:dyDescent="0.35"/>
  <cols>
    <col min="1" max="1" width="15.7265625" customWidth="1"/>
    <col min="2" max="2" width="35.36328125" customWidth="1"/>
    <col min="3" max="3" width="10.1796875" customWidth="1"/>
    <col min="4" max="4" width="13" customWidth="1"/>
    <col min="5" max="5" width="12.81640625" customWidth="1"/>
    <col min="6" max="7" width="11" bestFit="1" customWidth="1"/>
  </cols>
  <sheetData>
    <row r="1" spans="1:7" ht="26" x14ac:dyDescent="0.35">
      <c r="A1" s="8" t="s">
        <v>393</v>
      </c>
      <c r="B1" s="7"/>
      <c r="C1" s="7"/>
      <c r="D1" s="7"/>
      <c r="E1" s="7"/>
      <c r="F1" s="7"/>
      <c r="G1" s="7"/>
    </row>
    <row r="4" spans="1:7" x14ac:dyDescent="0.35">
      <c r="A4" s="134" t="s">
        <v>196</v>
      </c>
    </row>
    <row r="5" spans="1:7" x14ac:dyDescent="0.35">
      <c r="A5" s="134" t="s">
        <v>197</v>
      </c>
    </row>
    <row r="6" spans="1:7" ht="29" x14ac:dyDescent="0.35">
      <c r="A6" s="135" t="s">
        <v>391</v>
      </c>
      <c r="B6" s="135" t="s">
        <v>392</v>
      </c>
      <c r="C6" s="135" t="s">
        <v>35</v>
      </c>
      <c r="D6" s="135" t="s">
        <v>384</v>
      </c>
      <c r="E6" s="135" t="s">
        <v>130</v>
      </c>
      <c r="F6" s="135" t="s">
        <v>131</v>
      </c>
      <c r="G6" s="135" t="s">
        <v>132</v>
      </c>
    </row>
    <row r="7" spans="1:7" ht="4" customHeight="1" x14ac:dyDescent="0.35"/>
    <row r="8" spans="1:7" x14ac:dyDescent="0.35">
      <c r="A8" s="133" t="s">
        <v>386</v>
      </c>
      <c r="B8" s="133" t="s">
        <v>179</v>
      </c>
      <c r="C8" s="133" t="s">
        <v>178</v>
      </c>
      <c r="D8" s="133" t="s">
        <v>383</v>
      </c>
      <c r="E8" t="s">
        <v>388</v>
      </c>
      <c r="F8" t="s">
        <v>389</v>
      </c>
      <c r="G8" t="s">
        <v>390</v>
      </c>
    </row>
    <row r="9" spans="1:7" x14ac:dyDescent="0.35">
      <c r="A9" s="24" t="s">
        <v>387</v>
      </c>
      <c r="E9" s="136"/>
      <c r="F9" s="136"/>
      <c r="G9" s="136"/>
    </row>
  </sheetData>
  <pageMargins left="0.7" right="0.7" top="0.75" bottom="0.75" header="0.3" footer="0.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3"/>
  <dimension ref="A1:G7"/>
  <sheetViews>
    <sheetView workbookViewId="0">
      <selection activeCell="C4" sqref="C4"/>
    </sheetView>
  </sheetViews>
  <sheetFormatPr defaultColWidth="8.81640625" defaultRowHeight="14.5" x14ac:dyDescent="0.35"/>
  <cols>
    <col min="1" max="1" width="15.7265625" customWidth="1"/>
    <col min="2" max="2" width="100.6328125" customWidth="1"/>
    <col min="3" max="3" width="18.7265625" bestFit="1" customWidth="1"/>
  </cols>
  <sheetData>
    <row r="1" spans="1:7" ht="26" x14ac:dyDescent="0.35">
      <c r="A1" s="8" t="s">
        <v>393</v>
      </c>
      <c r="B1" s="7"/>
      <c r="C1" s="7"/>
      <c r="D1" s="7"/>
      <c r="E1" s="7"/>
      <c r="F1" s="7"/>
      <c r="G1" s="7"/>
    </row>
    <row r="4" spans="1:7" x14ac:dyDescent="0.35">
      <c r="A4" s="135" t="s">
        <v>20</v>
      </c>
      <c r="B4" s="135" t="s">
        <v>401</v>
      </c>
      <c r="C4" s="135" t="s">
        <v>402</v>
      </c>
    </row>
    <row r="6" spans="1:7" x14ac:dyDescent="0.35">
      <c r="A6" s="133" t="s">
        <v>386</v>
      </c>
      <c r="B6" s="133" t="s">
        <v>344</v>
      </c>
      <c r="C6" t="s">
        <v>400</v>
      </c>
    </row>
    <row r="7" spans="1:7" x14ac:dyDescent="0.35">
      <c r="A7" s="24" t="s">
        <v>387</v>
      </c>
      <c r="C7" s="136"/>
    </row>
  </sheetData>
  <pageMargins left="0.7" right="0.7" top="0.75" bottom="0.75" header="0.3" footer="0.3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V109"/>
  <sheetViews>
    <sheetView zoomScale="145" workbookViewId="0">
      <pane xSplit="2" ySplit="9" topLeftCell="C10" activePane="bottomRight" state="frozen"/>
      <selection pane="topRight"/>
      <selection pane="bottomLeft"/>
      <selection pane="bottomRight" activeCell="D5" sqref="D5"/>
    </sheetView>
  </sheetViews>
  <sheetFormatPr defaultColWidth="8.81640625" defaultRowHeight="14.5" x14ac:dyDescent="0.35"/>
  <cols>
    <col min="1" max="1" width="70.453125" hidden="1" customWidth="1"/>
    <col min="2" max="2" width="8.453125" customWidth="1"/>
    <col min="3" max="3" width="9.26953125" customWidth="1"/>
    <col min="4" max="4" width="27.26953125" customWidth="1"/>
    <col min="5" max="5" width="18.1796875" customWidth="1"/>
    <col min="6" max="6" width="23.26953125" customWidth="1"/>
    <col min="7" max="7" width="22.1796875" customWidth="1"/>
    <col min="8" max="9" width="15.81640625" customWidth="1"/>
    <col min="10" max="10" width="18.453125" customWidth="1"/>
    <col min="11" max="11" width="25.1796875" customWidth="1"/>
    <col min="12" max="12" width="25.453125" customWidth="1"/>
    <col min="13" max="13" width="26.1796875" customWidth="1"/>
    <col min="14" max="14" width="15.453125" customWidth="1"/>
    <col min="15" max="15" width="18" customWidth="1"/>
    <col min="16" max="16" width="24.453125" customWidth="1"/>
    <col min="17" max="17" width="21.1796875" customWidth="1"/>
    <col min="18" max="18" width="35.453125" customWidth="1"/>
    <col min="19" max="21" width="9.453125" customWidth="1"/>
    <col min="22" max="22" width="17.453125" customWidth="1"/>
  </cols>
  <sheetData>
    <row r="1" spans="1:22" s="4" customFormat="1" ht="26" x14ac:dyDescent="0.5">
      <c r="B1" s="8" t="s">
        <v>33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</row>
    <row r="3" spans="1:22" x14ac:dyDescent="0.35">
      <c r="B3" s="212" t="s">
        <v>43</v>
      </c>
      <c r="C3" s="213"/>
      <c r="D3" s="214"/>
      <c r="E3" s="215"/>
      <c r="F3" s="215"/>
      <c r="G3" s="215"/>
      <c r="H3" s="216"/>
      <c r="I3" s="24"/>
    </row>
    <row r="4" spans="1:22" x14ac:dyDescent="0.35">
      <c r="B4" s="212" t="s">
        <v>44</v>
      </c>
      <c r="C4" s="213"/>
      <c r="D4" s="109"/>
      <c r="E4" s="24"/>
      <c r="F4" s="24"/>
      <c r="G4" s="24"/>
      <c r="H4" s="24"/>
      <c r="I4" s="24"/>
    </row>
    <row r="5" spans="1:22" x14ac:dyDescent="0.35">
      <c r="B5" s="24"/>
      <c r="C5" s="24"/>
      <c r="D5" s="24"/>
      <c r="E5" s="24"/>
      <c r="F5" s="24"/>
      <c r="G5" s="24"/>
      <c r="H5" s="24"/>
      <c r="I5" s="24"/>
    </row>
    <row r="7" spans="1:22" ht="43.5" x14ac:dyDescent="0.35">
      <c r="B7" s="6" t="s">
        <v>0</v>
      </c>
      <c r="C7" s="6" t="s">
        <v>35</v>
      </c>
      <c r="D7" s="6" t="s">
        <v>1</v>
      </c>
      <c r="E7" s="6" t="s">
        <v>15</v>
      </c>
      <c r="F7" s="6" t="s">
        <v>10</v>
      </c>
      <c r="G7" s="6" t="s">
        <v>2</v>
      </c>
      <c r="H7" s="6" t="s">
        <v>3</v>
      </c>
      <c r="I7" s="6" t="s">
        <v>397</v>
      </c>
      <c r="J7" s="6" t="s">
        <v>5</v>
      </c>
      <c r="K7" s="6" t="s">
        <v>4</v>
      </c>
      <c r="L7" s="6" t="s">
        <v>222</v>
      </c>
      <c r="M7" s="6" t="s">
        <v>34</v>
      </c>
      <c r="N7" s="6" t="s">
        <v>6</v>
      </c>
      <c r="O7" s="6" t="s">
        <v>7</v>
      </c>
      <c r="P7" s="6" t="s">
        <v>217</v>
      </c>
      <c r="Q7" s="6" t="s">
        <v>8</v>
      </c>
      <c r="R7" s="6" t="s">
        <v>219</v>
      </c>
      <c r="S7" s="132" t="s">
        <v>130</v>
      </c>
      <c r="T7" s="132" t="s">
        <v>131</v>
      </c>
      <c r="U7" s="132" t="s">
        <v>132</v>
      </c>
      <c r="V7" s="132" t="s">
        <v>399</v>
      </c>
    </row>
    <row r="8" spans="1:22" ht="4.5" customHeight="1" x14ac:dyDescent="0.35"/>
    <row r="9" spans="1:22" s="1" customFormat="1" ht="12" customHeight="1" x14ac:dyDescent="0.25">
      <c r="B9" s="9" t="s">
        <v>177</v>
      </c>
      <c r="C9" s="9" t="s">
        <v>178</v>
      </c>
      <c r="D9" s="9" t="s">
        <v>179</v>
      </c>
      <c r="E9" s="9" t="s">
        <v>180</v>
      </c>
      <c r="F9" s="9" t="s">
        <v>181</v>
      </c>
      <c r="G9" s="9" t="s">
        <v>182</v>
      </c>
      <c r="H9" s="9" t="s">
        <v>183</v>
      </c>
      <c r="I9" s="9" t="s">
        <v>398</v>
      </c>
      <c r="J9" s="9" t="s">
        <v>184</v>
      </c>
      <c r="K9" s="9" t="s">
        <v>185</v>
      </c>
      <c r="L9" s="9" t="s">
        <v>186</v>
      </c>
      <c r="M9" s="9" t="s">
        <v>187</v>
      </c>
      <c r="N9" s="9" t="s">
        <v>188</v>
      </c>
      <c r="O9" s="9" t="s">
        <v>189</v>
      </c>
      <c r="P9" s="9" t="s">
        <v>190</v>
      </c>
      <c r="Q9" s="9" t="s">
        <v>191</v>
      </c>
      <c r="R9" s="9" t="s">
        <v>192</v>
      </c>
      <c r="S9" s="9" t="s">
        <v>377</v>
      </c>
      <c r="T9" s="9" t="s">
        <v>378</v>
      </c>
      <c r="U9" s="9" t="s">
        <v>379</v>
      </c>
      <c r="V9" s="9" t="s">
        <v>383</v>
      </c>
    </row>
    <row r="10" spans="1:22" x14ac:dyDescent="0.35">
      <c r="A10" t="str">
        <f t="shared" ref="A10:A41" si="0">"[" &amp; B10 &amp; "] - " &amp; C10 &amp; " " &amp; D10 &amp; " [Rep.: " &amp; E10 &amp; "]  [Mans.: " &amp; F10 &amp; "]"</f>
        <v>[1] -   [Rep.: ]  [Mans.: ]</v>
      </c>
      <c r="B10">
        <v>1</v>
      </c>
    </row>
    <row r="11" spans="1:22" x14ac:dyDescent="0.35">
      <c r="A11" t="str">
        <f t="shared" si="0"/>
        <v>[2] -   [Rep.: ]  [Mans.: ]</v>
      </c>
      <c r="B11">
        <v>2</v>
      </c>
    </row>
    <row r="12" spans="1:22" x14ac:dyDescent="0.35">
      <c r="A12" t="str">
        <f t="shared" si="0"/>
        <v>[3] -   [Rep.: ]  [Mans.: ]</v>
      </c>
      <c r="B12">
        <v>3</v>
      </c>
    </row>
    <row r="13" spans="1:22" x14ac:dyDescent="0.35">
      <c r="A13" t="str">
        <f t="shared" si="0"/>
        <v>[4] -   [Rep.: ]  [Mans.: ]</v>
      </c>
      <c r="B13">
        <v>4</v>
      </c>
      <c r="H13" s="125"/>
      <c r="I13" s="125"/>
      <c r="L13" s="125"/>
      <c r="N13" s="125"/>
      <c r="O13" s="125"/>
    </row>
    <row r="14" spans="1:22" x14ac:dyDescent="0.35">
      <c r="A14" t="str">
        <f t="shared" si="0"/>
        <v>[5] -   [Rep.: ]  [Mans.: ]</v>
      </c>
      <c r="B14">
        <v>5</v>
      </c>
      <c r="H14" s="125"/>
      <c r="I14" s="125"/>
      <c r="L14" s="125"/>
      <c r="N14" s="125"/>
    </row>
    <row r="15" spans="1:22" x14ac:dyDescent="0.35">
      <c r="A15" t="str">
        <f t="shared" si="0"/>
        <v>[6] -   [Rep.: ]  [Mans.: ]</v>
      </c>
      <c r="B15">
        <v>6</v>
      </c>
    </row>
    <row r="16" spans="1:22" x14ac:dyDescent="0.35">
      <c r="A16" t="str">
        <f t="shared" si="0"/>
        <v>[7] -   [Rep.: ]  [Mans.: ]</v>
      </c>
      <c r="B16">
        <v>7</v>
      </c>
    </row>
    <row r="17" spans="1:2" x14ac:dyDescent="0.35">
      <c r="A17" t="str">
        <f t="shared" si="0"/>
        <v>[8] -   [Rep.: ]  [Mans.: ]</v>
      </c>
      <c r="B17">
        <v>8</v>
      </c>
    </row>
    <row r="18" spans="1:2" x14ac:dyDescent="0.35">
      <c r="A18" t="str">
        <f t="shared" si="0"/>
        <v>[9] -   [Rep.: ]  [Mans.: ]</v>
      </c>
      <c r="B18">
        <v>9</v>
      </c>
    </row>
    <row r="19" spans="1:2" x14ac:dyDescent="0.35">
      <c r="A19" t="str">
        <f t="shared" si="0"/>
        <v>[10] -   [Rep.: ]  [Mans.: ]</v>
      </c>
      <c r="B19">
        <v>10</v>
      </c>
    </row>
    <row r="20" spans="1:2" x14ac:dyDescent="0.35">
      <c r="A20" t="str">
        <f t="shared" si="0"/>
        <v>[11] -   [Rep.: ]  [Mans.: ]</v>
      </c>
      <c r="B20">
        <v>11</v>
      </c>
    </row>
    <row r="21" spans="1:2" x14ac:dyDescent="0.35">
      <c r="A21" t="str">
        <f t="shared" si="0"/>
        <v>[12] -   [Rep.: ]  [Mans.: ]</v>
      </c>
      <c r="B21">
        <v>12</v>
      </c>
    </row>
    <row r="22" spans="1:2" x14ac:dyDescent="0.35">
      <c r="A22" t="str">
        <f t="shared" si="0"/>
        <v>[13] -   [Rep.: ]  [Mans.: ]</v>
      </c>
      <c r="B22">
        <v>13</v>
      </c>
    </row>
    <row r="23" spans="1:2" x14ac:dyDescent="0.35">
      <c r="A23" t="str">
        <f t="shared" si="0"/>
        <v>[14] -   [Rep.: ]  [Mans.: ]</v>
      </c>
      <c r="B23">
        <v>14</v>
      </c>
    </row>
    <row r="24" spans="1:2" x14ac:dyDescent="0.35">
      <c r="A24" t="str">
        <f t="shared" si="0"/>
        <v>[15] -   [Rep.: ]  [Mans.: ]</v>
      </c>
      <c r="B24">
        <v>15</v>
      </c>
    </row>
    <row r="25" spans="1:2" x14ac:dyDescent="0.35">
      <c r="A25" t="str">
        <f t="shared" si="0"/>
        <v>[16] -   [Rep.: ]  [Mans.: ]</v>
      </c>
      <c r="B25">
        <v>16</v>
      </c>
    </row>
    <row r="26" spans="1:2" x14ac:dyDescent="0.35">
      <c r="A26" t="str">
        <f t="shared" si="0"/>
        <v>[17] -   [Rep.: ]  [Mans.: ]</v>
      </c>
      <c r="B26">
        <v>17</v>
      </c>
    </row>
    <row r="27" spans="1:2" x14ac:dyDescent="0.35">
      <c r="A27" t="str">
        <f t="shared" si="0"/>
        <v>[18] -   [Rep.: ]  [Mans.: ]</v>
      </c>
      <c r="B27">
        <v>18</v>
      </c>
    </row>
    <row r="28" spans="1:2" x14ac:dyDescent="0.35">
      <c r="A28" t="str">
        <f t="shared" si="0"/>
        <v>[19] -   [Rep.: ]  [Mans.: ]</v>
      </c>
      <c r="B28">
        <v>19</v>
      </c>
    </row>
    <row r="29" spans="1:2" x14ac:dyDescent="0.35">
      <c r="A29" t="str">
        <f t="shared" si="0"/>
        <v>[20] -   [Rep.: ]  [Mans.: ]</v>
      </c>
      <c r="B29">
        <v>20</v>
      </c>
    </row>
    <row r="30" spans="1:2" x14ac:dyDescent="0.35">
      <c r="A30" t="str">
        <f t="shared" si="0"/>
        <v>[21] -   [Rep.: ]  [Mans.: ]</v>
      </c>
      <c r="B30">
        <v>21</v>
      </c>
    </row>
    <row r="31" spans="1:2" x14ac:dyDescent="0.35">
      <c r="A31" t="str">
        <f t="shared" si="0"/>
        <v>[22] -   [Rep.: ]  [Mans.: ]</v>
      </c>
      <c r="B31">
        <v>22</v>
      </c>
    </row>
    <row r="32" spans="1:2" x14ac:dyDescent="0.35">
      <c r="A32" t="str">
        <f t="shared" si="0"/>
        <v>[23] -   [Rep.: ]  [Mans.: ]</v>
      </c>
      <c r="B32">
        <v>23</v>
      </c>
    </row>
    <row r="33" spans="1:2" x14ac:dyDescent="0.35">
      <c r="A33" t="str">
        <f t="shared" si="0"/>
        <v>[24] -   [Rep.: ]  [Mans.: ]</v>
      </c>
      <c r="B33">
        <v>24</v>
      </c>
    </row>
    <row r="34" spans="1:2" x14ac:dyDescent="0.35">
      <c r="A34" t="str">
        <f t="shared" si="0"/>
        <v>[25] -   [Rep.: ]  [Mans.: ]</v>
      </c>
      <c r="B34">
        <v>25</v>
      </c>
    </row>
    <row r="35" spans="1:2" x14ac:dyDescent="0.35">
      <c r="A35" t="str">
        <f t="shared" si="0"/>
        <v>[26] -   [Rep.: ]  [Mans.: ]</v>
      </c>
      <c r="B35">
        <v>26</v>
      </c>
    </row>
    <row r="36" spans="1:2" x14ac:dyDescent="0.35">
      <c r="A36" t="str">
        <f t="shared" si="0"/>
        <v>[27] -   [Rep.: ]  [Mans.: ]</v>
      </c>
      <c r="B36">
        <v>27</v>
      </c>
    </row>
    <row r="37" spans="1:2" x14ac:dyDescent="0.35">
      <c r="A37" t="str">
        <f t="shared" si="0"/>
        <v>[28] -   [Rep.: ]  [Mans.: ]</v>
      </c>
      <c r="B37">
        <v>28</v>
      </c>
    </row>
    <row r="38" spans="1:2" x14ac:dyDescent="0.35">
      <c r="A38" t="str">
        <f t="shared" si="0"/>
        <v>[29] -   [Rep.: ]  [Mans.: ]</v>
      </c>
      <c r="B38">
        <v>29</v>
      </c>
    </row>
    <row r="39" spans="1:2" x14ac:dyDescent="0.35">
      <c r="A39" t="str">
        <f t="shared" si="0"/>
        <v>[30] -   [Rep.: ]  [Mans.: ]</v>
      </c>
      <c r="B39">
        <v>30</v>
      </c>
    </row>
    <row r="40" spans="1:2" x14ac:dyDescent="0.35">
      <c r="A40" t="str">
        <f t="shared" si="0"/>
        <v>[31] -   [Rep.: ]  [Mans.: ]</v>
      </c>
      <c r="B40">
        <v>31</v>
      </c>
    </row>
    <row r="41" spans="1:2" x14ac:dyDescent="0.35">
      <c r="A41" t="str">
        <f t="shared" si="0"/>
        <v>[32] -   [Rep.: ]  [Mans.: ]</v>
      </c>
      <c r="B41">
        <v>32</v>
      </c>
    </row>
    <row r="42" spans="1:2" x14ac:dyDescent="0.35">
      <c r="A42" t="str">
        <f t="shared" ref="A42:A73" si="1">"[" &amp; B42 &amp; "] - " &amp; C42 &amp; " " &amp; D42 &amp; " [Rep.: " &amp; E42 &amp; "]  [Mans.: " &amp; F42 &amp; "]"</f>
        <v>[33] -   [Rep.: ]  [Mans.: ]</v>
      </c>
      <c r="B42">
        <v>33</v>
      </c>
    </row>
    <row r="43" spans="1:2" x14ac:dyDescent="0.35">
      <c r="A43" t="str">
        <f t="shared" si="1"/>
        <v>[34] -   [Rep.: ]  [Mans.: ]</v>
      </c>
      <c r="B43">
        <v>34</v>
      </c>
    </row>
    <row r="44" spans="1:2" x14ac:dyDescent="0.35">
      <c r="A44" t="str">
        <f t="shared" si="1"/>
        <v>[35] -   [Rep.: ]  [Mans.: ]</v>
      </c>
      <c r="B44">
        <v>35</v>
      </c>
    </row>
    <row r="45" spans="1:2" x14ac:dyDescent="0.35">
      <c r="A45" t="str">
        <f t="shared" si="1"/>
        <v>[36] -   [Rep.: ]  [Mans.: ]</v>
      </c>
      <c r="B45">
        <v>36</v>
      </c>
    </row>
    <row r="46" spans="1:2" x14ac:dyDescent="0.35">
      <c r="A46" t="str">
        <f t="shared" si="1"/>
        <v>[37] -   [Rep.: ]  [Mans.: ]</v>
      </c>
      <c r="B46">
        <v>37</v>
      </c>
    </row>
    <row r="47" spans="1:2" x14ac:dyDescent="0.35">
      <c r="A47" t="str">
        <f t="shared" si="1"/>
        <v>[38] -   [Rep.: ]  [Mans.: ]</v>
      </c>
      <c r="B47">
        <v>38</v>
      </c>
    </row>
    <row r="48" spans="1:2" x14ac:dyDescent="0.35">
      <c r="A48" t="str">
        <f t="shared" si="1"/>
        <v>[39] -   [Rep.: ]  [Mans.: ]</v>
      </c>
      <c r="B48">
        <v>39</v>
      </c>
    </row>
    <row r="49" spans="1:2" x14ac:dyDescent="0.35">
      <c r="A49" t="str">
        <f t="shared" si="1"/>
        <v>[40] -   [Rep.: ]  [Mans.: ]</v>
      </c>
      <c r="B49">
        <v>40</v>
      </c>
    </row>
    <row r="50" spans="1:2" x14ac:dyDescent="0.35">
      <c r="A50" t="str">
        <f t="shared" si="1"/>
        <v>[41] -   [Rep.: ]  [Mans.: ]</v>
      </c>
      <c r="B50">
        <v>41</v>
      </c>
    </row>
    <row r="51" spans="1:2" x14ac:dyDescent="0.35">
      <c r="A51" t="str">
        <f t="shared" si="1"/>
        <v>[42] -   [Rep.: ]  [Mans.: ]</v>
      </c>
      <c r="B51">
        <v>42</v>
      </c>
    </row>
    <row r="52" spans="1:2" x14ac:dyDescent="0.35">
      <c r="A52" t="str">
        <f t="shared" si="1"/>
        <v>[43] -   [Rep.: ]  [Mans.: ]</v>
      </c>
      <c r="B52">
        <v>43</v>
      </c>
    </row>
    <row r="53" spans="1:2" x14ac:dyDescent="0.35">
      <c r="A53" t="str">
        <f t="shared" si="1"/>
        <v>[44] -   [Rep.: ]  [Mans.: ]</v>
      </c>
      <c r="B53">
        <v>44</v>
      </c>
    </row>
    <row r="54" spans="1:2" x14ac:dyDescent="0.35">
      <c r="A54" t="str">
        <f t="shared" si="1"/>
        <v>[45] -   [Rep.: ]  [Mans.: ]</v>
      </c>
      <c r="B54">
        <v>45</v>
      </c>
    </row>
    <row r="55" spans="1:2" x14ac:dyDescent="0.35">
      <c r="A55" t="str">
        <f t="shared" si="1"/>
        <v>[46] -   [Rep.: ]  [Mans.: ]</v>
      </c>
      <c r="B55">
        <v>46</v>
      </c>
    </row>
    <row r="56" spans="1:2" x14ac:dyDescent="0.35">
      <c r="A56" t="str">
        <f t="shared" si="1"/>
        <v>[47] -   [Rep.: ]  [Mans.: ]</v>
      </c>
      <c r="B56">
        <v>47</v>
      </c>
    </row>
    <row r="57" spans="1:2" x14ac:dyDescent="0.35">
      <c r="A57" t="str">
        <f t="shared" si="1"/>
        <v>[48] -   [Rep.: ]  [Mans.: ]</v>
      </c>
      <c r="B57">
        <v>48</v>
      </c>
    </row>
    <row r="58" spans="1:2" x14ac:dyDescent="0.35">
      <c r="A58" t="str">
        <f t="shared" si="1"/>
        <v>[49] -   [Rep.: ]  [Mans.: ]</v>
      </c>
      <c r="B58">
        <v>49</v>
      </c>
    </row>
    <row r="59" spans="1:2" x14ac:dyDescent="0.35">
      <c r="A59" t="str">
        <f t="shared" si="1"/>
        <v>[50] -   [Rep.: ]  [Mans.: ]</v>
      </c>
      <c r="B59">
        <v>50</v>
      </c>
    </row>
    <row r="60" spans="1:2" x14ac:dyDescent="0.35">
      <c r="A60" t="str">
        <f t="shared" si="1"/>
        <v>[51] -   [Rep.: ]  [Mans.: ]</v>
      </c>
      <c r="B60">
        <v>51</v>
      </c>
    </row>
    <row r="61" spans="1:2" x14ac:dyDescent="0.35">
      <c r="A61" t="str">
        <f t="shared" si="1"/>
        <v>[52] -   [Rep.: ]  [Mans.: ]</v>
      </c>
      <c r="B61">
        <v>52</v>
      </c>
    </row>
    <row r="62" spans="1:2" x14ac:dyDescent="0.35">
      <c r="A62" t="str">
        <f t="shared" si="1"/>
        <v>[53] -   [Rep.: ]  [Mans.: ]</v>
      </c>
      <c r="B62">
        <v>53</v>
      </c>
    </row>
    <row r="63" spans="1:2" x14ac:dyDescent="0.35">
      <c r="A63" t="str">
        <f t="shared" si="1"/>
        <v>[54] -   [Rep.: ]  [Mans.: ]</v>
      </c>
      <c r="B63">
        <v>54</v>
      </c>
    </row>
    <row r="64" spans="1:2" x14ac:dyDescent="0.35">
      <c r="A64" t="str">
        <f t="shared" si="1"/>
        <v>[55] -   [Rep.: ]  [Mans.: ]</v>
      </c>
      <c r="B64">
        <v>55</v>
      </c>
    </row>
    <row r="65" spans="1:2" x14ac:dyDescent="0.35">
      <c r="A65" t="str">
        <f t="shared" si="1"/>
        <v>[56] -   [Rep.: ]  [Mans.: ]</v>
      </c>
      <c r="B65">
        <v>56</v>
      </c>
    </row>
    <row r="66" spans="1:2" x14ac:dyDescent="0.35">
      <c r="A66" t="str">
        <f t="shared" si="1"/>
        <v>[57] -   [Rep.: ]  [Mans.: ]</v>
      </c>
      <c r="B66">
        <v>57</v>
      </c>
    </row>
    <row r="67" spans="1:2" x14ac:dyDescent="0.35">
      <c r="A67" t="str">
        <f t="shared" si="1"/>
        <v>[58] -   [Rep.: ]  [Mans.: ]</v>
      </c>
      <c r="B67">
        <v>58</v>
      </c>
    </row>
    <row r="68" spans="1:2" x14ac:dyDescent="0.35">
      <c r="A68" t="str">
        <f t="shared" si="1"/>
        <v>[59] -   [Rep.: ]  [Mans.: ]</v>
      </c>
      <c r="B68">
        <v>59</v>
      </c>
    </row>
    <row r="69" spans="1:2" x14ac:dyDescent="0.35">
      <c r="A69" t="str">
        <f t="shared" si="1"/>
        <v>[60] -   [Rep.: ]  [Mans.: ]</v>
      </c>
      <c r="B69">
        <v>60</v>
      </c>
    </row>
    <row r="70" spans="1:2" x14ac:dyDescent="0.35">
      <c r="A70" t="str">
        <f t="shared" si="1"/>
        <v>[61] -   [Rep.: ]  [Mans.: ]</v>
      </c>
      <c r="B70">
        <v>61</v>
      </c>
    </row>
    <row r="71" spans="1:2" x14ac:dyDescent="0.35">
      <c r="A71" t="str">
        <f t="shared" si="1"/>
        <v>[62] -   [Rep.: ]  [Mans.: ]</v>
      </c>
      <c r="B71">
        <v>62</v>
      </c>
    </row>
    <row r="72" spans="1:2" x14ac:dyDescent="0.35">
      <c r="A72" t="str">
        <f t="shared" si="1"/>
        <v>[63] -   [Rep.: ]  [Mans.: ]</v>
      </c>
      <c r="B72">
        <v>63</v>
      </c>
    </row>
    <row r="73" spans="1:2" x14ac:dyDescent="0.35">
      <c r="A73" t="str">
        <f t="shared" si="1"/>
        <v>[64] -   [Rep.: ]  [Mans.: ]</v>
      </c>
      <c r="B73">
        <v>64</v>
      </c>
    </row>
    <row r="74" spans="1:2" x14ac:dyDescent="0.35">
      <c r="A74" t="str">
        <f t="shared" ref="A74:A105" si="2">"[" &amp; B74 &amp; "] - " &amp; C74 &amp; " " &amp; D74 &amp; " [Rep.: " &amp; E74 &amp; "]  [Mans.: " &amp; F74 &amp; "]"</f>
        <v>[65] -   [Rep.: ]  [Mans.: ]</v>
      </c>
      <c r="B74">
        <v>65</v>
      </c>
    </row>
    <row r="75" spans="1:2" x14ac:dyDescent="0.35">
      <c r="A75" t="str">
        <f t="shared" si="2"/>
        <v>[66] -   [Rep.: ]  [Mans.: ]</v>
      </c>
      <c r="B75">
        <v>66</v>
      </c>
    </row>
    <row r="76" spans="1:2" x14ac:dyDescent="0.35">
      <c r="A76" t="str">
        <f t="shared" si="2"/>
        <v>[67] -   [Rep.: ]  [Mans.: ]</v>
      </c>
      <c r="B76">
        <v>67</v>
      </c>
    </row>
    <row r="77" spans="1:2" x14ac:dyDescent="0.35">
      <c r="A77" t="str">
        <f t="shared" si="2"/>
        <v>[68] -   [Rep.: ]  [Mans.: ]</v>
      </c>
      <c r="B77">
        <v>68</v>
      </c>
    </row>
    <row r="78" spans="1:2" x14ac:dyDescent="0.35">
      <c r="A78" t="str">
        <f t="shared" si="2"/>
        <v>[69] -   [Rep.: ]  [Mans.: ]</v>
      </c>
      <c r="B78">
        <v>69</v>
      </c>
    </row>
    <row r="79" spans="1:2" x14ac:dyDescent="0.35">
      <c r="A79" t="str">
        <f t="shared" si="2"/>
        <v>[70] -   [Rep.: ]  [Mans.: ]</v>
      </c>
      <c r="B79">
        <v>70</v>
      </c>
    </row>
    <row r="80" spans="1:2" x14ac:dyDescent="0.35">
      <c r="A80" t="str">
        <f t="shared" si="2"/>
        <v>[71] -   [Rep.: ]  [Mans.: ]</v>
      </c>
      <c r="B80">
        <v>71</v>
      </c>
    </row>
    <row r="81" spans="1:2" x14ac:dyDescent="0.35">
      <c r="A81" t="str">
        <f t="shared" si="2"/>
        <v>[72] -   [Rep.: ]  [Mans.: ]</v>
      </c>
      <c r="B81">
        <v>72</v>
      </c>
    </row>
    <row r="82" spans="1:2" x14ac:dyDescent="0.35">
      <c r="A82" t="str">
        <f t="shared" si="2"/>
        <v>[73] -   [Rep.: ]  [Mans.: ]</v>
      </c>
      <c r="B82">
        <v>73</v>
      </c>
    </row>
    <row r="83" spans="1:2" x14ac:dyDescent="0.35">
      <c r="A83" t="str">
        <f t="shared" si="2"/>
        <v>[74] -   [Rep.: ]  [Mans.: ]</v>
      </c>
      <c r="B83">
        <v>74</v>
      </c>
    </row>
    <row r="84" spans="1:2" x14ac:dyDescent="0.35">
      <c r="A84" t="str">
        <f t="shared" si="2"/>
        <v>[75] -   [Rep.: ]  [Mans.: ]</v>
      </c>
      <c r="B84">
        <v>75</v>
      </c>
    </row>
    <row r="85" spans="1:2" x14ac:dyDescent="0.35">
      <c r="A85" t="str">
        <f t="shared" si="2"/>
        <v>[76] -   [Rep.: ]  [Mans.: ]</v>
      </c>
      <c r="B85">
        <v>76</v>
      </c>
    </row>
    <row r="86" spans="1:2" x14ac:dyDescent="0.35">
      <c r="A86" t="str">
        <f t="shared" si="2"/>
        <v>[77] -   [Rep.: ]  [Mans.: ]</v>
      </c>
      <c r="B86">
        <v>77</v>
      </c>
    </row>
    <row r="87" spans="1:2" x14ac:dyDescent="0.35">
      <c r="A87" t="str">
        <f t="shared" si="2"/>
        <v>[78] -   [Rep.: ]  [Mans.: ]</v>
      </c>
      <c r="B87">
        <v>78</v>
      </c>
    </row>
    <row r="88" spans="1:2" x14ac:dyDescent="0.35">
      <c r="A88" t="str">
        <f t="shared" si="2"/>
        <v>[79] -   [Rep.: ]  [Mans.: ]</v>
      </c>
      <c r="B88">
        <v>79</v>
      </c>
    </row>
    <row r="89" spans="1:2" x14ac:dyDescent="0.35">
      <c r="A89" t="str">
        <f t="shared" si="2"/>
        <v>[80] -   [Rep.: ]  [Mans.: ]</v>
      </c>
      <c r="B89">
        <v>80</v>
      </c>
    </row>
    <row r="90" spans="1:2" x14ac:dyDescent="0.35">
      <c r="A90" t="str">
        <f t="shared" si="2"/>
        <v>[81] -   [Rep.: ]  [Mans.: ]</v>
      </c>
      <c r="B90">
        <v>81</v>
      </c>
    </row>
    <row r="91" spans="1:2" x14ac:dyDescent="0.35">
      <c r="A91" t="str">
        <f t="shared" si="2"/>
        <v>[82] -   [Rep.: ]  [Mans.: ]</v>
      </c>
      <c r="B91">
        <v>82</v>
      </c>
    </row>
    <row r="92" spans="1:2" x14ac:dyDescent="0.35">
      <c r="A92" t="str">
        <f t="shared" si="2"/>
        <v>[83] -   [Rep.: ]  [Mans.: ]</v>
      </c>
      <c r="B92">
        <v>83</v>
      </c>
    </row>
    <row r="93" spans="1:2" x14ac:dyDescent="0.35">
      <c r="A93" t="str">
        <f t="shared" si="2"/>
        <v>[84] -   [Rep.: ]  [Mans.: ]</v>
      </c>
      <c r="B93">
        <v>84</v>
      </c>
    </row>
    <row r="94" spans="1:2" x14ac:dyDescent="0.35">
      <c r="A94" t="str">
        <f t="shared" si="2"/>
        <v>[85] -   [Rep.: ]  [Mans.: ]</v>
      </c>
      <c r="B94">
        <v>85</v>
      </c>
    </row>
    <row r="95" spans="1:2" x14ac:dyDescent="0.35">
      <c r="A95" t="str">
        <f t="shared" si="2"/>
        <v>[86] -   [Rep.: ]  [Mans.: ]</v>
      </c>
      <c r="B95">
        <v>86</v>
      </c>
    </row>
    <row r="96" spans="1:2" x14ac:dyDescent="0.35">
      <c r="A96" t="str">
        <f t="shared" si="2"/>
        <v>[87] -   [Rep.: ]  [Mans.: ]</v>
      </c>
      <c r="B96">
        <v>87</v>
      </c>
    </row>
    <row r="97" spans="1:2" x14ac:dyDescent="0.35">
      <c r="A97" t="str">
        <f t="shared" si="2"/>
        <v>[88] -   [Rep.: ]  [Mans.: ]</v>
      </c>
      <c r="B97">
        <v>88</v>
      </c>
    </row>
    <row r="98" spans="1:2" x14ac:dyDescent="0.35">
      <c r="A98" t="str">
        <f t="shared" si="2"/>
        <v>[89] -   [Rep.: ]  [Mans.: ]</v>
      </c>
      <c r="B98">
        <v>89</v>
      </c>
    </row>
    <row r="99" spans="1:2" x14ac:dyDescent="0.35">
      <c r="A99" t="str">
        <f t="shared" si="2"/>
        <v>[90] -   [Rep.: ]  [Mans.: ]</v>
      </c>
      <c r="B99">
        <v>90</v>
      </c>
    </row>
    <row r="100" spans="1:2" x14ac:dyDescent="0.35">
      <c r="A100" t="str">
        <f t="shared" si="2"/>
        <v>[91] -   [Rep.: ]  [Mans.: ]</v>
      </c>
      <c r="B100">
        <v>91</v>
      </c>
    </row>
    <row r="101" spans="1:2" x14ac:dyDescent="0.35">
      <c r="A101" t="str">
        <f t="shared" si="2"/>
        <v>[92] -   [Rep.: ]  [Mans.: ]</v>
      </c>
      <c r="B101">
        <v>92</v>
      </c>
    </row>
    <row r="102" spans="1:2" x14ac:dyDescent="0.35">
      <c r="A102" t="str">
        <f t="shared" si="2"/>
        <v>[93] -   [Rep.: ]  [Mans.: ]</v>
      </c>
      <c r="B102">
        <v>93</v>
      </c>
    </row>
    <row r="103" spans="1:2" x14ac:dyDescent="0.35">
      <c r="A103" t="str">
        <f t="shared" si="2"/>
        <v>[94] -   [Rep.: ]  [Mans.: ]</v>
      </c>
      <c r="B103">
        <v>94</v>
      </c>
    </row>
    <row r="104" spans="1:2" x14ac:dyDescent="0.35">
      <c r="A104" t="str">
        <f t="shared" si="2"/>
        <v>[95] -   [Rep.: ]  [Mans.: ]</v>
      </c>
      <c r="B104">
        <v>95</v>
      </c>
    </row>
    <row r="105" spans="1:2" x14ac:dyDescent="0.35">
      <c r="A105" t="str">
        <f t="shared" si="2"/>
        <v>[96] -   [Rep.: ]  [Mans.: ]</v>
      </c>
      <c r="B105">
        <v>96</v>
      </c>
    </row>
    <row r="106" spans="1:2" x14ac:dyDescent="0.35">
      <c r="A106" t="str">
        <f t="shared" ref="A106:A109" si="3">"[" &amp; B106 &amp; "] - " &amp; C106 &amp; " " &amp; D106 &amp; " [Rep.: " &amp; E106 &amp; "]  [Mans.: " &amp; F106 &amp; "]"</f>
        <v>[97] -   [Rep.: ]  [Mans.: ]</v>
      </c>
      <c r="B106">
        <v>97</v>
      </c>
    </row>
    <row r="107" spans="1:2" x14ac:dyDescent="0.35">
      <c r="A107" t="str">
        <f t="shared" si="3"/>
        <v>[98] -   [Rep.: ]  [Mans.: ]</v>
      </c>
      <c r="B107">
        <v>98</v>
      </c>
    </row>
    <row r="108" spans="1:2" x14ac:dyDescent="0.35">
      <c r="A108" t="str">
        <f t="shared" si="3"/>
        <v>[99] -   [Rep.: ]  [Mans.: ]</v>
      </c>
      <c r="B108">
        <v>99</v>
      </c>
    </row>
    <row r="109" spans="1:2" x14ac:dyDescent="0.35">
      <c r="A109" t="str">
        <f t="shared" si="3"/>
        <v>[100] -   [Rep.: ]  [Mans.: ]</v>
      </c>
      <c r="B109">
        <v>100</v>
      </c>
    </row>
  </sheetData>
  <mergeCells count="3">
    <mergeCell ref="B3:C3"/>
    <mergeCell ref="B4:C4"/>
    <mergeCell ref="D3:H3"/>
  </mergeCells>
  <pageMargins left="0.7" right="0.7" top="0.75" bottom="0.75" header="0.3" footer="0.3"/>
  <headerFooter alignWithMargins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/>
  <dimension ref="A1:G9"/>
  <sheetViews>
    <sheetView workbookViewId="0">
      <pane xSplit="1" ySplit="9" topLeftCell="B10" activePane="bottomRight" state="frozen"/>
      <selection pane="topRight"/>
      <selection pane="bottomLeft"/>
      <selection pane="bottomRight" activeCell="A7" sqref="A7"/>
    </sheetView>
  </sheetViews>
  <sheetFormatPr defaultColWidth="8.81640625" defaultRowHeight="14.5" x14ac:dyDescent="0.35"/>
  <cols>
    <col min="1" max="1" width="10.81640625" customWidth="1"/>
    <col min="2" max="2" width="25.453125" customWidth="1"/>
    <col min="3" max="3" width="17" customWidth="1"/>
    <col min="4" max="4" width="23.453125" customWidth="1"/>
    <col min="5" max="7" width="25.26953125" customWidth="1"/>
  </cols>
  <sheetData>
    <row r="1" spans="1:7" ht="26" x14ac:dyDescent="0.35">
      <c r="A1" s="8" t="s">
        <v>37</v>
      </c>
      <c r="B1" s="7"/>
      <c r="C1" s="7"/>
      <c r="D1" s="7"/>
      <c r="E1" s="7"/>
      <c r="F1" s="7"/>
      <c r="G1" s="7"/>
    </row>
    <row r="6" spans="1:7" x14ac:dyDescent="0.35">
      <c r="A6" s="12" t="s">
        <v>193</v>
      </c>
      <c r="B6" s="10" t="s">
        <v>17</v>
      </c>
      <c r="C6" s="11"/>
      <c r="D6" s="12" t="s">
        <v>194</v>
      </c>
      <c r="E6" s="13" t="s">
        <v>32</v>
      </c>
      <c r="F6" s="14"/>
      <c r="G6" s="15"/>
    </row>
    <row r="7" spans="1:7" ht="29" x14ac:dyDescent="0.35">
      <c r="A7" s="6" t="s">
        <v>11</v>
      </c>
      <c r="B7" s="6" t="s">
        <v>1</v>
      </c>
      <c r="C7" s="6" t="s">
        <v>13</v>
      </c>
      <c r="D7" s="6" t="s">
        <v>445</v>
      </c>
      <c r="E7" s="6" t="s">
        <v>30</v>
      </c>
      <c r="F7" s="6" t="s">
        <v>29</v>
      </c>
      <c r="G7" s="6" t="s">
        <v>31</v>
      </c>
    </row>
    <row r="8" spans="1:7" ht="5.5" customHeight="1" x14ac:dyDescent="0.35"/>
    <row r="9" spans="1:7" ht="12.5" customHeight="1" x14ac:dyDescent="0.35">
      <c r="A9" s="5" t="s">
        <v>171</v>
      </c>
      <c r="B9" s="9" t="s">
        <v>36</v>
      </c>
      <c r="C9" s="5" t="s">
        <v>172</v>
      </c>
      <c r="D9" s="9" t="s">
        <v>173</v>
      </c>
      <c r="E9" s="5" t="s">
        <v>174</v>
      </c>
      <c r="F9" s="9" t="s">
        <v>175</v>
      </c>
      <c r="G9" s="5" t="s">
        <v>176</v>
      </c>
    </row>
  </sheetData>
  <pageMargins left="0.7" right="0.7" top="0.75" bottom="0.75" header="0.3" footer="0.3"/>
  <headerFooter alignWithMargins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/>
  <dimension ref="A1:U26"/>
  <sheetViews>
    <sheetView zoomScale="145" workbookViewId="0">
      <pane xSplit="1" ySplit="9" topLeftCell="D10" activePane="bottomRight" state="frozen"/>
      <selection pane="topRight"/>
      <selection pane="bottomLeft"/>
      <selection pane="bottomRight" activeCell="A7" sqref="A7"/>
    </sheetView>
  </sheetViews>
  <sheetFormatPr defaultColWidth="8.81640625" defaultRowHeight="14.5" x14ac:dyDescent="0.35"/>
  <cols>
    <col min="2" max="2" width="23.81640625" customWidth="1"/>
    <col min="3" max="3" width="30.453125" customWidth="1"/>
    <col min="4" max="6" width="18" customWidth="1"/>
    <col min="7" max="10" width="18.453125" customWidth="1"/>
    <col min="11" max="12" width="26.453125" customWidth="1"/>
    <col min="13" max="13" width="41.81640625" customWidth="1"/>
    <col min="14" max="16" width="18.453125" customWidth="1"/>
    <col min="17" max="17" width="36.7265625" customWidth="1"/>
    <col min="18" max="18" width="18.7265625" customWidth="1"/>
    <col min="19" max="19" width="36.7265625" customWidth="1"/>
    <col min="20" max="20" width="30.7265625" customWidth="1"/>
    <col min="21" max="21" width="23.7265625" customWidth="1"/>
  </cols>
  <sheetData>
    <row r="1" spans="1:21" ht="26" x14ac:dyDescent="0.35">
      <c r="A1" s="8" t="s">
        <v>38</v>
      </c>
      <c r="B1" s="8"/>
      <c r="C1" s="8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</row>
    <row r="6" spans="1:21" s="17" customFormat="1" x14ac:dyDescent="0.35">
      <c r="E6" s="18" t="s">
        <v>18</v>
      </c>
      <c r="F6" s="18"/>
      <c r="G6" s="18"/>
      <c r="H6" s="18"/>
      <c r="I6" s="18"/>
      <c r="J6" s="18"/>
      <c r="K6" s="18"/>
      <c r="L6" s="18"/>
      <c r="M6" s="19" t="s">
        <v>28</v>
      </c>
      <c r="N6" s="19"/>
      <c r="O6" s="19"/>
      <c r="P6" s="19"/>
      <c r="Q6" s="19"/>
      <c r="R6" s="19"/>
      <c r="S6" s="19"/>
      <c r="T6" s="19"/>
      <c r="U6" s="19"/>
    </row>
    <row r="7" spans="1:21" s="3" customFormat="1" ht="48" x14ac:dyDescent="0.4">
      <c r="A7" s="16" t="s">
        <v>11</v>
      </c>
      <c r="B7" s="6" t="s">
        <v>1</v>
      </c>
      <c r="C7" s="6" t="s">
        <v>13</v>
      </c>
      <c r="D7" s="16" t="s">
        <v>16</v>
      </c>
      <c r="E7" s="16" t="s">
        <v>20</v>
      </c>
      <c r="F7" s="16" t="s">
        <v>347</v>
      </c>
      <c r="G7" s="16" t="s">
        <v>39</v>
      </c>
      <c r="H7" s="16" t="s">
        <v>40</v>
      </c>
      <c r="I7" s="16" t="s">
        <v>41</v>
      </c>
      <c r="J7" s="16" t="s">
        <v>27</v>
      </c>
      <c r="K7" s="16" t="s">
        <v>12</v>
      </c>
      <c r="L7" s="6" t="s">
        <v>202</v>
      </c>
      <c r="M7" s="16" t="s">
        <v>19</v>
      </c>
      <c r="N7" s="16" t="s">
        <v>23</v>
      </c>
      <c r="O7" s="16" t="s">
        <v>24</v>
      </c>
      <c r="P7" s="16" t="s">
        <v>26</v>
      </c>
      <c r="Q7" s="16" t="s">
        <v>21</v>
      </c>
      <c r="R7" s="16" t="s">
        <v>42</v>
      </c>
      <c r="S7" s="16" t="s">
        <v>147</v>
      </c>
      <c r="T7" s="16" t="s">
        <v>25</v>
      </c>
      <c r="U7" s="6" t="s">
        <v>200</v>
      </c>
    </row>
    <row r="8" spans="1:21" ht="3" customHeight="1" x14ac:dyDescent="0.35"/>
    <row r="9" spans="1:21" ht="10" customHeight="1" x14ac:dyDescent="0.35">
      <c r="A9" s="9" t="s">
        <v>152</v>
      </c>
      <c r="B9" s="9" t="s">
        <v>153</v>
      </c>
      <c r="C9" s="9" t="s">
        <v>154</v>
      </c>
      <c r="D9" s="9" t="s">
        <v>155</v>
      </c>
      <c r="E9" s="9" t="s">
        <v>156</v>
      </c>
      <c r="F9" s="9" t="s">
        <v>344</v>
      </c>
      <c r="G9" s="9" t="s">
        <v>157</v>
      </c>
      <c r="H9" s="9" t="s">
        <v>158</v>
      </c>
      <c r="I9" s="9" t="s">
        <v>159</v>
      </c>
      <c r="J9" s="9" t="s">
        <v>160</v>
      </c>
      <c r="K9" s="9" t="s">
        <v>161</v>
      </c>
      <c r="L9" s="9" t="s">
        <v>162</v>
      </c>
      <c r="M9" s="9" t="s">
        <v>163</v>
      </c>
      <c r="N9" s="9" t="s">
        <v>164</v>
      </c>
      <c r="O9" s="9" t="s">
        <v>165</v>
      </c>
      <c r="P9" s="9" t="s">
        <v>166</v>
      </c>
      <c r="Q9" s="9" t="s">
        <v>167</v>
      </c>
      <c r="R9" s="9" t="s">
        <v>168</v>
      </c>
      <c r="S9" s="9" t="s">
        <v>169</v>
      </c>
      <c r="T9" s="9" t="s">
        <v>170</v>
      </c>
      <c r="U9" s="9" t="s">
        <v>201</v>
      </c>
    </row>
    <row r="22" spans="18:18" x14ac:dyDescent="0.35">
      <c r="R22" s="2"/>
    </row>
    <row r="23" spans="18:18" x14ac:dyDescent="0.35">
      <c r="R23" s="2"/>
    </row>
    <row r="24" spans="18:18" x14ac:dyDescent="0.35">
      <c r="R24" s="2"/>
    </row>
    <row r="25" spans="18:18" x14ac:dyDescent="0.35">
      <c r="R25" s="2"/>
    </row>
    <row r="26" spans="18:18" x14ac:dyDescent="0.35">
      <c r="R26" s="2"/>
    </row>
  </sheetData>
  <pageMargins left="0.7" right="0.7" top="0.75" bottom="0.75" header="0.3" footer="0.3"/>
  <headerFooter alignWithMargins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7">
    <tabColor rgb="FF00B050"/>
  </sheetPr>
  <dimension ref="A3:I9"/>
  <sheetViews>
    <sheetView workbookViewId="0">
      <selection activeCell="E28" sqref="E28"/>
    </sheetView>
  </sheetViews>
  <sheetFormatPr defaultColWidth="8.81640625" defaultRowHeight="14.5" x14ac:dyDescent="0.35"/>
  <cols>
    <col min="1" max="1" width="18.7265625" customWidth="1"/>
  </cols>
  <sheetData>
    <row r="3" spans="1:9" x14ac:dyDescent="0.35">
      <c r="B3" t="s">
        <v>287</v>
      </c>
    </row>
    <row r="4" spans="1:9" x14ac:dyDescent="0.35">
      <c r="B4" t="s">
        <v>288</v>
      </c>
    </row>
    <row r="7" spans="1:9" x14ac:dyDescent="0.35">
      <c r="A7" s="130" t="s">
        <v>375</v>
      </c>
      <c r="B7" s="127" t="s">
        <v>376</v>
      </c>
      <c r="C7" s="128"/>
      <c r="D7" s="128"/>
      <c r="E7" s="128"/>
      <c r="F7" s="128"/>
      <c r="G7" s="128"/>
      <c r="H7" s="128"/>
      <c r="I7" s="129"/>
    </row>
    <row r="9" spans="1:9" x14ac:dyDescent="0.35">
      <c r="B9" s="127" t="s">
        <v>376</v>
      </c>
    </row>
  </sheetData>
  <pageMargins left="0.7" right="0.7" top="0.75" bottom="0.75" header="0.3" footer="0.3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8"/>
  <dimension ref="B2:I13"/>
  <sheetViews>
    <sheetView workbookViewId="0">
      <selection activeCell="H12" sqref="H12"/>
    </sheetView>
  </sheetViews>
  <sheetFormatPr defaultColWidth="8.81640625" defaultRowHeight="14.5" x14ac:dyDescent="0.35"/>
  <cols>
    <col min="2" max="2" width="14.453125" customWidth="1"/>
    <col min="3" max="3" width="16.81640625" customWidth="1"/>
    <col min="4" max="4" width="9.453125" customWidth="1"/>
    <col min="7" max="7" width="14" customWidth="1"/>
    <col min="8" max="8" width="14.1796875" customWidth="1"/>
    <col min="9" max="9" width="16.1796875" customWidth="1"/>
    <col min="11" max="11" width="9" bestFit="1" customWidth="1"/>
  </cols>
  <sheetData>
    <row r="2" spans="2:9" x14ac:dyDescent="0.35">
      <c r="B2" t="s">
        <v>340</v>
      </c>
      <c r="G2" t="s">
        <v>341</v>
      </c>
    </row>
    <row r="3" spans="2:9" ht="18.5" x14ac:dyDescent="0.35">
      <c r="B3" s="118" t="s">
        <v>299</v>
      </c>
      <c r="C3" s="118" t="s">
        <v>300</v>
      </c>
      <c r="D3" s="118" t="s">
        <v>301</v>
      </c>
      <c r="G3" s="118" t="s">
        <v>299</v>
      </c>
      <c r="H3" s="118" t="s">
        <v>300</v>
      </c>
      <c r="I3" s="118" t="s">
        <v>301</v>
      </c>
    </row>
    <row r="4" spans="2:9" ht="5.5" customHeight="1" x14ac:dyDescent="0.35"/>
    <row r="5" spans="2:9" ht="47" customHeight="1" x14ac:dyDescent="0.35">
      <c r="B5" s="119" t="s">
        <v>289</v>
      </c>
      <c r="C5" s="120" t="e" vm="1">
        <v>#VALUE!</v>
      </c>
      <c r="D5" s="27"/>
      <c r="G5" s="119" t="s">
        <v>290</v>
      </c>
      <c r="H5" s="120" t="e" vm="2">
        <v>#VALUE!</v>
      </c>
      <c r="I5" s="27"/>
    </row>
    <row r="6" spans="2:9" ht="47" customHeight="1" x14ac:dyDescent="0.35">
      <c r="B6" s="119" t="s">
        <v>291</v>
      </c>
      <c r="C6" s="120" t="e" vm="3">
        <v>#VALUE!</v>
      </c>
      <c r="D6" s="27"/>
    </row>
    <row r="7" spans="2:9" ht="47" customHeight="1" x14ac:dyDescent="0.35">
      <c r="B7" s="119" t="s">
        <v>292</v>
      </c>
      <c r="C7" s="120" t="e" vm="4">
        <v>#VALUE!</v>
      </c>
      <c r="D7" s="27"/>
    </row>
    <row r="8" spans="2:9" ht="47" customHeight="1" x14ac:dyDescent="0.35">
      <c r="B8" s="119" t="s">
        <v>293</v>
      </c>
      <c r="C8" s="120" t="e" vm="5">
        <v>#VALUE!</v>
      </c>
      <c r="D8" s="27"/>
    </row>
    <row r="9" spans="2:9" ht="47" customHeight="1" x14ac:dyDescent="0.35">
      <c r="B9" s="119" t="s">
        <v>294</v>
      </c>
      <c r="C9" s="120" t="e" vm="6">
        <v>#VALUE!</v>
      </c>
      <c r="D9" s="27"/>
    </row>
    <row r="10" spans="2:9" ht="47" customHeight="1" x14ac:dyDescent="0.35">
      <c r="B10" s="119" t="s">
        <v>295</v>
      </c>
      <c r="C10" s="120" t="e" vm="7">
        <v>#VALUE!</v>
      </c>
      <c r="D10" s="27"/>
    </row>
    <row r="11" spans="2:9" ht="47" customHeight="1" x14ac:dyDescent="0.35">
      <c r="B11" s="119" t="s">
        <v>296</v>
      </c>
      <c r="C11" s="120" t="e" vm="8">
        <v>#VALUE!</v>
      </c>
      <c r="D11" s="27"/>
    </row>
    <row r="12" spans="2:9" ht="47" customHeight="1" x14ac:dyDescent="0.35">
      <c r="B12" s="119" t="s">
        <v>297</v>
      </c>
      <c r="C12" s="120" t="e" vm="9">
        <v>#VALUE!</v>
      </c>
      <c r="D12" s="27"/>
    </row>
    <row r="13" spans="2:9" ht="47" customHeight="1" x14ac:dyDescent="0.35">
      <c r="B13" s="119" t="s">
        <v>298</v>
      </c>
      <c r="C13" s="120" t="e" vm="10">
        <v>#VALUE!</v>
      </c>
      <c r="D13" s="27"/>
    </row>
  </sheetData>
  <pageMargins left="0.7" right="0.7" top="0.75" bottom="0.75" header="0.3" footer="0.3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9"/>
  <dimension ref="A3:Y65"/>
  <sheetViews>
    <sheetView topLeftCell="E21" workbookViewId="0">
      <selection activeCell="O37" sqref="O37:Y58"/>
    </sheetView>
  </sheetViews>
  <sheetFormatPr defaultColWidth="8.81640625" defaultRowHeight="14.5" x14ac:dyDescent="0.35"/>
  <cols>
    <col min="1" max="1" width="3.453125" style="108" customWidth="1"/>
    <col min="2" max="2" width="37.453125" style="106" customWidth="1"/>
    <col min="3" max="3" width="3.453125" style="108" customWidth="1"/>
    <col min="4" max="4" width="45.453125" style="110" customWidth="1"/>
    <col min="5" max="5" width="3.453125" style="108" customWidth="1"/>
    <col min="6" max="6" width="36.81640625" style="110" customWidth="1"/>
    <col min="7" max="7" width="3.453125" style="108" customWidth="1"/>
    <col min="8" max="8" width="41.453125" style="106" customWidth="1"/>
    <col min="9" max="9" width="3.453125" style="108" customWidth="1"/>
    <col min="10" max="10" width="32.1796875" style="106" bestFit="1" customWidth="1"/>
    <col min="11" max="12" width="3.453125" style="108" customWidth="1"/>
    <col min="13" max="13" width="121.81640625" hidden="1" customWidth="1"/>
    <col min="15" max="15" width="2.81640625" customWidth="1"/>
    <col min="16" max="16" width="8.81640625" customWidth="1"/>
    <col min="17" max="17" width="2.81640625" customWidth="1"/>
    <col min="19" max="19" width="2.81640625" customWidth="1"/>
    <col min="21" max="21" width="2.81640625" customWidth="1"/>
    <col min="23" max="23" width="2.81640625" customWidth="1"/>
  </cols>
  <sheetData>
    <row r="3" spans="1:25" ht="26" x14ac:dyDescent="0.6">
      <c r="A3" s="112" t="s">
        <v>282</v>
      </c>
      <c r="P3">
        <f>LEN(B5)</f>
        <v>27</v>
      </c>
      <c r="R3">
        <f>LEN(D5)</f>
        <v>35</v>
      </c>
      <c r="T3">
        <f>LEN(F5)</f>
        <v>28</v>
      </c>
      <c r="V3">
        <f>LEN(H5)</f>
        <v>33</v>
      </c>
      <c r="X3">
        <f>LEN(J5)</f>
        <v>26</v>
      </c>
    </row>
    <row r="4" spans="1:25" x14ac:dyDescent="0.35">
      <c r="A4" s="108" t="s">
        <v>250</v>
      </c>
      <c r="B4" s="106" t="s">
        <v>260</v>
      </c>
      <c r="C4" s="108" t="s">
        <v>250</v>
      </c>
      <c r="D4" s="110" t="s">
        <v>333</v>
      </c>
      <c r="E4" s="108" t="s">
        <v>250</v>
      </c>
      <c r="F4" s="110" t="s">
        <v>335</v>
      </c>
      <c r="G4" s="108" t="s">
        <v>250</v>
      </c>
      <c r="H4" s="106" t="s">
        <v>332</v>
      </c>
      <c r="I4" s="108" t="s">
        <v>250</v>
      </c>
      <c r="J4" s="106" t="s">
        <v>259</v>
      </c>
      <c r="K4" s="108" t="s">
        <v>250</v>
      </c>
      <c r="O4" t="str">
        <f t="shared" ref="O4:O26" si="0">A4</f>
        <v>|</v>
      </c>
      <c r="P4" t="str">
        <f t="shared" ref="P4:P26" si="1">B4 &amp; REPT(" ",P$3-LEN(B4))</f>
        <v xml:space="preserve">Named Range                </v>
      </c>
      <c r="Q4" t="str">
        <f t="shared" ref="Q4:Q26" si="2">C4</f>
        <v>|</v>
      </c>
      <c r="R4" t="str">
        <f t="shared" ref="R4:R26" si="3">D4 &amp; REPT(" ",R$3-LEN(D4))</f>
        <v xml:space="preserve">Tipo elaborazione                  </v>
      </c>
      <c r="S4" t="str">
        <f t="shared" ref="S4:S26" si="4">E4</f>
        <v>|</v>
      </c>
      <c r="T4" t="str">
        <f t="shared" ref="T4:T26" si="5">F4 &amp; REPT(" ",T$3-LEN(F4))</f>
        <v xml:space="preserve">Foglio                      </v>
      </c>
      <c r="U4" t="str">
        <f t="shared" ref="U4:U26" si="6">G4</f>
        <v>|</v>
      </c>
      <c r="V4" t="str">
        <f t="shared" ref="V4:V26" si="7">H4 &amp; REPT(" ",V$3-LEN(H4))</f>
        <v xml:space="preserve">Nome ListObject                  </v>
      </c>
      <c r="W4" t="str">
        <f t="shared" ref="W4:W26" si="8">I4</f>
        <v>|</v>
      </c>
      <c r="X4" t="str">
        <f t="shared" ref="X4:X26" si="9">J4 &amp; REPT(" ",X$3-LEN(J4))</f>
        <v xml:space="preserve">Nome campo o Named Range  </v>
      </c>
      <c r="Y4" t="str">
        <f t="shared" ref="Y4:Y26" si="10">K4</f>
        <v>|</v>
      </c>
    </row>
    <row r="5" spans="1:25" x14ac:dyDescent="0.35">
      <c r="A5" s="108" t="s">
        <v>250</v>
      </c>
      <c r="B5" s="107" t="s">
        <v>277</v>
      </c>
      <c r="C5" s="108" t="s">
        <v>250</v>
      </c>
      <c r="D5" s="111" t="s">
        <v>330</v>
      </c>
      <c r="E5" s="108" t="s">
        <v>250</v>
      </c>
      <c r="F5" s="111" t="s">
        <v>338</v>
      </c>
      <c r="G5" s="108" t="s">
        <v>250</v>
      </c>
      <c r="H5" s="107" t="s">
        <v>279</v>
      </c>
      <c r="I5" s="108" t="s">
        <v>250</v>
      </c>
      <c r="J5" s="107" t="s">
        <v>278</v>
      </c>
      <c r="K5" s="108" t="s">
        <v>250</v>
      </c>
      <c r="O5" t="str">
        <f t="shared" si="0"/>
        <v>|</v>
      </c>
      <c r="P5" t="str">
        <f t="shared" si="1"/>
        <v>---------------------------</v>
      </c>
      <c r="Q5" t="str">
        <f t="shared" si="2"/>
        <v>|</v>
      </c>
      <c r="R5" t="str">
        <f t="shared" si="3"/>
        <v>-----------------------------------</v>
      </c>
      <c r="S5" t="str">
        <f t="shared" si="4"/>
        <v>|</v>
      </c>
      <c r="T5" t="str">
        <f t="shared" si="5"/>
        <v>----------------------------</v>
      </c>
      <c r="U5" t="str">
        <f t="shared" si="6"/>
        <v>|</v>
      </c>
      <c r="V5" t="str">
        <f t="shared" si="7"/>
        <v>---------------------------------</v>
      </c>
      <c r="W5" t="str">
        <f t="shared" si="8"/>
        <v>|</v>
      </c>
      <c r="X5" t="str">
        <f t="shared" si="9"/>
        <v>--------------------------</v>
      </c>
      <c r="Y5" t="str">
        <f t="shared" si="10"/>
        <v>|</v>
      </c>
    </row>
    <row r="6" spans="1:25" x14ac:dyDescent="0.35">
      <c r="A6" s="108" t="s">
        <v>250</v>
      </c>
      <c r="B6" s="106" t="s">
        <v>258</v>
      </c>
      <c r="C6" s="108" t="s">
        <v>250</v>
      </c>
      <c r="D6" s="110" t="s">
        <v>331</v>
      </c>
      <c r="E6" s="108" t="s">
        <v>250</v>
      </c>
      <c r="F6" s="110" t="s">
        <v>337</v>
      </c>
      <c r="G6" s="108" t="s">
        <v>250</v>
      </c>
      <c r="H6" s="106" t="s">
        <v>254</v>
      </c>
      <c r="I6" s="108" t="s">
        <v>250</v>
      </c>
      <c r="J6" s="106" t="s">
        <v>36</v>
      </c>
      <c r="K6" s="108" t="s">
        <v>250</v>
      </c>
      <c r="M6" t="str">
        <f>_xlfn.XLOOKUP(J6,'Campi Tabelle'!A:A,'Campi Tabelle'!D:D,"---")</f>
        <v>- DPM02: NOME COMMERCIALE MISCELA/PRODOTTO (Nome commerciale del prodotto o miscela desunto dalla SDS)</v>
      </c>
      <c r="O6" t="str">
        <f t="shared" si="0"/>
        <v>|</v>
      </c>
      <c r="P6" t="str">
        <f t="shared" si="1"/>
        <v xml:space="preserve">MVRC_P_NomeScheda          </v>
      </c>
      <c r="Q6" t="str">
        <f t="shared" si="2"/>
        <v>|</v>
      </c>
      <c r="R6" t="str">
        <f t="shared" si="3"/>
        <v xml:space="preserve">Compila dato da ListObject         </v>
      </c>
      <c r="S6" t="str">
        <f t="shared" si="4"/>
        <v>|</v>
      </c>
      <c r="T6" t="str">
        <f t="shared" si="5"/>
        <v xml:space="preserve">Dati Prodotti Miscele       </v>
      </c>
      <c r="U6" t="str">
        <f t="shared" si="6"/>
        <v>|</v>
      </c>
      <c r="V6" t="str">
        <f t="shared" si="7"/>
        <v xml:space="preserve">Tabella_DatiProdottiMiscele      </v>
      </c>
      <c r="W6" t="str">
        <f t="shared" si="8"/>
        <v>|</v>
      </c>
      <c r="X6" t="str">
        <f t="shared" si="9"/>
        <v xml:space="preserve">DPM02                     </v>
      </c>
      <c r="Y6" t="str">
        <f t="shared" si="10"/>
        <v>|</v>
      </c>
    </row>
    <row r="7" spans="1:25" x14ac:dyDescent="0.35">
      <c r="A7" s="108" t="s">
        <v>250</v>
      </c>
      <c r="B7" s="106" t="s">
        <v>249</v>
      </c>
      <c r="C7" s="108" t="s">
        <v>250</v>
      </c>
      <c r="D7" s="110" t="s">
        <v>331</v>
      </c>
      <c r="E7" s="108" t="s">
        <v>250</v>
      </c>
      <c r="F7" s="110" t="s">
        <v>337</v>
      </c>
      <c r="G7" s="108" t="s">
        <v>250</v>
      </c>
      <c r="H7" s="106" t="s">
        <v>254</v>
      </c>
      <c r="I7" s="108" t="s">
        <v>250</v>
      </c>
      <c r="J7" s="106" t="s">
        <v>171</v>
      </c>
      <c r="K7" s="108" t="s">
        <v>250</v>
      </c>
      <c r="M7" t="str">
        <f>_xlfn.XLOOKUP(J7,'Campi Tabelle'!A:A,'Campi Tabelle'!D:D,"---")</f>
        <v>- DPM01: IDDOC (ID del Documento in BoK)</v>
      </c>
      <c r="O7" t="str">
        <f t="shared" si="0"/>
        <v>|</v>
      </c>
      <c r="P7" t="str">
        <f t="shared" si="1"/>
        <v xml:space="preserve">MVRC_P_IDDoc               </v>
      </c>
      <c r="Q7" t="str">
        <f t="shared" si="2"/>
        <v>|</v>
      </c>
      <c r="R7" t="str">
        <f t="shared" si="3"/>
        <v xml:space="preserve">Compila dato da ListObject         </v>
      </c>
      <c r="S7" t="str">
        <f t="shared" si="4"/>
        <v>|</v>
      </c>
      <c r="T7" t="str">
        <f t="shared" si="5"/>
        <v xml:space="preserve">Dati Prodotti Miscele       </v>
      </c>
      <c r="U7" t="str">
        <f t="shared" si="6"/>
        <v>|</v>
      </c>
      <c r="V7" t="str">
        <f t="shared" si="7"/>
        <v xml:space="preserve">Tabella_DatiProdottiMiscele      </v>
      </c>
      <c r="W7" t="str">
        <f t="shared" si="8"/>
        <v>|</v>
      </c>
      <c r="X7" t="str">
        <f t="shared" si="9"/>
        <v xml:space="preserve">DPM01                     </v>
      </c>
      <c r="Y7" t="str">
        <f t="shared" si="10"/>
        <v>|</v>
      </c>
    </row>
    <row r="8" spans="1:25" x14ac:dyDescent="0.35">
      <c r="A8" s="108" t="s">
        <v>250</v>
      </c>
      <c r="B8" s="106" t="s">
        <v>248</v>
      </c>
      <c r="C8" s="108" t="s">
        <v>250</v>
      </c>
      <c r="D8" s="110" t="s">
        <v>334</v>
      </c>
      <c r="E8" s="108" t="s">
        <v>250</v>
      </c>
      <c r="F8" s="110" t="s">
        <v>336</v>
      </c>
      <c r="G8" s="108" t="s">
        <v>250</v>
      </c>
      <c r="I8" s="108" t="s">
        <v>250</v>
      </c>
      <c r="J8" s="106" t="s">
        <v>256</v>
      </c>
      <c r="K8" s="108" t="s">
        <v>250</v>
      </c>
      <c r="M8" t="str">
        <f>_xlfn.XLOOKUP(J8,'Campi Tabelle'!A:A,'Campi Tabelle'!D:D,"---")</f>
        <v>---</v>
      </c>
      <c r="O8" t="str">
        <f t="shared" si="0"/>
        <v>|</v>
      </c>
      <c r="P8" t="str">
        <f t="shared" si="1"/>
        <v xml:space="preserve">MVRC_P_Cliente             </v>
      </c>
      <c r="Q8" t="str">
        <f t="shared" si="2"/>
        <v>|</v>
      </c>
      <c r="R8" t="str">
        <f t="shared" si="3"/>
        <v xml:space="preserve">Deriva dato da Named Range         </v>
      </c>
      <c r="S8" t="str">
        <f t="shared" si="4"/>
        <v>|</v>
      </c>
      <c r="T8" t="str">
        <f t="shared" si="5"/>
        <v xml:space="preserve">Raccolta Dati               </v>
      </c>
      <c r="U8" t="str">
        <f t="shared" si="6"/>
        <v>|</v>
      </c>
      <c r="V8" t="str">
        <f t="shared" si="7"/>
        <v xml:space="preserve">                                 </v>
      </c>
      <c r="W8" t="str">
        <f t="shared" si="8"/>
        <v>|</v>
      </c>
      <c r="X8" t="str">
        <f t="shared" si="9"/>
        <v xml:space="preserve">RaccoltaDati_NomeCliente  </v>
      </c>
      <c r="Y8" t="str">
        <f t="shared" si="10"/>
        <v>|</v>
      </c>
    </row>
    <row r="9" spans="1:25" x14ac:dyDescent="0.35">
      <c r="A9" s="108" t="s">
        <v>250</v>
      </c>
      <c r="B9" s="106" t="s">
        <v>257</v>
      </c>
      <c r="C9" s="108" t="s">
        <v>250</v>
      </c>
      <c r="D9" s="110" t="s">
        <v>334</v>
      </c>
      <c r="E9" s="108" t="s">
        <v>250</v>
      </c>
      <c r="F9" s="110" t="s">
        <v>336</v>
      </c>
      <c r="G9" s="108" t="s">
        <v>250</v>
      </c>
      <c r="I9" s="108" t="s">
        <v>250</v>
      </c>
      <c r="J9" s="106" t="s">
        <v>255</v>
      </c>
      <c r="K9" s="108" t="s">
        <v>250</v>
      </c>
      <c r="M9" t="str">
        <f>_xlfn.XLOOKUP(J9,'Campi Tabelle'!A:A,'Campi Tabelle'!D:D,"---")</f>
        <v>---</v>
      </c>
      <c r="O9" t="str">
        <f t="shared" si="0"/>
        <v>|</v>
      </c>
      <c r="P9" t="str">
        <f t="shared" si="1"/>
        <v xml:space="preserve">MVRC_P_Commessa            </v>
      </c>
      <c r="Q9" t="str">
        <f t="shared" si="2"/>
        <v>|</v>
      </c>
      <c r="R9" t="str">
        <f t="shared" si="3"/>
        <v xml:space="preserve">Deriva dato da Named Range         </v>
      </c>
      <c r="S9" t="str">
        <f t="shared" si="4"/>
        <v>|</v>
      </c>
      <c r="T9" t="str">
        <f t="shared" si="5"/>
        <v xml:space="preserve">Raccolta Dati               </v>
      </c>
      <c r="U9" t="str">
        <f t="shared" si="6"/>
        <v>|</v>
      </c>
      <c r="V9" t="str">
        <f t="shared" si="7"/>
        <v xml:space="preserve">                                 </v>
      </c>
      <c r="W9" t="str">
        <f t="shared" si="8"/>
        <v>|</v>
      </c>
      <c r="X9" t="str">
        <f t="shared" si="9"/>
        <v xml:space="preserve">RaccoltaDati_Commessa     </v>
      </c>
      <c r="Y9" t="str">
        <f t="shared" si="10"/>
        <v>|</v>
      </c>
    </row>
    <row r="10" spans="1:25" x14ac:dyDescent="0.35">
      <c r="A10" s="108" t="s">
        <v>250</v>
      </c>
      <c r="B10" s="106" t="s">
        <v>261</v>
      </c>
      <c r="C10" s="108" t="s">
        <v>250</v>
      </c>
      <c r="D10" s="110" t="s">
        <v>331</v>
      </c>
      <c r="E10" s="108" t="s">
        <v>250</v>
      </c>
      <c r="F10" s="110" t="s">
        <v>336</v>
      </c>
      <c r="G10" s="108" t="s">
        <v>250</v>
      </c>
      <c r="H10" s="106" t="s">
        <v>262</v>
      </c>
      <c r="I10" s="108" t="s">
        <v>250</v>
      </c>
      <c r="J10" s="106" t="s">
        <v>180</v>
      </c>
      <c r="K10" s="108" t="s">
        <v>250</v>
      </c>
      <c r="M10" t="str">
        <f>_xlfn.XLOOKUP(J10,'Campi Tabelle'!A:A,'Campi Tabelle'!D:D,"---")</f>
        <v>- RD04: REPARTO (Reparto in cui il prodotto viene utilizzato)</v>
      </c>
      <c r="O10" t="str">
        <f t="shared" si="0"/>
        <v>|</v>
      </c>
      <c r="P10" t="str">
        <f t="shared" si="1"/>
        <v xml:space="preserve">MVRC_P_Reparto             </v>
      </c>
      <c r="Q10" t="str">
        <f t="shared" si="2"/>
        <v>|</v>
      </c>
      <c r="R10" t="str">
        <f t="shared" si="3"/>
        <v xml:space="preserve">Compila dato da ListObject         </v>
      </c>
      <c r="S10" t="str">
        <f t="shared" si="4"/>
        <v>|</v>
      </c>
      <c r="T10" t="str">
        <f t="shared" si="5"/>
        <v xml:space="preserve">Raccolta Dati               </v>
      </c>
      <c r="U10" t="str">
        <f t="shared" si="6"/>
        <v>|</v>
      </c>
      <c r="V10" t="str">
        <f t="shared" si="7"/>
        <v xml:space="preserve">Tabella_RaccoltaDati             </v>
      </c>
      <c r="W10" t="str">
        <f t="shared" si="8"/>
        <v>|</v>
      </c>
      <c r="X10" t="str">
        <f t="shared" si="9"/>
        <v xml:space="preserve">RD04                      </v>
      </c>
      <c r="Y10" t="str">
        <f t="shared" si="10"/>
        <v>|</v>
      </c>
    </row>
    <row r="11" spans="1:25" x14ac:dyDescent="0.35">
      <c r="A11" s="108" t="s">
        <v>250</v>
      </c>
      <c r="B11" s="106" t="s">
        <v>263</v>
      </c>
      <c r="C11" s="108" t="s">
        <v>250</v>
      </c>
      <c r="D11" s="110" t="s">
        <v>331</v>
      </c>
      <c r="E11" s="108" t="s">
        <v>250</v>
      </c>
      <c r="F11" s="110" t="s">
        <v>336</v>
      </c>
      <c r="G11" s="108" t="s">
        <v>250</v>
      </c>
      <c r="H11" s="106" t="s">
        <v>262</v>
      </c>
      <c r="I11" s="108" t="s">
        <v>250</v>
      </c>
      <c r="J11" s="106" t="s">
        <v>181</v>
      </c>
      <c r="K11" s="108" t="s">
        <v>250</v>
      </c>
      <c r="M11" t="str">
        <f>_xlfn.XLOOKUP(J11,'Campi Tabelle'!A:A,'Campi Tabelle'!D:D,"---")</f>
        <v>- RD05: MANSIONE (Manzione della persona che usa il prodotto)</v>
      </c>
      <c r="O11" t="str">
        <f t="shared" si="0"/>
        <v>|</v>
      </c>
      <c r="P11" t="str">
        <f t="shared" si="1"/>
        <v xml:space="preserve">MVRC_P_Mansione            </v>
      </c>
      <c r="Q11" t="str">
        <f t="shared" si="2"/>
        <v>|</v>
      </c>
      <c r="R11" t="str">
        <f t="shared" si="3"/>
        <v xml:space="preserve">Compila dato da ListObject         </v>
      </c>
      <c r="S11" t="str">
        <f t="shared" si="4"/>
        <v>|</v>
      </c>
      <c r="T11" t="str">
        <f t="shared" si="5"/>
        <v xml:space="preserve">Raccolta Dati               </v>
      </c>
      <c r="U11" t="str">
        <f t="shared" si="6"/>
        <v>|</v>
      </c>
      <c r="V11" t="str">
        <f t="shared" si="7"/>
        <v xml:space="preserve">Tabella_RaccoltaDati             </v>
      </c>
      <c r="W11" t="str">
        <f t="shared" si="8"/>
        <v>|</v>
      </c>
      <c r="X11" t="str">
        <f t="shared" si="9"/>
        <v xml:space="preserve">RD05                      </v>
      </c>
      <c r="Y11" t="str">
        <f t="shared" si="10"/>
        <v>|</v>
      </c>
    </row>
    <row r="12" spans="1:25" x14ac:dyDescent="0.35">
      <c r="A12" s="108" t="s">
        <v>250</v>
      </c>
      <c r="B12" s="106" t="s">
        <v>264</v>
      </c>
      <c r="C12" s="108" t="s">
        <v>250</v>
      </c>
      <c r="D12" s="110" t="s">
        <v>331</v>
      </c>
      <c r="E12" s="108" t="s">
        <v>250</v>
      </c>
      <c r="F12" s="110" t="s">
        <v>337</v>
      </c>
      <c r="G12" s="108" t="s">
        <v>250</v>
      </c>
      <c r="H12" s="106" t="s">
        <v>254</v>
      </c>
      <c r="I12" s="108" t="s">
        <v>250</v>
      </c>
      <c r="J12" s="106" t="s">
        <v>36</v>
      </c>
      <c r="K12" s="108" t="s">
        <v>250</v>
      </c>
      <c r="M12" t="str">
        <f>_xlfn.XLOOKUP(J12,'Campi Tabelle'!A:A,'Campi Tabelle'!D:D,"---")</f>
        <v>- DPM02: NOME COMMERCIALE MISCELA/PRODOTTO (Nome commerciale del prodotto o miscela desunto dalla SDS)</v>
      </c>
      <c r="O12" t="str">
        <f t="shared" si="0"/>
        <v>|</v>
      </c>
      <c r="P12" t="str">
        <f t="shared" si="1"/>
        <v xml:space="preserve">MVRC_P_NomeDelProdotto     </v>
      </c>
      <c r="Q12" t="str">
        <f t="shared" si="2"/>
        <v>|</v>
      </c>
      <c r="R12" t="str">
        <f t="shared" si="3"/>
        <v xml:space="preserve">Compila dato da ListObject         </v>
      </c>
      <c r="S12" t="str">
        <f t="shared" si="4"/>
        <v>|</v>
      </c>
      <c r="T12" t="str">
        <f t="shared" si="5"/>
        <v xml:space="preserve">Dati Prodotti Miscele       </v>
      </c>
      <c r="U12" t="str">
        <f t="shared" si="6"/>
        <v>|</v>
      </c>
      <c r="V12" t="str">
        <f t="shared" si="7"/>
        <v xml:space="preserve">Tabella_DatiProdottiMiscele      </v>
      </c>
      <c r="W12" t="str">
        <f t="shared" si="8"/>
        <v>|</v>
      </c>
      <c r="X12" t="str">
        <f t="shared" si="9"/>
        <v xml:space="preserve">DPM02                     </v>
      </c>
      <c r="Y12" t="str">
        <f t="shared" si="10"/>
        <v>|</v>
      </c>
    </row>
    <row r="13" spans="1:25" x14ac:dyDescent="0.35">
      <c r="A13" s="108" t="s">
        <v>250</v>
      </c>
      <c r="B13" s="106" t="s">
        <v>265</v>
      </c>
      <c r="C13" s="108" t="s">
        <v>250</v>
      </c>
      <c r="D13" s="110" t="s">
        <v>331</v>
      </c>
      <c r="E13" s="108" t="s">
        <v>250</v>
      </c>
      <c r="F13" s="110" t="s">
        <v>337</v>
      </c>
      <c r="G13" s="108" t="s">
        <v>250</v>
      </c>
      <c r="H13" s="106" t="s">
        <v>254</v>
      </c>
      <c r="I13" s="108" t="s">
        <v>250</v>
      </c>
      <c r="J13" s="106" t="s">
        <v>172</v>
      </c>
      <c r="K13" s="108" t="s">
        <v>250</v>
      </c>
      <c r="M13" t="str">
        <f>_xlfn.XLOOKUP(J13,'Campi Tabelle'!A:A,'Campi Tabelle'!D:D,"---")</f>
        <v>- DPM03: PRODUTTORE (Nome del produttore del Prodotto o Miscela)</v>
      </c>
      <c r="O13" t="str">
        <f t="shared" si="0"/>
        <v>|</v>
      </c>
      <c r="P13" t="str">
        <f t="shared" si="1"/>
        <v xml:space="preserve">MVRC_P_Produttore          </v>
      </c>
      <c r="Q13" t="str">
        <f t="shared" si="2"/>
        <v>|</v>
      </c>
      <c r="R13" t="str">
        <f t="shared" si="3"/>
        <v xml:space="preserve">Compila dato da ListObject         </v>
      </c>
      <c r="S13" t="str">
        <f t="shared" si="4"/>
        <v>|</v>
      </c>
      <c r="T13" t="str">
        <f t="shared" si="5"/>
        <v xml:space="preserve">Dati Prodotti Miscele       </v>
      </c>
      <c r="U13" t="str">
        <f t="shared" si="6"/>
        <v>|</v>
      </c>
      <c r="V13" t="str">
        <f t="shared" si="7"/>
        <v xml:space="preserve">Tabella_DatiProdottiMiscele      </v>
      </c>
      <c r="W13" t="str">
        <f t="shared" si="8"/>
        <v>|</v>
      </c>
      <c r="X13" t="str">
        <f t="shared" si="9"/>
        <v xml:space="preserve">DPM03                     </v>
      </c>
      <c r="Y13" t="str">
        <f t="shared" si="10"/>
        <v>|</v>
      </c>
    </row>
    <row r="14" spans="1:25" x14ac:dyDescent="0.35">
      <c r="A14" s="108" t="s">
        <v>250</v>
      </c>
      <c r="B14" s="106" t="s">
        <v>266</v>
      </c>
      <c r="C14" s="108" t="s">
        <v>250</v>
      </c>
      <c r="D14" s="110" t="s">
        <v>327</v>
      </c>
      <c r="E14" s="108" t="s">
        <v>250</v>
      </c>
      <c r="F14" s="110" t="s">
        <v>339</v>
      </c>
      <c r="G14" s="108" t="s">
        <v>250</v>
      </c>
      <c r="H14" s="106" t="s">
        <v>268</v>
      </c>
      <c r="I14" s="108" t="s">
        <v>250</v>
      </c>
      <c r="J14" s="106" t="s">
        <v>163</v>
      </c>
      <c r="K14" s="108" t="s">
        <v>250</v>
      </c>
      <c r="M14" t="str">
        <f>_xlfn.XLOOKUP(J14,'Campi Tabelle'!A:A,'Campi Tabelle'!D:D,"---")</f>
        <v>- DPMR12: Nome Sostanza (Dalla Sez 03 - Nome della sostanza all'interno di una miscela)</v>
      </c>
      <c r="O14" t="str">
        <f t="shared" si="0"/>
        <v>|</v>
      </c>
      <c r="P14" t="str">
        <f t="shared" si="1"/>
        <v xml:space="preserve">MVRC_P_SostanzeMiscela     </v>
      </c>
      <c r="Q14" t="str">
        <f t="shared" si="2"/>
        <v>|</v>
      </c>
      <c r="R14" t="str">
        <f t="shared" si="3"/>
        <v xml:space="preserve">Elaborazione Concatena Testi       </v>
      </c>
      <c r="S14" t="str">
        <f t="shared" si="4"/>
        <v>|</v>
      </c>
      <c r="T14" t="str">
        <f t="shared" si="5"/>
        <v xml:space="preserve">Dati Prodotti Miscele Righe </v>
      </c>
      <c r="U14" t="str">
        <f t="shared" si="6"/>
        <v>|</v>
      </c>
      <c r="V14" t="str">
        <f t="shared" si="7"/>
        <v xml:space="preserve">Tabella_DatiProdottiMisceleRighe </v>
      </c>
      <c r="W14" t="str">
        <f t="shared" si="8"/>
        <v>|</v>
      </c>
      <c r="X14" t="str">
        <f t="shared" si="9"/>
        <v xml:space="preserve">DPMR12                    </v>
      </c>
      <c r="Y14" t="str">
        <f t="shared" si="10"/>
        <v>|</v>
      </c>
    </row>
    <row r="15" spans="1:25" x14ac:dyDescent="0.35">
      <c r="A15" s="108" t="s">
        <v>250</v>
      </c>
      <c r="B15" s="106" t="s">
        <v>267</v>
      </c>
      <c r="C15" s="108" t="s">
        <v>250</v>
      </c>
      <c r="D15" s="110" t="s">
        <v>331</v>
      </c>
      <c r="E15" s="108" t="s">
        <v>250</v>
      </c>
      <c r="F15" s="110" t="s">
        <v>339</v>
      </c>
      <c r="G15" s="108" t="s">
        <v>250</v>
      </c>
      <c r="H15" s="106" t="s">
        <v>268</v>
      </c>
      <c r="I15" s="108" t="s">
        <v>250</v>
      </c>
      <c r="J15" s="106" t="s">
        <v>162</v>
      </c>
      <c r="K15" s="108" t="s">
        <v>250</v>
      </c>
      <c r="M15" t="str">
        <f>_xlfn.XLOOKUP(J15,'Campi Tabelle'!A:A,'Campi Tabelle'!D:D,"---")</f>
        <v>- DPMR11: H340 Mutageni, H350 Cancerogeni o H360 Reprotossici - Sez 2 (Dalla Sez 02 - Se "Si" significa che il prodotto contiene  mutageni o cancerogeni o reprotossici)</v>
      </c>
      <c r="O15" t="str">
        <f t="shared" si="0"/>
        <v>|</v>
      </c>
      <c r="P15" t="str">
        <f t="shared" si="1"/>
        <v>MVRC_P_ProdottoClassificato</v>
      </c>
      <c r="Q15" t="str">
        <f t="shared" si="2"/>
        <v>|</v>
      </c>
      <c r="R15" t="str">
        <f t="shared" si="3"/>
        <v xml:space="preserve">Compila dato da ListObject         </v>
      </c>
      <c r="S15" t="str">
        <f t="shared" si="4"/>
        <v>|</v>
      </c>
      <c r="T15" t="str">
        <f t="shared" si="5"/>
        <v xml:space="preserve">Dati Prodotti Miscele Righe </v>
      </c>
      <c r="U15" t="str">
        <f t="shared" si="6"/>
        <v>|</v>
      </c>
      <c r="V15" t="str">
        <f t="shared" si="7"/>
        <v xml:space="preserve">Tabella_DatiProdottiMisceleRighe </v>
      </c>
      <c r="W15" t="str">
        <f t="shared" si="8"/>
        <v>|</v>
      </c>
      <c r="X15" t="str">
        <f t="shared" si="9"/>
        <v xml:space="preserve">DPMR11                    </v>
      </c>
      <c r="Y15" t="str">
        <f t="shared" si="10"/>
        <v>|</v>
      </c>
    </row>
    <row r="16" spans="1:25" x14ac:dyDescent="0.35">
      <c r="A16" s="108" t="s">
        <v>250</v>
      </c>
      <c r="B16" s="106" t="s">
        <v>269</v>
      </c>
      <c r="C16" s="108" t="s">
        <v>250</v>
      </c>
      <c r="D16" s="110" t="s">
        <v>331</v>
      </c>
      <c r="E16" s="108" t="s">
        <v>250</v>
      </c>
      <c r="F16" s="110" t="s">
        <v>339</v>
      </c>
      <c r="G16" s="108" t="s">
        <v>250</v>
      </c>
      <c r="H16" s="106" t="s">
        <v>268</v>
      </c>
      <c r="I16" s="108" t="s">
        <v>250</v>
      </c>
      <c r="J16" s="106" t="s">
        <v>201</v>
      </c>
      <c r="K16" s="108" t="s">
        <v>250</v>
      </c>
      <c r="M16" t="str">
        <f>_xlfn.XLOOKUP(J16,'Campi Tabelle'!A:A,'Campi Tabelle'!D:D,"---")</f>
        <v>- DPMR20: H340 Mutageni, H350 Cancerogeni o H360 Reprotossici - Sez 3 (Dalla Sez 03 - Se "Si" significa che la sostanza nella miscela contiene  mutageni o cancerogeni o reprotossici)</v>
      </c>
      <c r="O16" t="str">
        <f t="shared" si="0"/>
        <v>|</v>
      </c>
      <c r="P16" t="str">
        <f t="shared" si="1"/>
        <v xml:space="preserve">MVRC_P_MiscelaClassificata </v>
      </c>
      <c r="Q16" t="str">
        <f t="shared" si="2"/>
        <v>|</v>
      </c>
      <c r="R16" t="str">
        <f t="shared" si="3"/>
        <v xml:space="preserve">Compila dato da ListObject         </v>
      </c>
      <c r="S16" t="str">
        <f t="shared" si="4"/>
        <v>|</v>
      </c>
      <c r="T16" t="str">
        <f t="shared" si="5"/>
        <v xml:space="preserve">Dati Prodotti Miscele Righe </v>
      </c>
      <c r="U16" t="str">
        <f t="shared" si="6"/>
        <v>|</v>
      </c>
      <c r="V16" t="str">
        <f t="shared" si="7"/>
        <v xml:space="preserve">Tabella_DatiProdottiMisceleRighe </v>
      </c>
      <c r="W16" t="str">
        <f t="shared" si="8"/>
        <v>|</v>
      </c>
      <c r="X16" t="str">
        <f t="shared" si="9"/>
        <v xml:space="preserve">DPMR20                    </v>
      </c>
      <c r="Y16" t="str">
        <f t="shared" si="10"/>
        <v>|</v>
      </c>
    </row>
    <row r="17" spans="1:25" x14ac:dyDescent="0.35">
      <c r="A17" s="108" t="s">
        <v>250</v>
      </c>
      <c r="B17" s="106" t="s">
        <v>270</v>
      </c>
      <c r="C17" s="108" t="s">
        <v>250</v>
      </c>
      <c r="D17" s="110" t="s">
        <v>328</v>
      </c>
      <c r="E17" s="108" t="s">
        <v>250</v>
      </c>
      <c r="F17" s="110" t="s">
        <v>339</v>
      </c>
      <c r="G17" s="108" t="s">
        <v>250</v>
      </c>
      <c r="H17" s="106" t="s">
        <v>268</v>
      </c>
      <c r="I17" s="108" t="s">
        <v>250</v>
      </c>
      <c r="J17" s="106" t="s">
        <v>161</v>
      </c>
      <c r="K17" s="108" t="s">
        <v>250</v>
      </c>
      <c r="M17" t="str">
        <f>_xlfn.XLOOKUP(J17,'Campi Tabelle'!A:A,'Campi Tabelle'!D:D,"---")</f>
        <v>- DPMR10: Pittogramma (Dalla Sez 02 - Pittogrammi secondo il codice GHS)</v>
      </c>
      <c r="O17" t="str">
        <f t="shared" si="0"/>
        <v>|</v>
      </c>
      <c r="P17" t="str">
        <f t="shared" si="1"/>
        <v xml:space="preserve">MVRC_P_Pittogrammi         </v>
      </c>
      <c r="Q17" t="str">
        <f t="shared" si="2"/>
        <v>|</v>
      </c>
      <c r="R17" t="str">
        <f t="shared" si="3"/>
        <v xml:space="preserve">Elaborazione Concatena Immagini    </v>
      </c>
      <c r="S17" t="str">
        <f t="shared" si="4"/>
        <v>|</v>
      </c>
      <c r="T17" t="str">
        <f t="shared" si="5"/>
        <v xml:space="preserve">Dati Prodotti Miscele Righe </v>
      </c>
      <c r="U17" t="str">
        <f t="shared" si="6"/>
        <v>|</v>
      </c>
      <c r="V17" t="str">
        <f t="shared" si="7"/>
        <v xml:space="preserve">Tabella_DatiProdottiMisceleRighe </v>
      </c>
      <c r="W17" t="str">
        <f t="shared" si="8"/>
        <v>|</v>
      </c>
      <c r="X17" t="str">
        <f t="shared" si="9"/>
        <v xml:space="preserve">DPMR10                    </v>
      </c>
      <c r="Y17" t="str">
        <f t="shared" si="10"/>
        <v>|</v>
      </c>
    </row>
    <row r="18" spans="1:25" x14ac:dyDescent="0.35">
      <c r="A18" s="108" t="s">
        <v>250</v>
      </c>
      <c r="B18" s="106" t="s">
        <v>271</v>
      </c>
      <c r="C18" s="108" t="s">
        <v>250</v>
      </c>
      <c r="D18" s="110" t="s">
        <v>331</v>
      </c>
      <c r="E18" s="108" t="s">
        <v>250</v>
      </c>
      <c r="F18" s="110" t="s">
        <v>336</v>
      </c>
      <c r="G18" s="108" t="s">
        <v>250</v>
      </c>
      <c r="H18" s="106" t="s">
        <v>262</v>
      </c>
      <c r="I18" s="108" t="s">
        <v>250</v>
      </c>
      <c r="J18" s="106" t="s">
        <v>192</v>
      </c>
      <c r="K18" s="108" t="s">
        <v>250</v>
      </c>
      <c r="M18" t="str">
        <f>_xlfn.XLOOKUP(J18,'Campi Tabelle'!A:A,'Campi Tabelle'!D:D,"---")</f>
        <v>- RD16: NOTE (Note sull'uso del prodotto)</v>
      </c>
      <c r="O18" t="str">
        <f t="shared" si="0"/>
        <v>|</v>
      </c>
      <c r="P18" t="str">
        <f t="shared" si="1"/>
        <v xml:space="preserve">MVRC_P_Note                </v>
      </c>
      <c r="Q18" t="str">
        <f t="shared" si="2"/>
        <v>|</v>
      </c>
      <c r="R18" t="str">
        <f t="shared" si="3"/>
        <v xml:space="preserve">Compila dato da ListObject         </v>
      </c>
      <c r="S18" t="str">
        <f t="shared" si="4"/>
        <v>|</v>
      </c>
      <c r="T18" t="str">
        <f t="shared" si="5"/>
        <v xml:space="preserve">Raccolta Dati               </v>
      </c>
      <c r="U18" t="str">
        <f t="shared" si="6"/>
        <v>|</v>
      </c>
      <c r="V18" t="str">
        <f t="shared" si="7"/>
        <v xml:space="preserve">Tabella_RaccoltaDati             </v>
      </c>
      <c r="W18" t="str">
        <f t="shared" si="8"/>
        <v>|</v>
      </c>
      <c r="X18" t="str">
        <f t="shared" si="9"/>
        <v xml:space="preserve">RD16                      </v>
      </c>
      <c r="Y18" t="str">
        <f t="shared" si="10"/>
        <v>|</v>
      </c>
    </row>
    <row r="19" spans="1:25" x14ac:dyDescent="0.35">
      <c r="A19" s="108" t="s">
        <v>250</v>
      </c>
      <c r="B19" s="106" t="s">
        <v>272</v>
      </c>
      <c r="C19" s="108" t="s">
        <v>250</v>
      </c>
      <c r="D19" s="110" t="s">
        <v>331</v>
      </c>
      <c r="E19" s="108" t="s">
        <v>250</v>
      </c>
      <c r="F19" s="110" t="s">
        <v>336</v>
      </c>
      <c r="G19" s="108" t="s">
        <v>250</v>
      </c>
      <c r="H19" s="106" t="s">
        <v>262</v>
      </c>
      <c r="I19" s="108" t="s">
        <v>250</v>
      </c>
      <c r="J19" s="106" t="s">
        <v>183</v>
      </c>
      <c r="K19" s="108" t="s">
        <v>250</v>
      </c>
      <c r="M19" t="str">
        <f>_xlfn.XLOOKUP(J19,'Campi Tabelle'!A:A,'Campi Tabelle'!D:D,"---")</f>
        <v>- RD07: QUANTITA' D'USO GIORNALIERA (Quantità di prodotto utilizzata durante una giornata di lavoro)</v>
      </c>
      <c r="O19" t="str">
        <f t="shared" si="0"/>
        <v>|</v>
      </c>
      <c r="P19" t="str">
        <f t="shared" si="1"/>
        <v xml:space="preserve">MVRC_P_Quantita            </v>
      </c>
      <c r="Q19" t="str">
        <f t="shared" si="2"/>
        <v>|</v>
      </c>
      <c r="R19" t="str">
        <f t="shared" si="3"/>
        <v xml:space="preserve">Compila dato da ListObject         </v>
      </c>
      <c r="S19" t="str">
        <f t="shared" si="4"/>
        <v>|</v>
      </c>
      <c r="T19" t="str">
        <f t="shared" si="5"/>
        <v xml:space="preserve">Raccolta Dati               </v>
      </c>
      <c r="U19" t="str">
        <f t="shared" si="6"/>
        <v>|</v>
      </c>
      <c r="V19" t="str">
        <f t="shared" si="7"/>
        <v xml:space="preserve">Tabella_RaccoltaDati             </v>
      </c>
      <c r="W19" t="str">
        <f t="shared" si="8"/>
        <v>|</v>
      </c>
      <c r="X19" t="str">
        <f t="shared" si="9"/>
        <v xml:space="preserve">RD07                      </v>
      </c>
      <c r="Y19" t="str">
        <f t="shared" si="10"/>
        <v>|</v>
      </c>
    </row>
    <row r="20" spans="1:25" x14ac:dyDescent="0.35">
      <c r="A20" s="108" t="s">
        <v>250</v>
      </c>
      <c r="B20" s="106" t="s">
        <v>273</v>
      </c>
      <c r="C20" s="108" t="s">
        <v>250</v>
      </c>
      <c r="D20" s="110" t="s">
        <v>331</v>
      </c>
      <c r="E20" s="108" t="s">
        <v>250</v>
      </c>
      <c r="F20" s="110" t="s">
        <v>337</v>
      </c>
      <c r="G20" s="108" t="s">
        <v>250</v>
      </c>
      <c r="H20" s="106" t="s">
        <v>254</v>
      </c>
      <c r="I20" s="108" t="s">
        <v>250</v>
      </c>
      <c r="J20" s="106" t="s">
        <v>175</v>
      </c>
      <c r="K20" s="108" t="s">
        <v>250</v>
      </c>
      <c r="M20" t="str">
        <f>_xlfn.XLOOKUP(J20,'Campi Tabelle'!A:A,'Campi Tabelle'!D:D,"---")</f>
        <v>- DPM06: Stato Fisico (Stato fisico di fornitura)</v>
      </c>
      <c r="O20" t="str">
        <f t="shared" si="0"/>
        <v>|</v>
      </c>
      <c r="P20" t="str">
        <f t="shared" si="1"/>
        <v xml:space="preserve">MVRC_P_StatoFisico         </v>
      </c>
      <c r="Q20" t="str">
        <f t="shared" si="2"/>
        <v>|</v>
      </c>
      <c r="R20" t="str">
        <f t="shared" si="3"/>
        <v xml:space="preserve">Compila dato da ListObject         </v>
      </c>
      <c r="S20" t="str">
        <f t="shared" si="4"/>
        <v>|</v>
      </c>
      <c r="T20" t="str">
        <f t="shared" si="5"/>
        <v xml:space="preserve">Dati Prodotti Miscele       </v>
      </c>
      <c r="U20" t="str">
        <f t="shared" si="6"/>
        <v>|</v>
      </c>
      <c r="V20" t="str">
        <f t="shared" si="7"/>
        <v xml:space="preserve">Tabella_DatiProdottiMiscele      </v>
      </c>
      <c r="W20" t="str">
        <f t="shared" si="8"/>
        <v>|</v>
      </c>
      <c r="X20" t="str">
        <f t="shared" si="9"/>
        <v xml:space="preserve">DPM06                     </v>
      </c>
      <c r="Y20" t="str">
        <f t="shared" si="10"/>
        <v>|</v>
      </c>
    </row>
    <row r="21" spans="1:25" x14ac:dyDescent="0.35">
      <c r="A21" s="108" t="s">
        <v>250</v>
      </c>
      <c r="B21" s="106" t="s">
        <v>274</v>
      </c>
      <c r="C21" s="108" t="s">
        <v>250</v>
      </c>
      <c r="D21" s="110" t="s">
        <v>331</v>
      </c>
      <c r="E21" s="108" t="s">
        <v>250</v>
      </c>
      <c r="F21" s="110" t="s">
        <v>336</v>
      </c>
      <c r="G21" s="108" t="s">
        <v>250</v>
      </c>
      <c r="H21" s="106" t="s">
        <v>262</v>
      </c>
      <c r="I21" s="108" t="s">
        <v>250</v>
      </c>
      <c r="J21" s="106" t="s">
        <v>184</v>
      </c>
      <c r="K21" s="108" t="s">
        <v>250</v>
      </c>
      <c r="M21" t="str">
        <f>_xlfn.XLOOKUP(J21,'Campi Tabelle'!A:A,'Campi Tabelle'!D:D,"---")</f>
        <v>- RD08: TIPOLOGIA D'USO (Tipologia d'uso)</v>
      </c>
      <c r="O21" t="str">
        <f t="shared" si="0"/>
        <v>|</v>
      </c>
      <c r="P21" t="str">
        <f t="shared" si="1"/>
        <v xml:space="preserve">MVRC_P_TipologiaDiUso      </v>
      </c>
      <c r="Q21" t="str">
        <f t="shared" si="2"/>
        <v>|</v>
      </c>
      <c r="R21" t="str">
        <f t="shared" si="3"/>
        <v xml:space="preserve">Compila dato da ListObject         </v>
      </c>
      <c r="S21" t="str">
        <f t="shared" si="4"/>
        <v>|</v>
      </c>
      <c r="T21" t="str">
        <f t="shared" si="5"/>
        <v xml:space="preserve">Raccolta Dati               </v>
      </c>
      <c r="U21" t="str">
        <f t="shared" si="6"/>
        <v>|</v>
      </c>
      <c r="V21" t="str">
        <f t="shared" si="7"/>
        <v xml:space="preserve">Tabella_RaccoltaDati             </v>
      </c>
      <c r="W21" t="str">
        <f t="shared" si="8"/>
        <v>|</v>
      </c>
      <c r="X21" t="str">
        <f t="shared" si="9"/>
        <v xml:space="preserve">RD08                      </v>
      </c>
      <c r="Y21" t="str">
        <f t="shared" si="10"/>
        <v>|</v>
      </c>
    </row>
    <row r="22" spans="1:25" x14ac:dyDescent="0.35">
      <c r="A22" s="108" t="s">
        <v>250</v>
      </c>
      <c r="B22" s="106" t="s">
        <v>275</v>
      </c>
      <c r="C22" s="108" t="s">
        <v>250</v>
      </c>
      <c r="D22" s="110" t="s">
        <v>331</v>
      </c>
      <c r="E22" s="108" t="s">
        <v>250</v>
      </c>
      <c r="F22" s="110" t="s">
        <v>336</v>
      </c>
      <c r="G22" s="108" t="s">
        <v>250</v>
      </c>
      <c r="H22" s="106" t="s">
        <v>262</v>
      </c>
      <c r="I22" s="108" t="s">
        <v>250</v>
      </c>
      <c r="J22" s="106" t="s">
        <v>185</v>
      </c>
      <c r="K22" s="108" t="s">
        <v>250</v>
      </c>
      <c r="M22" t="str">
        <f>_xlfn.XLOOKUP(J22,'Campi Tabelle'!A:A,'Campi Tabelle'!D:D,"---")</f>
        <v>- RD09: TIPOLOGIA DI CONTROLLO (Tipologia di controllo)</v>
      </c>
      <c r="O22" t="str">
        <f t="shared" si="0"/>
        <v>|</v>
      </c>
      <c r="P22" t="str">
        <f t="shared" si="1"/>
        <v>MVRC_P_TipologiaDiControllo</v>
      </c>
      <c r="Q22" t="str">
        <f t="shared" si="2"/>
        <v>|</v>
      </c>
      <c r="R22" t="str">
        <f t="shared" si="3"/>
        <v xml:space="preserve">Compila dato da ListObject         </v>
      </c>
      <c r="S22" t="str">
        <f t="shared" si="4"/>
        <v>|</v>
      </c>
      <c r="T22" t="str">
        <f t="shared" si="5"/>
        <v xml:space="preserve">Raccolta Dati               </v>
      </c>
      <c r="U22" t="str">
        <f t="shared" si="6"/>
        <v>|</v>
      </c>
      <c r="V22" t="str">
        <f t="shared" si="7"/>
        <v xml:space="preserve">Tabella_RaccoltaDati             </v>
      </c>
      <c r="W22" t="str">
        <f t="shared" si="8"/>
        <v>|</v>
      </c>
      <c r="X22" t="str">
        <f t="shared" si="9"/>
        <v xml:space="preserve">RD09                      </v>
      </c>
      <c r="Y22" t="str">
        <f t="shared" si="10"/>
        <v>|</v>
      </c>
    </row>
    <row r="23" spans="1:25" x14ac:dyDescent="0.35">
      <c r="A23" s="108" t="s">
        <v>250</v>
      </c>
      <c r="B23" s="106" t="s">
        <v>276</v>
      </c>
      <c r="C23" s="108" t="s">
        <v>250</v>
      </c>
      <c r="D23" s="110" t="s">
        <v>331</v>
      </c>
      <c r="E23" s="108" t="s">
        <v>250</v>
      </c>
      <c r="F23" s="110" t="s">
        <v>336</v>
      </c>
      <c r="G23" s="108" t="s">
        <v>250</v>
      </c>
      <c r="H23" s="106" t="s">
        <v>262</v>
      </c>
      <c r="I23" s="108" t="s">
        <v>250</v>
      </c>
      <c r="J23" s="106" t="s">
        <v>186</v>
      </c>
      <c r="K23" s="108" t="s">
        <v>250</v>
      </c>
      <c r="M23" t="str">
        <f>_xlfn.XLOOKUP(J23,'Campi Tabelle'!A:A,'Campi Tabelle'!D:D,"---")</f>
        <v>- RD10: TEMPO DI ESPOSIZIONE GIORNALIERO (Tempo di esposizione giornaliero)</v>
      </c>
      <c r="O23" t="str">
        <f t="shared" si="0"/>
        <v>|</v>
      </c>
      <c r="P23" t="str">
        <f t="shared" si="1"/>
        <v xml:space="preserve">MVRC_P_TempoDiEsposizione  </v>
      </c>
      <c r="Q23" t="str">
        <f t="shared" si="2"/>
        <v>|</v>
      </c>
      <c r="R23" t="str">
        <f t="shared" si="3"/>
        <v xml:space="preserve">Compila dato da ListObject         </v>
      </c>
      <c r="S23" t="str">
        <f t="shared" si="4"/>
        <v>|</v>
      </c>
      <c r="T23" t="str">
        <f t="shared" si="5"/>
        <v xml:space="preserve">Raccolta Dati               </v>
      </c>
      <c r="U23" t="str">
        <f t="shared" si="6"/>
        <v>|</v>
      </c>
      <c r="V23" t="str">
        <f t="shared" si="7"/>
        <v xml:space="preserve">Tabella_RaccoltaDati             </v>
      </c>
      <c r="W23" t="str">
        <f t="shared" si="8"/>
        <v>|</v>
      </c>
      <c r="X23" t="str">
        <f t="shared" si="9"/>
        <v xml:space="preserve">RD10                      </v>
      </c>
      <c r="Y23" t="str">
        <f t="shared" si="10"/>
        <v>|</v>
      </c>
    </row>
    <row r="24" spans="1:25" x14ac:dyDescent="0.35">
      <c r="A24" s="108" t="s">
        <v>250</v>
      </c>
      <c r="B24" s="106" t="s">
        <v>280</v>
      </c>
      <c r="C24" s="108" t="s">
        <v>250</v>
      </c>
      <c r="D24" s="110" t="s">
        <v>331</v>
      </c>
      <c r="E24" s="108" t="s">
        <v>250</v>
      </c>
      <c r="F24" s="110" t="s">
        <v>336</v>
      </c>
      <c r="G24" s="108" t="s">
        <v>250</v>
      </c>
      <c r="H24" s="106" t="s">
        <v>262</v>
      </c>
      <c r="I24" s="108" t="s">
        <v>250</v>
      </c>
      <c r="J24" s="106" t="s">
        <v>188</v>
      </c>
      <c r="K24" s="108" t="s">
        <v>250</v>
      </c>
      <c r="M24" t="str">
        <f>_xlfn.XLOOKUP(J24,'Campi Tabelle'!A:A,'Campi Tabelle'!D:D,"---")</f>
        <v>- RD12: DISTANZA DI UTILIZZO (Distanza di utilizzo)</v>
      </c>
      <c r="O24" t="str">
        <f t="shared" si="0"/>
        <v>|</v>
      </c>
      <c r="P24" t="str">
        <f t="shared" si="1"/>
        <v xml:space="preserve">MVRC_P_Distanza            </v>
      </c>
      <c r="Q24" t="str">
        <f t="shared" si="2"/>
        <v>|</v>
      </c>
      <c r="R24" t="str">
        <f t="shared" si="3"/>
        <v xml:space="preserve">Compila dato da ListObject         </v>
      </c>
      <c r="S24" t="str">
        <f t="shared" si="4"/>
        <v>|</v>
      </c>
      <c r="T24" t="str">
        <f t="shared" si="5"/>
        <v xml:space="preserve">Raccolta Dati               </v>
      </c>
      <c r="U24" t="str">
        <f t="shared" si="6"/>
        <v>|</v>
      </c>
      <c r="V24" t="str">
        <f t="shared" si="7"/>
        <v xml:space="preserve">Tabella_RaccoltaDati             </v>
      </c>
      <c r="W24" t="str">
        <f t="shared" si="8"/>
        <v>|</v>
      </c>
      <c r="X24" t="str">
        <f t="shared" si="9"/>
        <v xml:space="preserve">RD12                      </v>
      </c>
      <c r="Y24" t="str">
        <f t="shared" si="10"/>
        <v>|</v>
      </c>
    </row>
    <row r="25" spans="1:25" x14ac:dyDescent="0.35">
      <c r="A25" s="108" t="s">
        <v>250</v>
      </c>
      <c r="B25" s="106" t="s">
        <v>281</v>
      </c>
      <c r="C25" s="108" t="s">
        <v>250</v>
      </c>
      <c r="D25" s="110" t="s">
        <v>331</v>
      </c>
      <c r="E25" s="108" t="s">
        <v>250</v>
      </c>
      <c r="F25" s="110" t="s">
        <v>336</v>
      </c>
      <c r="G25" s="108" t="s">
        <v>250</v>
      </c>
      <c r="H25" s="106" t="s">
        <v>262</v>
      </c>
      <c r="I25" s="108" t="s">
        <v>250</v>
      </c>
      <c r="J25" s="106" t="s">
        <v>189</v>
      </c>
      <c r="K25" s="108" t="s">
        <v>250</v>
      </c>
      <c r="M25" t="str">
        <f>_xlfn.XLOOKUP(J25,'Campi Tabelle'!A:A,'Campi Tabelle'!D:D,"---")</f>
        <v>- RD13: ESPOSIZIONE CUTANEA (Esposizione cutanea)</v>
      </c>
      <c r="O25" t="str">
        <f t="shared" si="0"/>
        <v>|</v>
      </c>
      <c r="P25" t="str">
        <f t="shared" si="1"/>
        <v xml:space="preserve">MVRC_P_ContattoCutaneo     </v>
      </c>
      <c r="Q25" t="str">
        <f t="shared" si="2"/>
        <v>|</v>
      </c>
      <c r="R25" t="str">
        <f t="shared" si="3"/>
        <v xml:space="preserve">Compila dato da ListObject         </v>
      </c>
      <c r="S25" t="str">
        <f t="shared" si="4"/>
        <v>|</v>
      </c>
      <c r="T25" t="str">
        <f t="shared" si="5"/>
        <v xml:space="preserve">Raccolta Dati               </v>
      </c>
      <c r="U25" t="str">
        <f t="shared" si="6"/>
        <v>|</v>
      </c>
      <c r="V25" t="str">
        <f t="shared" si="7"/>
        <v xml:space="preserve">Tabella_RaccoltaDati             </v>
      </c>
      <c r="W25" t="str">
        <f t="shared" si="8"/>
        <v>|</v>
      </c>
      <c r="X25" t="str">
        <f t="shared" si="9"/>
        <v xml:space="preserve">RD13                      </v>
      </c>
      <c r="Y25" t="str">
        <f t="shared" si="10"/>
        <v>|</v>
      </c>
    </row>
    <row r="26" spans="1:25" x14ac:dyDescent="0.35">
      <c r="A26" s="108" t="s">
        <v>250</v>
      </c>
      <c r="B26" s="106" t="s">
        <v>342</v>
      </c>
      <c r="C26" s="108" t="s">
        <v>250</v>
      </c>
      <c r="D26" s="110" t="s">
        <v>328</v>
      </c>
      <c r="E26" s="108" t="s">
        <v>250</v>
      </c>
      <c r="F26" s="110" t="s">
        <v>339</v>
      </c>
      <c r="G26" s="108" t="s">
        <v>250</v>
      </c>
      <c r="H26" s="106" t="s">
        <v>268</v>
      </c>
      <c r="I26" s="108" t="s">
        <v>250</v>
      </c>
      <c r="J26" s="106" t="s">
        <v>161</v>
      </c>
      <c r="K26" s="108" t="s">
        <v>250</v>
      </c>
      <c r="O26" t="str">
        <f t="shared" si="0"/>
        <v>|</v>
      </c>
      <c r="P26" t="str">
        <f t="shared" si="1"/>
        <v xml:space="preserve">MVRC_P_ElencoPittogrammi   </v>
      </c>
      <c r="Q26" t="str">
        <f t="shared" si="2"/>
        <v>|</v>
      </c>
      <c r="R26" t="str">
        <f t="shared" si="3"/>
        <v xml:space="preserve">Elaborazione Concatena Immagini    </v>
      </c>
      <c r="S26" t="str">
        <f t="shared" si="4"/>
        <v>|</v>
      </c>
      <c r="T26" t="str">
        <f t="shared" si="5"/>
        <v xml:space="preserve">Dati Prodotti Miscele Righe </v>
      </c>
      <c r="U26" t="str">
        <f t="shared" si="6"/>
        <v>|</v>
      </c>
      <c r="V26" t="str">
        <f t="shared" si="7"/>
        <v xml:space="preserve">Tabella_DatiProdottiMisceleRighe </v>
      </c>
      <c r="W26" t="str">
        <f t="shared" si="8"/>
        <v>|</v>
      </c>
      <c r="X26" t="str">
        <f t="shared" si="9"/>
        <v xml:space="preserve">DPMR10                    </v>
      </c>
      <c r="Y26" t="str">
        <f t="shared" si="10"/>
        <v>|</v>
      </c>
    </row>
    <row r="28" spans="1:25" ht="21" x14ac:dyDescent="0.5">
      <c r="A28" s="113"/>
      <c r="B28" s="114" t="s">
        <v>283</v>
      </c>
    </row>
    <row r="29" spans="1:25" x14ac:dyDescent="0.35">
      <c r="B29" s="106" t="s">
        <v>284</v>
      </c>
    </row>
    <row r="30" spans="1:25" x14ac:dyDescent="0.35">
      <c r="B30" s="106" t="s">
        <v>285</v>
      </c>
    </row>
    <row r="31" spans="1:25" x14ac:dyDescent="0.35">
      <c r="B31" s="106" t="s">
        <v>322</v>
      </c>
    </row>
    <row r="32" spans="1:25" x14ac:dyDescent="0.35">
      <c r="B32" s="106" t="s">
        <v>286</v>
      </c>
      <c r="C32" s="108">
        <v>50</v>
      </c>
    </row>
    <row r="36" spans="1:25" ht="26" x14ac:dyDescent="0.6">
      <c r="A36" s="112" t="s">
        <v>303</v>
      </c>
      <c r="P36">
        <f>LEN(B38)</f>
        <v>29</v>
      </c>
      <c r="R36">
        <f>LEN(D38)</f>
        <v>33</v>
      </c>
      <c r="T36">
        <f>LEN(F38)</f>
        <v>28</v>
      </c>
      <c r="V36">
        <f>LEN(H38)</f>
        <v>33</v>
      </c>
      <c r="X36">
        <f>LEN(J38)</f>
        <v>26</v>
      </c>
    </row>
    <row r="37" spans="1:25" x14ac:dyDescent="0.35">
      <c r="A37" s="108" t="s">
        <v>250</v>
      </c>
      <c r="B37" s="106" t="s">
        <v>260</v>
      </c>
      <c r="C37" s="108" t="s">
        <v>250</v>
      </c>
      <c r="D37" s="110" t="s">
        <v>333</v>
      </c>
      <c r="E37" s="108" t="s">
        <v>250</v>
      </c>
      <c r="F37" s="110" t="s">
        <v>335</v>
      </c>
      <c r="G37" s="108" t="s">
        <v>250</v>
      </c>
      <c r="H37" s="106" t="s">
        <v>332</v>
      </c>
      <c r="I37" s="108" t="s">
        <v>250</v>
      </c>
      <c r="J37" s="106" t="s">
        <v>259</v>
      </c>
      <c r="K37" s="108" t="s">
        <v>250</v>
      </c>
      <c r="O37" t="str">
        <f t="shared" ref="O37:O58" si="11">A37</f>
        <v>|</v>
      </c>
      <c r="P37" t="str">
        <f t="shared" ref="P37:P58" si="12">B37 &amp; REPT(" ",P$36-LEN(B37))</f>
        <v xml:space="preserve">Named Range                  </v>
      </c>
      <c r="Q37" t="str">
        <f t="shared" ref="Q37:Q58" si="13">C37</f>
        <v>|</v>
      </c>
      <c r="R37" t="str">
        <f t="shared" ref="R37:R58" si="14">D37 &amp; REPT(" ",R$36-LEN(D37))</f>
        <v xml:space="preserve">Tipo elaborazione                </v>
      </c>
      <c r="S37" t="str">
        <f t="shared" ref="S37:S58" si="15">E37</f>
        <v>|</v>
      </c>
      <c r="T37" t="str">
        <f t="shared" ref="T37:T58" si="16">F37 &amp; REPT(" ",T$36-LEN(F37))</f>
        <v xml:space="preserve">Foglio                      </v>
      </c>
      <c r="U37" t="str">
        <f t="shared" ref="U37:U58" si="17">G37</f>
        <v>|</v>
      </c>
      <c r="V37" t="str">
        <f t="shared" ref="V37:V58" si="18">H37 &amp; REPT(" ",V$36-LEN(H37))</f>
        <v xml:space="preserve">Nome ListObject                  </v>
      </c>
      <c r="W37" t="str">
        <f t="shared" ref="W37:W58" si="19">I37</f>
        <v>|</v>
      </c>
      <c r="X37" t="str">
        <f t="shared" ref="X37:X58" si="20">J37 &amp; REPT(" ",X$36-LEN(J37))</f>
        <v xml:space="preserve">Nome campo o Named Range  </v>
      </c>
      <c r="Y37" t="str">
        <f t="shared" ref="Y37:Y58" si="21">K37</f>
        <v>|</v>
      </c>
    </row>
    <row r="38" spans="1:25" x14ac:dyDescent="0.35">
      <c r="A38" s="108" t="s">
        <v>250</v>
      </c>
      <c r="B38" s="107" t="s">
        <v>329</v>
      </c>
      <c r="C38" s="108" t="s">
        <v>250</v>
      </c>
      <c r="D38" s="111" t="s">
        <v>279</v>
      </c>
      <c r="E38" s="108" t="s">
        <v>250</v>
      </c>
      <c r="F38" s="111" t="s">
        <v>338</v>
      </c>
      <c r="G38" s="108" t="s">
        <v>250</v>
      </c>
      <c r="H38" s="107" t="s">
        <v>279</v>
      </c>
      <c r="I38" s="108" t="s">
        <v>250</v>
      </c>
      <c r="J38" s="107" t="s">
        <v>278</v>
      </c>
      <c r="K38" s="108" t="s">
        <v>250</v>
      </c>
      <c r="O38" t="str">
        <f t="shared" si="11"/>
        <v>|</v>
      </c>
      <c r="P38" t="str">
        <f t="shared" si="12"/>
        <v>-----------------------------</v>
      </c>
      <c r="Q38" t="str">
        <f t="shared" si="13"/>
        <v>|</v>
      </c>
      <c r="R38" t="str">
        <f t="shared" si="14"/>
        <v>---------------------------------</v>
      </c>
      <c r="S38" t="str">
        <f t="shared" si="15"/>
        <v>|</v>
      </c>
      <c r="T38" t="str">
        <f t="shared" si="16"/>
        <v>----------------------------</v>
      </c>
      <c r="U38" t="str">
        <f t="shared" si="17"/>
        <v>|</v>
      </c>
      <c r="V38" t="str">
        <f t="shared" si="18"/>
        <v>---------------------------------</v>
      </c>
      <c r="W38" t="str">
        <f t="shared" si="19"/>
        <v>|</v>
      </c>
      <c r="X38" t="str">
        <f t="shared" si="20"/>
        <v>--------------------------</v>
      </c>
      <c r="Y38" t="str">
        <f t="shared" si="21"/>
        <v>|</v>
      </c>
    </row>
    <row r="39" spans="1:25" x14ac:dyDescent="0.35">
      <c r="A39" s="108" t="s">
        <v>250</v>
      </c>
      <c r="B39" s="106" t="s">
        <v>302</v>
      </c>
      <c r="C39" s="108" t="s">
        <v>250</v>
      </c>
      <c r="D39" s="110" t="s">
        <v>331</v>
      </c>
      <c r="E39" s="108" t="s">
        <v>250</v>
      </c>
      <c r="F39" s="110" t="s">
        <v>337</v>
      </c>
      <c r="G39" s="108" t="s">
        <v>250</v>
      </c>
      <c r="H39" s="106" t="s">
        <v>254</v>
      </c>
      <c r="I39" s="108" t="s">
        <v>250</v>
      </c>
      <c r="J39" s="106" t="s">
        <v>36</v>
      </c>
      <c r="K39" s="108" t="s">
        <v>250</v>
      </c>
      <c r="M39" t="str">
        <f>_xlfn.XLOOKUP(J39,'Campi Tabelle'!A:A,'Campi Tabelle'!D:D,"---")</f>
        <v>- DPM02: NOME COMMERCIALE MISCELA/PRODOTTO (Nome commerciale del prodotto o miscela desunto dalla SDS)</v>
      </c>
      <c r="O39" t="str">
        <f t="shared" si="11"/>
        <v>|</v>
      </c>
      <c r="P39" t="str">
        <f t="shared" si="12"/>
        <v xml:space="preserve">MVRC_NP_NomeScheda           </v>
      </c>
      <c r="Q39" t="str">
        <f t="shared" si="13"/>
        <v>|</v>
      </c>
      <c r="R39" t="str">
        <f t="shared" si="14"/>
        <v xml:space="preserve">Compila dato da ListObject       </v>
      </c>
      <c r="S39" t="str">
        <f t="shared" si="15"/>
        <v>|</v>
      </c>
      <c r="T39" t="str">
        <f t="shared" si="16"/>
        <v xml:space="preserve">Dati Prodotti Miscele       </v>
      </c>
      <c r="U39" t="str">
        <f t="shared" si="17"/>
        <v>|</v>
      </c>
      <c r="V39" t="str">
        <f t="shared" si="18"/>
        <v xml:space="preserve">Tabella_DatiProdottiMiscele      </v>
      </c>
      <c r="W39" t="str">
        <f t="shared" si="19"/>
        <v>|</v>
      </c>
      <c r="X39" t="str">
        <f t="shared" si="20"/>
        <v xml:space="preserve">DPM02                     </v>
      </c>
      <c r="Y39" t="str">
        <f t="shared" si="21"/>
        <v>|</v>
      </c>
    </row>
    <row r="40" spans="1:25" x14ac:dyDescent="0.35">
      <c r="A40" s="108" t="s">
        <v>250</v>
      </c>
      <c r="B40" s="106" t="s">
        <v>304</v>
      </c>
      <c r="C40" s="108" t="s">
        <v>250</v>
      </c>
      <c r="D40" s="110" t="s">
        <v>331</v>
      </c>
      <c r="E40" s="108" t="s">
        <v>250</v>
      </c>
      <c r="F40" s="110" t="s">
        <v>337</v>
      </c>
      <c r="G40" s="108" t="s">
        <v>250</v>
      </c>
      <c r="H40" s="106" t="s">
        <v>254</v>
      </c>
      <c r="I40" s="108" t="s">
        <v>250</v>
      </c>
      <c r="J40" s="106" t="s">
        <v>171</v>
      </c>
      <c r="K40" s="108" t="s">
        <v>250</v>
      </c>
      <c r="M40" t="str">
        <f>_xlfn.XLOOKUP(J40,'Campi Tabelle'!A:A,'Campi Tabelle'!D:D,"---")</f>
        <v>- DPM01: IDDOC (ID del Documento in BoK)</v>
      </c>
      <c r="O40" t="str">
        <f t="shared" si="11"/>
        <v>|</v>
      </c>
      <c r="P40" t="str">
        <f t="shared" si="12"/>
        <v xml:space="preserve">MVRC_NP_IDDoc                </v>
      </c>
      <c r="Q40" t="str">
        <f t="shared" si="13"/>
        <v>|</v>
      </c>
      <c r="R40" t="str">
        <f t="shared" si="14"/>
        <v xml:space="preserve">Compila dato da ListObject       </v>
      </c>
      <c r="S40" t="str">
        <f t="shared" si="15"/>
        <v>|</v>
      </c>
      <c r="T40" t="str">
        <f t="shared" si="16"/>
        <v xml:space="preserve">Dati Prodotti Miscele       </v>
      </c>
      <c r="U40" t="str">
        <f t="shared" si="17"/>
        <v>|</v>
      </c>
      <c r="V40" t="str">
        <f t="shared" si="18"/>
        <v xml:space="preserve">Tabella_DatiProdottiMiscele      </v>
      </c>
      <c r="W40" t="str">
        <f t="shared" si="19"/>
        <v>|</v>
      </c>
      <c r="X40" t="str">
        <f t="shared" si="20"/>
        <v xml:space="preserve">DPM01                     </v>
      </c>
      <c r="Y40" t="str">
        <f t="shared" si="21"/>
        <v>|</v>
      </c>
    </row>
    <row r="41" spans="1:25" x14ac:dyDescent="0.35">
      <c r="A41" s="108" t="s">
        <v>250</v>
      </c>
      <c r="B41" s="106" t="s">
        <v>305</v>
      </c>
      <c r="C41" s="108" t="s">
        <v>250</v>
      </c>
      <c r="D41" s="110" t="s">
        <v>334</v>
      </c>
      <c r="E41" s="108" t="s">
        <v>250</v>
      </c>
      <c r="F41" s="110" t="s">
        <v>336</v>
      </c>
      <c r="G41" s="108" t="s">
        <v>250</v>
      </c>
      <c r="I41" s="108" t="s">
        <v>250</v>
      </c>
      <c r="J41" s="106" t="s">
        <v>256</v>
      </c>
      <c r="K41" s="108" t="s">
        <v>250</v>
      </c>
      <c r="M41" t="str">
        <f>_xlfn.XLOOKUP(J41,'Campi Tabelle'!A:A,'Campi Tabelle'!D:D,"---")</f>
        <v>---</v>
      </c>
      <c r="O41" t="str">
        <f t="shared" si="11"/>
        <v>|</v>
      </c>
      <c r="P41" t="str">
        <f t="shared" si="12"/>
        <v xml:space="preserve">MVRC_NP_Cliente              </v>
      </c>
      <c r="Q41" t="str">
        <f t="shared" si="13"/>
        <v>|</v>
      </c>
      <c r="R41" t="str">
        <f t="shared" si="14"/>
        <v xml:space="preserve">Deriva dato da Named Range       </v>
      </c>
      <c r="S41" t="str">
        <f t="shared" si="15"/>
        <v>|</v>
      </c>
      <c r="T41" t="str">
        <f t="shared" si="16"/>
        <v xml:space="preserve">Raccolta Dati               </v>
      </c>
      <c r="U41" t="str">
        <f t="shared" si="17"/>
        <v>|</v>
      </c>
      <c r="V41" t="str">
        <f t="shared" si="18"/>
        <v xml:space="preserve">                                 </v>
      </c>
      <c r="W41" t="str">
        <f t="shared" si="19"/>
        <v>|</v>
      </c>
      <c r="X41" t="str">
        <f t="shared" si="20"/>
        <v xml:space="preserve">RaccoltaDati_NomeCliente  </v>
      </c>
      <c r="Y41" t="str">
        <f t="shared" si="21"/>
        <v>|</v>
      </c>
    </row>
    <row r="42" spans="1:25" x14ac:dyDescent="0.35">
      <c r="A42" s="108" t="s">
        <v>250</v>
      </c>
      <c r="B42" s="106" t="s">
        <v>306</v>
      </c>
      <c r="C42" s="108" t="s">
        <v>250</v>
      </c>
      <c r="D42" s="110" t="s">
        <v>334</v>
      </c>
      <c r="E42" s="108" t="s">
        <v>250</v>
      </c>
      <c r="F42" s="110" t="s">
        <v>336</v>
      </c>
      <c r="G42" s="108" t="s">
        <v>250</v>
      </c>
      <c r="I42" s="108" t="s">
        <v>250</v>
      </c>
      <c r="J42" s="106" t="s">
        <v>255</v>
      </c>
      <c r="K42" s="108" t="s">
        <v>250</v>
      </c>
      <c r="M42" t="str">
        <f>_xlfn.XLOOKUP(J42,'Campi Tabelle'!A:A,'Campi Tabelle'!D:D,"---")</f>
        <v>---</v>
      </c>
      <c r="O42" t="str">
        <f t="shared" si="11"/>
        <v>|</v>
      </c>
      <c r="P42" t="str">
        <f t="shared" si="12"/>
        <v xml:space="preserve">MVRC_NP_Commessa             </v>
      </c>
      <c r="Q42" t="str">
        <f t="shared" si="13"/>
        <v>|</v>
      </c>
      <c r="R42" t="str">
        <f t="shared" si="14"/>
        <v xml:space="preserve">Deriva dato da Named Range       </v>
      </c>
      <c r="S42" t="str">
        <f t="shared" si="15"/>
        <v>|</v>
      </c>
      <c r="T42" t="str">
        <f t="shared" si="16"/>
        <v xml:space="preserve">Raccolta Dati               </v>
      </c>
      <c r="U42" t="str">
        <f t="shared" si="17"/>
        <v>|</v>
      </c>
      <c r="V42" t="str">
        <f t="shared" si="18"/>
        <v xml:space="preserve">                                 </v>
      </c>
      <c r="W42" t="str">
        <f t="shared" si="19"/>
        <v>|</v>
      </c>
      <c r="X42" t="str">
        <f t="shared" si="20"/>
        <v xml:space="preserve">RaccoltaDati_Commessa     </v>
      </c>
      <c r="Y42" t="str">
        <f t="shared" si="21"/>
        <v>|</v>
      </c>
    </row>
    <row r="43" spans="1:25" x14ac:dyDescent="0.35">
      <c r="A43" s="108" t="s">
        <v>250</v>
      </c>
      <c r="B43" s="106" t="s">
        <v>307</v>
      </c>
      <c r="C43" s="108" t="s">
        <v>250</v>
      </c>
      <c r="D43" s="110" t="s">
        <v>331</v>
      </c>
      <c r="E43" s="108" t="s">
        <v>250</v>
      </c>
      <c r="F43" s="110" t="s">
        <v>336</v>
      </c>
      <c r="G43" s="108" t="s">
        <v>250</v>
      </c>
      <c r="H43" s="106" t="s">
        <v>262</v>
      </c>
      <c r="I43" s="108" t="s">
        <v>250</v>
      </c>
      <c r="J43" s="106" t="s">
        <v>180</v>
      </c>
      <c r="K43" s="108" t="s">
        <v>250</v>
      </c>
      <c r="M43" t="str">
        <f>_xlfn.XLOOKUP(J43,'Campi Tabelle'!A:A,'Campi Tabelle'!D:D,"---")</f>
        <v>- RD04: REPARTO (Reparto in cui il prodotto viene utilizzato)</v>
      </c>
      <c r="O43" t="str">
        <f t="shared" si="11"/>
        <v>|</v>
      </c>
      <c r="P43" t="str">
        <f t="shared" si="12"/>
        <v xml:space="preserve">MVRC_NP_Reparto              </v>
      </c>
      <c r="Q43" t="str">
        <f t="shared" si="13"/>
        <v>|</v>
      </c>
      <c r="R43" t="str">
        <f t="shared" si="14"/>
        <v xml:space="preserve">Compila dato da ListObject       </v>
      </c>
      <c r="S43" t="str">
        <f t="shared" si="15"/>
        <v>|</v>
      </c>
      <c r="T43" t="str">
        <f t="shared" si="16"/>
        <v xml:space="preserve">Raccolta Dati               </v>
      </c>
      <c r="U43" t="str">
        <f t="shared" si="17"/>
        <v>|</v>
      </c>
      <c r="V43" t="str">
        <f t="shared" si="18"/>
        <v xml:space="preserve">Tabella_RaccoltaDati             </v>
      </c>
      <c r="W43" t="str">
        <f t="shared" si="19"/>
        <v>|</v>
      </c>
      <c r="X43" t="str">
        <f t="shared" si="20"/>
        <v xml:space="preserve">RD04                      </v>
      </c>
      <c r="Y43" t="str">
        <f t="shared" si="21"/>
        <v>|</v>
      </c>
    </row>
    <row r="44" spans="1:25" x14ac:dyDescent="0.35">
      <c r="A44" s="108" t="s">
        <v>250</v>
      </c>
      <c r="B44" s="106" t="s">
        <v>308</v>
      </c>
      <c r="C44" s="108" t="s">
        <v>250</v>
      </c>
      <c r="D44" s="110" t="s">
        <v>331</v>
      </c>
      <c r="E44" s="108" t="s">
        <v>250</v>
      </c>
      <c r="F44" s="110" t="s">
        <v>336</v>
      </c>
      <c r="G44" s="108" t="s">
        <v>250</v>
      </c>
      <c r="H44" s="106" t="s">
        <v>262</v>
      </c>
      <c r="I44" s="108" t="s">
        <v>250</v>
      </c>
      <c r="J44" s="106" t="s">
        <v>181</v>
      </c>
      <c r="K44" s="108" t="s">
        <v>250</v>
      </c>
      <c r="M44" t="str">
        <f>_xlfn.XLOOKUP(J44,'Campi Tabelle'!A:A,'Campi Tabelle'!D:D,"---")</f>
        <v>- RD05: MANSIONE (Manzione della persona che usa il prodotto)</v>
      </c>
      <c r="O44" t="str">
        <f t="shared" si="11"/>
        <v>|</v>
      </c>
      <c r="P44" t="str">
        <f t="shared" si="12"/>
        <v xml:space="preserve">MVRC_NP_Mansione             </v>
      </c>
      <c r="Q44" t="str">
        <f t="shared" si="13"/>
        <v>|</v>
      </c>
      <c r="R44" t="str">
        <f t="shared" si="14"/>
        <v xml:space="preserve">Compila dato da ListObject       </v>
      </c>
      <c r="S44" t="str">
        <f t="shared" si="15"/>
        <v>|</v>
      </c>
      <c r="T44" t="str">
        <f t="shared" si="16"/>
        <v xml:space="preserve">Raccolta Dati               </v>
      </c>
      <c r="U44" t="str">
        <f t="shared" si="17"/>
        <v>|</v>
      </c>
      <c r="V44" t="str">
        <f t="shared" si="18"/>
        <v xml:space="preserve">Tabella_RaccoltaDati             </v>
      </c>
      <c r="W44" t="str">
        <f t="shared" si="19"/>
        <v>|</v>
      </c>
      <c r="X44" t="str">
        <f t="shared" si="20"/>
        <v xml:space="preserve">RD05                      </v>
      </c>
      <c r="Y44" t="str">
        <f t="shared" si="21"/>
        <v>|</v>
      </c>
    </row>
    <row r="45" spans="1:25" x14ac:dyDescent="0.35">
      <c r="A45" s="108" t="s">
        <v>250</v>
      </c>
      <c r="B45" s="106" t="s">
        <v>309</v>
      </c>
      <c r="C45" s="108" t="s">
        <v>250</v>
      </c>
      <c r="D45" s="110" t="s">
        <v>331</v>
      </c>
      <c r="E45" s="108" t="s">
        <v>250</v>
      </c>
      <c r="F45" s="110" t="s">
        <v>337</v>
      </c>
      <c r="G45" s="108" t="s">
        <v>250</v>
      </c>
      <c r="H45" s="106" t="s">
        <v>254</v>
      </c>
      <c r="I45" s="108" t="s">
        <v>250</v>
      </c>
      <c r="J45" s="106" t="s">
        <v>36</v>
      </c>
      <c r="K45" s="108" t="s">
        <v>250</v>
      </c>
      <c r="M45" t="str">
        <f>_xlfn.XLOOKUP(J45,'Campi Tabelle'!A:A,'Campi Tabelle'!D:D,"---")</f>
        <v>- DPM02: NOME COMMERCIALE MISCELA/PRODOTTO (Nome commerciale del prodotto o miscela desunto dalla SDS)</v>
      </c>
      <c r="O45" t="str">
        <f t="shared" si="11"/>
        <v>|</v>
      </c>
      <c r="P45" t="str">
        <f t="shared" si="12"/>
        <v xml:space="preserve">MVRC_NP_NomeDelProdotto      </v>
      </c>
      <c r="Q45" t="str">
        <f t="shared" si="13"/>
        <v>|</v>
      </c>
      <c r="R45" t="str">
        <f t="shared" si="14"/>
        <v xml:space="preserve">Compila dato da ListObject       </v>
      </c>
      <c r="S45" t="str">
        <f t="shared" si="15"/>
        <v>|</v>
      </c>
      <c r="T45" t="str">
        <f t="shared" si="16"/>
        <v xml:space="preserve">Dati Prodotti Miscele       </v>
      </c>
      <c r="U45" t="str">
        <f t="shared" si="17"/>
        <v>|</v>
      </c>
      <c r="V45" t="str">
        <f t="shared" si="18"/>
        <v xml:space="preserve">Tabella_DatiProdottiMiscele      </v>
      </c>
      <c r="W45" t="str">
        <f t="shared" si="19"/>
        <v>|</v>
      </c>
      <c r="X45" t="str">
        <f t="shared" si="20"/>
        <v xml:space="preserve">DPM02                     </v>
      </c>
      <c r="Y45" t="str">
        <f t="shared" si="21"/>
        <v>|</v>
      </c>
    </row>
    <row r="46" spans="1:25" x14ac:dyDescent="0.35">
      <c r="A46" s="108" t="s">
        <v>250</v>
      </c>
      <c r="B46" s="106" t="s">
        <v>310</v>
      </c>
      <c r="C46" s="108" t="s">
        <v>250</v>
      </c>
      <c r="D46" s="110" t="s">
        <v>331</v>
      </c>
      <c r="E46" s="108" t="s">
        <v>250</v>
      </c>
      <c r="F46" s="110" t="s">
        <v>337</v>
      </c>
      <c r="G46" s="108" t="s">
        <v>250</v>
      </c>
      <c r="H46" s="106" t="s">
        <v>254</v>
      </c>
      <c r="I46" s="108" t="s">
        <v>250</v>
      </c>
      <c r="J46" s="106" t="s">
        <v>172</v>
      </c>
      <c r="K46" s="108" t="s">
        <v>250</v>
      </c>
      <c r="M46" t="str">
        <f>_xlfn.XLOOKUP(J46,'Campi Tabelle'!A:A,'Campi Tabelle'!D:D,"---")</f>
        <v>- DPM03: PRODUTTORE (Nome del produttore del Prodotto o Miscela)</v>
      </c>
      <c r="O46" t="str">
        <f t="shared" si="11"/>
        <v>|</v>
      </c>
      <c r="P46" t="str">
        <f t="shared" si="12"/>
        <v xml:space="preserve">MVRC_NP_Produttore           </v>
      </c>
      <c r="Q46" t="str">
        <f t="shared" si="13"/>
        <v>|</v>
      </c>
      <c r="R46" t="str">
        <f t="shared" si="14"/>
        <v xml:space="preserve">Compila dato da ListObject       </v>
      </c>
      <c r="S46" t="str">
        <f t="shared" si="15"/>
        <v>|</v>
      </c>
      <c r="T46" t="str">
        <f t="shared" si="16"/>
        <v xml:space="preserve">Dati Prodotti Miscele       </v>
      </c>
      <c r="U46" t="str">
        <f t="shared" si="17"/>
        <v>|</v>
      </c>
      <c r="V46" t="str">
        <f t="shared" si="18"/>
        <v xml:space="preserve">Tabella_DatiProdottiMiscele      </v>
      </c>
      <c r="W46" t="str">
        <f t="shared" si="19"/>
        <v>|</v>
      </c>
      <c r="X46" t="str">
        <f t="shared" si="20"/>
        <v xml:space="preserve">DPM03                     </v>
      </c>
      <c r="Y46" t="str">
        <f t="shared" si="21"/>
        <v>|</v>
      </c>
    </row>
    <row r="47" spans="1:25" x14ac:dyDescent="0.35">
      <c r="A47" s="108" t="s">
        <v>250</v>
      </c>
      <c r="B47" s="106" t="s">
        <v>311</v>
      </c>
      <c r="C47" s="108" t="s">
        <v>250</v>
      </c>
      <c r="D47" s="110" t="s">
        <v>327</v>
      </c>
      <c r="E47" s="108" t="s">
        <v>250</v>
      </c>
      <c r="F47" s="110" t="s">
        <v>339</v>
      </c>
      <c r="G47" s="108" t="s">
        <v>250</v>
      </c>
      <c r="H47" s="106" t="s">
        <v>268</v>
      </c>
      <c r="I47" s="108" t="s">
        <v>250</v>
      </c>
      <c r="J47" s="106" t="s">
        <v>163</v>
      </c>
      <c r="K47" s="108" t="s">
        <v>250</v>
      </c>
      <c r="M47" t="str">
        <f>_xlfn.XLOOKUP(J47,'Campi Tabelle'!A:A,'Campi Tabelle'!D:D,"---")</f>
        <v>- DPMR12: Nome Sostanza (Dalla Sez 03 - Nome della sostanza all'interno di una miscela)</v>
      </c>
      <c r="O47" t="str">
        <f t="shared" si="11"/>
        <v>|</v>
      </c>
      <c r="P47" t="str">
        <f t="shared" si="12"/>
        <v xml:space="preserve">MVRC_NP_SostanzeMiscela      </v>
      </c>
      <c r="Q47" t="str">
        <f t="shared" si="13"/>
        <v>|</v>
      </c>
      <c r="R47" t="str">
        <f t="shared" si="14"/>
        <v xml:space="preserve">Elaborazione Concatena Testi     </v>
      </c>
      <c r="S47" t="str">
        <f t="shared" si="15"/>
        <v>|</v>
      </c>
      <c r="T47" t="str">
        <f t="shared" si="16"/>
        <v xml:space="preserve">Dati Prodotti Miscele Righe </v>
      </c>
      <c r="U47" t="str">
        <f t="shared" si="17"/>
        <v>|</v>
      </c>
      <c r="V47" t="str">
        <f t="shared" si="18"/>
        <v xml:space="preserve">Tabella_DatiProdottiMisceleRighe </v>
      </c>
      <c r="W47" t="str">
        <f t="shared" si="19"/>
        <v>|</v>
      </c>
      <c r="X47" t="str">
        <f t="shared" si="20"/>
        <v xml:space="preserve">DPMR12                    </v>
      </c>
      <c r="Y47" t="str">
        <f t="shared" si="21"/>
        <v>|</v>
      </c>
    </row>
    <row r="48" spans="1:25" x14ac:dyDescent="0.35">
      <c r="A48" s="108" t="s">
        <v>250</v>
      </c>
      <c r="B48" s="106" t="s">
        <v>312</v>
      </c>
      <c r="C48" s="108" t="s">
        <v>250</v>
      </c>
      <c r="D48" s="110" t="s">
        <v>331</v>
      </c>
      <c r="E48" s="108" t="s">
        <v>250</v>
      </c>
      <c r="F48" s="110" t="s">
        <v>339</v>
      </c>
      <c r="G48" s="108" t="s">
        <v>250</v>
      </c>
      <c r="H48" s="106" t="s">
        <v>268</v>
      </c>
      <c r="I48" s="108" t="s">
        <v>250</v>
      </c>
      <c r="J48" s="106" t="s">
        <v>201</v>
      </c>
      <c r="K48" s="108" t="s">
        <v>250</v>
      </c>
      <c r="M48" t="str">
        <f>_xlfn.XLOOKUP(J48,'Campi Tabelle'!A:A,'Campi Tabelle'!D:D,"---")</f>
        <v>- DPMR20: H340 Mutageni, H350 Cancerogeni o H360 Reprotossici - Sez 3 (Dalla Sez 03 - Se "Si" significa che la sostanza nella miscela contiene  mutageni o cancerogeni o reprotossici)</v>
      </c>
      <c r="O48" t="str">
        <f t="shared" si="11"/>
        <v>|</v>
      </c>
      <c r="P48" t="str">
        <f t="shared" si="12"/>
        <v xml:space="preserve">MVRC_NP_MiscelaClassificata  </v>
      </c>
      <c r="Q48" t="str">
        <f t="shared" si="13"/>
        <v>|</v>
      </c>
      <c r="R48" t="str">
        <f t="shared" si="14"/>
        <v xml:space="preserve">Compila dato da ListObject       </v>
      </c>
      <c r="S48" t="str">
        <f t="shared" si="15"/>
        <v>|</v>
      </c>
      <c r="T48" t="str">
        <f t="shared" si="16"/>
        <v xml:space="preserve">Dati Prodotti Miscele Righe </v>
      </c>
      <c r="U48" t="str">
        <f t="shared" si="17"/>
        <v>|</v>
      </c>
      <c r="V48" t="str">
        <f t="shared" si="18"/>
        <v xml:space="preserve">Tabella_DatiProdottiMisceleRighe </v>
      </c>
      <c r="W48" t="str">
        <f t="shared" si="19"/>
        <v>|</v>
      </c>
      <c r="X48" t="str">
        <f t="shared" si="20"/>
        <v xml:space="preserve">DPMR20                    </v>
      </c>
      <c r="Y48" t="str">
        <f t="shared" si="21"/>
        <v>|</v>
      </c>
    </row>
    <row r="49" spans="1:25" x14ac:dyDescent="0.35">
      <c r="A49" s="108" t="s">
        <v>250</v>
      </c>
      <c r="B49" s="106" t="s">
        <v>313</v>
      </c>
      <c r="C49" s="108" t="s">
        <v>250</v>
      </c>
      <c r="D49" s="110" t="s">
        <v>328</v>
      </c>
      <c r="E49" s="108" t="s">
        <v>250</v>
      </c>
      <c r="F49" s="110" t="s">
        <v>339</v>
      </c>
      <c r="G49" s="108" t="s">
        <v>250</v>
      </c>
      <c r="H49" s="106" t="s">
        <v>268</v>
      </c>
      <c r="I49" s="108" t="s">
        <v>250</v>
      </c>
      <c r="J49" s="106" t="s">
        <v>170</v>
      </c>
      <c r="K49" s="108" t="s">
        <v>250</v>
      </c>
      <c r="M49" t="str">
        <f>_xlfn.XLOOKUP(J49,'Campi Tabelle'!A:A,'Campi Tabelle'!D:D,"---")</f>
        <v>- DPMR19: Pittogrammi Elenco (Dalla Sez 03 - Elenco separato dal carattere "|" dei pittogrammi secondo il codice GHS)</v>
      </c>
      <c r="O49" t="str">
        <f t="shared" si="11"/>
        <v>|</v>
      </c>
      <c r="P49" t="str">
        <f t="shared" si="12"/>
        <v xml:space="preserve">MVRC_NP_Pittogrammi          </v>
      </c>
      <c r="Q49" t="str">
        <f t="shared" si="13"/>
        <v>|</v>
      </c>
      <c r="R49" t="str">
        <f t="shared" si="14"/>
        <v xml:space="preserve">Elaborazione Concatena Immagini  </v>
      </c>
      <c r="S49" t="str">
        <f t="shared" si="15"/>
        <v>|</v>
      </c>
      <c r="T49" t="str">
        <f t="shared" si="16"/>
        <v xml:space="preserve">Dati Prodotti Miscele Righe </v>
      </c>
      <c r="U49" t="str">
        <f t="shared" si="17"/>
        <v>|</v>
      </c>
      <c r="V49" t="str">
        <f t="shared" si="18"/>
        <v xml:space="preserve">Tabella_DatiProdottiMisceleRighe </v>
      </c>
      <c r="W49" t="str">
        <f t="shared" si="19"/>
        <v>|</v>
      </c>
      <c r="X49" t="str">
        <f t="shared" si="20"/>
        <v xml:space="preserve">DPMR19                    </v>
      </c>
      <c r="Y49" t="str">
        <f t="shared" si="21"/>
        <v>|</v>
      </c>
    </row>
    <row r="50" spans="1:25" x14ac:dyDescent="0.35">
      <c r="A50" s="108" t="s">
        <v>250</v>
      </c>
      <c r="B50" s="106" t="s">
        <v>314</v>
      </c>
      <c r="C50" s="108" t="s">
        <v>250</v>
      </c>
      <c r="D50" s="110" t="s">
        <v>331</v>
      </c>
      <c r="E50" s="108" t="s">
        <v>250</v>
      </c>
      <c r="F50" s="110" t="s">
        <v>336</v>
      </c>
      <c r="G50" s="108" t="s">
        <v>250</v>
      </c>
      <c r="H50" s="106" t="s">
        <v>262</v>
      </c>
      <c r="I50" s="108" t="s">
        <v>250</v>
      </c>
      <c r="J50" s="106" t="s">
        <v>192</v>
      </c>
      <c r="K50" s="108" t="s">
        <v>250</v>
      </c>
      <c r="M50" t="str">
        <f>_xlfn.XLOOKUP(J50,'Campi Tabelle'!A:A,'Campi Tabelle'!D:D,"---")</f>
        <v>- RD16: NOTE (Note sull'uso del prodotto)</v>
      </c>
      <c r="O50" t="str">
        <f t="shared" si="11"/>
        <v>|</v>
      </c>
      <c r="P50" t="str">
        <f t="shared" si="12"/>
        <v xml:space="preserve">MVRC_NP_Note                 </v>
      </c>
      <c r="Q50" t="str">
        <f t="shared" si="13"/>
        <v>|</v>
      </c>
      <c r="R50" t="str">
        <f t="shared" si="14"/>
        <v xml:space="preserve">Compila dato da ListObject       </v>
      </c>
      <c r="S50" t="str">
        <f t="shared" si="15"/>
        <v>|</v>
      </c>
      <c r="T50" t="str">
        <f t="shared" si="16"/>
        <v xml:space="preserve">Raccolta Dati               </v>
      </c>
      <c r="U50" t="str">
        <f t="shared" si="17"/>
        <v>|</v>
      </c>
      <c r="V50" t="str">
        <f t="shared" si="18"/>
        <v xml:space="preserve">Tabella_RaccoltaDati             </v>
      </c>
      <c r="W50" t="str">
        <f t="shared" si="19"/>
        <v>|</v>
      </c>
      <c r="X50" t="str">
        <f t="shared" si="20"/>
        <v xml:space="preserve">RD16                      </v>
      </c>
      <c r="Y50" t="str">
        <f t="shared" si="21"/>
        <v>|</v>
      </c>
    </row>
    <row r="51" spans="1:25" x14ac:dyDescent="0.35">
      <c r="A51" s="108" t="s">
        <v>250</v>
      </c>
      <c r="B51" s="106" t="s">
        <v>315</v>
      </c>
      <c r="C51" s="108" t="s">
        <v>250</v>
      </c>
      <c r="D51" s="110" t="s">
        <v>331</v>
      </c>
      <c r="E51" s="108" t="s">
        <v>250</v>
      </c>
      <c r="F51" s="110" t="s">
        <v>336</v>
      </c>
      <c r="G51" s="108" t="s">
        <v>250</v>
      </c>
      <c r="H51" s="106" t="s">
        <v>262</v>
      </c>
      <c r="I51" s="108" t="s">
        <v>250</v>
      </c>
      <c r="J51" s="106" t="s">
        <v>183</v>
      </c>
      <c r="K51" s="108" t="s">
        <v>250</v>
      </c>
      <c r="M51" t="str">
        <f>_xlfn.XLOOKUP(J51,'Campi Tabelle'!A:A,'Campi Tabelle'!D:D,"---")</f>
        <v>- RD07: QUANTITA' D'USO GIORNALIERA (Quantità di prodotto utilizzata durante una giornata di lavoro)</v>
      </c>
      <c r="O51" t="str">
        <f t="shared" si="11"/>
        <v>|</v>
      </c>
      <c r="P51" t="str">
        <f t="shared" si="12"/>
        <v xml:space="preserve">MVRC_NP_Quantita             </v>
      </c>
      <c r="Q51" t="str">
        <f t="shared" si="13"/>
        <v>|</v>
      </c>
      <c r="R51" t="str">
        <f t="shared" si="14"/>
        <v xml:space="preserve">Compila dato da ListObject       </v>
      </c>
      <c r="S51" t="str">
        <f t="shared" si="15"/>
        <v>|</v>
      </c>
      <c r="T51" t="str">
        <f t="shared" si="16"/>
        <v xml:space="preserve">Raccolta Dati               </v>
      </c>
      <c r="U51" t="str">
        <f t="shared" si="17"/>
        <v>|</v>
      </c>
      <c r="V51" t="str">
        <f t="shared" si="18"/>
        <v xml:space="preserve">Tabella_RaccoltaDati             </v>
      </c>
      <c r="W51" t="str">
        <f t="shared" si="19"/>
        <v>|</v>
      </c>
      <c r="X51" t="str">
        <f t="shared" si="20"/>
        <v xml:space="preserve">RD07                      </v>
      </c>
      <c r="Y51" t="str">
        <f t="shared" si="21"/>
        <v>|</v>
      </c>
    </row>
    <row r="52" spans="1:25" x14ac:dyDescent="0.35">
      <c r="A52" s="108" t="s">
        <v>250</v>
      </c>
      <c r="B52" s="106" t="s">
        <v>316</v>
      </c>
      <c r="C52" s="108" t="s">
        <v>250</v>
      </c>
      <c r="D52" s="110" t="s">
        <v>331</v>
      </c>
      <c r="E52" s="108" t="s">
        <v>250</v>
      </c>
      <c r="F52" s="110" t="s">
        <v>337</v>
      </c>
      <c r="G52" s="108" t="s">
        <v>250</v>
      </c>
      <c r="H52" s="106" t="s">
        <v>254</v>
      </c>
      <c r="I52" s="108" t="s">
        <v>250</v>
      </c>
      <c r="J52" s="106" t="s">
        <v>175</v>
      </c>
      <c r="K52" s="108" t="s">
        <v>250</v>
      </c>
      <c r="M52" t="str">
        <f>_xlfn.XLOOKUP(J52,'Campi Tabelle'!A:A,'Campi Tabelle'!D:D,"---")</f>
        <v>- DPM06: Stato Fisico (Stato fisico di fornitura)</v>
      </c>
      <c r="O52" t="str">
        <f t="shared" si="11"/>
        <v>|</v>
      </c>
      <c r="P52" t="str">
        <f t="shared" si="12"/>
        <v xml:space="preserve">MVRC_NP_StatoFisico          </v>
      </c>
      <c r="Q52" t="str">
        <f t="shared" si="13"/>
        <v>|</v>
      </c>
      <c r="R52" t="str">
        <f t="shared" si="14"/>
        <v xml:space="preserve">Compila dato da ListObject       </v>
      </c>
      <c r="S52" t="str">
        <f t="shared" si="15"/>
        <v>|</v>
      </c>
      <c r="T52" t="str">
        <f t="shared" si="16"/>
        <v xml:space="preserve">Dati Prodotti Miscele       </v>
      </c>
      <c r="U52" t="str">
        <f t="shared" si="17"/>
        <v>|</v>
      </c>
      <c r="V52" t="str">
        <f t="shared" si="18"/>
        <v xml:space="preserve">Tabella_DatiProdottiMiscele      </v>
      </c>
      <c r="W52" t="str">
        <f t="shared" si="19"/>
        <v>|</v>
      </c>
      <c r="X52" t="str">
        <f t="shared" si="20"/>
        <v xml:space="preserve">DPM06                     </v>
      </c>
      <c r="Y52" t="str">
        <f t="shared" si="21"/>
        <v>|</v>
      </c>
    </row>
    <row r="53" spans="1:25" x14ac:dyDescent="0.35">
      <c r="A53" s="108" t="s">
        <v>250</v>
      </c>
      <c r="B53" s="106" t="s">
        <v>317</v>
      </c>
      <c r="C53" s="108" t="s">
        <v>250</v>
      </c>
      <c r="D53" s="110" t="s">
        <v>331</v>
      </c>
      <c r="E53" s="108" t="s">
        <v>250</v>
      </c>
      <c r="F53" s="110" t="s">
        <v>336</v>
      </c>
      <c r="G53" s="108" t="s">
        <v>250</v>
      </c>
      <c r="H53" s="106" t="s">
        <v>262</v>
      </c>
      <c r="I53" s="108" t="s">
        <v>250</v>
      </c>
      <c r="J53" s="106" t="s">
        <v>184</v>
      </c>
      <c r="K53" s="108" t="s">
        <v>250</v>
      </c>
      <c r="M53" t="str">
        <f>_xlfn.XLOOKUP(J53,'Campi Tabelle'!A:A,'Campi Tabelle'!D:D,"---")</f>
        <v>- RD08: TIPOLOGIA D'USO (Tipologia d'uso)</v>
      </c>
      <c r="O53" t="str">
        <f t="shared" si="11"/>
        <v>|</v>
      </c>
      <c r="P53" t="str">
        <f t="shared" si="12"/>
        <v xml:space="preserve">MVRC_NP_TipologiaDiUso       </v>
      </c>
      <c r="Q53" t="str">
        <f t="shared" si="13"/>
        <v>|</v>
      </c>
      <c r="R53" t="str">
        <f t="shared" si="14"/>
        <v xml:space="preserve">Compila dato da ListObject       </v>
      </c>
      <c r="S53" t="str">
        <f t="shared" si="15"/>
        <v>|</v>
      </c>
      <c r="T53" t="str">
        <f t="shared" si="16"/>
        <v xml:space="preserve">Raccolta Dati               </v>
      </c>
      <c r="U53" t="str">
        <f t="shared" si="17"/>
        <v>|</v>
      </c>
      <c r="V53" t="str">
        <f t="shared" si="18"/>
        <v xml:space="preserve">Tabella_RaccoltaDati             </v>
      </c>
      <c r="W53" t="str">
        <f t="shared" si="19"/>
        <v>|</v>
      </c>
      <c r="X53" t="str">
        <f t="shared" si="20"/>
        <v xml:space="preserve">RD08                      </v>
      </c>
      <c r="Y53" t="str">
        <f t="shared" si="21"/>
        <v>|</v>
      </c>
    </row>
    <row r="54" spans="1:25" x14ac:dyDescent="0.35">
      <c r="A54" s="108" t="s">
        <v>250</v>
      </c>
      <c r="B54" s="106" t="s">
        <v>318</v>
      </c>
      <c r="C54" s="108" t="s">
        <v>250</v>
      </c>
      <c r="D54" s="110" t="s">
        <v>331</v>
      </c>
      <c r="E54" s="108" t="s">
        <v>250</v>
      </c>
      <c r="F54" s="110" t="s">
        <v>336</v>
      </c>
      <c r="G54" s="108" t="s">
        <v>250</v>
      </c>
      <c r="H54" s="106" t="s">
        <v>262</v>
      </c>
      <c r="I54" s="108" t="s">
        <v>250</v>
      </c>
      <c r="J54" s="106" t="s">
        <v>185</v>
      </c>
      <c r="K54" s="108" t="s">
        <v>250</v>
      </c>
      <c r="M54" t="str">
        <f>_xlfn.XLOOKUP(J54,'Campi Tabelle'!A:A,'Campi Tabelle'!D:D,"---")</f>
        <v>- RD09: TIPOLOGIA DI CONTROLLO (Tipologia di controllo)</v>
      </c>
      <c r="O54" t="str">
        <f t="shared" si="11"/>
        <v>|</v>
      </c>
      <c r="P54" t="str">
        <f t="shared" si="12"/>
        <v xml:space="preserve">MVRC_NP_TipologiaDiControllo </v>
      </c>
      <c r="Q54" t="str">
        <f t="shared" si="13"/>
        <v>|</v>
      </c>
      <c r="R54" t="str">
        <f t="shared" si="14"/>
        <v xml:space="preserve">Compila dato da ListObject       </v>
      </c>
      <c r="S54" t="str">
        <f t="shared" si="15"/>
        <v>|</v>
      </c>
      <c r="T54" t="str">
        <f t="shared" si="16"/>
        <v xml:space="preserve">Raccolta Dati               </v>
      </c>
      <c r="U54" t="str">
        <f t="shared" si="17"/>
        <v>|</v>
      </c>
      <c r="V54" t="str">
        <f t="shared" si="18"/>
        <v xml:space="preserve">Tabella_RaccoltaDati             </v>
      </c>
      <c r="W54" t="str">
        <f t="shared" si="19"/>
        <v>|</v>
      </c>
      <c r="X54" t="str">
        <f t="shared" si="20"/>
        <v xml:space="preserve">RD09                      </v>
      </c>
      <c r="Y54" t="str">
        <f t="shared" si="21"/>
        <v>|</v>
      </c>
    </row>
    <row r="55" spans="1:25" x14ac:dyDescent="0.35">
      <c r="A55" s="108" t="s">
        <v>250</v>
      </c>
      <c r="B55" s="106" t="s">
        <v>319</v>
      </c>
      <c r="C55" s="108" t="s">
        <v>250</v>
      </c>
      <c r="D55" s="110" t="s">
        <v>331</v>
      </c>
      <c r="E55" s="108" t="s">
        <v>250</v>
      </c>
      <c r="F55" s="110" t="s">
        <v>336</v>
      </c>
      <c r="G55" s="108" t="s">
        <v>250</v>
      </c>
      <c r="H55" s="106" t="s">
        <v>262</v>
      </c>
      <c r="I55" s="108" t="s">
        <v>250</v>
      </c>
      <c r="J55" s="106" t="s">
        <v>186</v>
      </c>
      <c r="K55" s="108" t="s">
        <v>250</v>
      </c>
      <c r="M55" t="str">
        <f>_xlfn.XLOOKUP(J55,'Campi Tabelle'!A:A,'Campi Tabelle'!D:D,"---")</f>
        <v>- RD10: TEMPO DI ESPOSIZIONE GIORNALIERO (Tempo di esposizione giornaliero)</v>
      </c>
      <c r="O55" t="str">
        <f t="shared" si="11"/>
        <v>|</v>
      </c>
      <c r="P55" t="str">
        <f t="shared" si="12"/>
        <v xml:space="preserve">MVRC_NP_TempoDiEsposizione   </v>
      </c>
      <c r="Q55" t="str">
        <f t="shared" si="13"/>
        <v>|</v>
      </c>
      <c r="R55" t="str">
        <f t="shared" si="14"/>
        <v xml:space="preserve">Compila dato da ListObject       </v>
      </c>
      <c r="S55" t="str">
        <f t="shared" si="15"/>
        <v>|</v>
      </c>
      <c r="T55" t="str">
        <f t="shared" si="16"/>
        <v xml:space="preserve">Raccolta Dati               </v>
      </c>
      <c r="U55" t="str">
        <f t="shared" si="17"/>
        <v>|</v>
      </c>
      <c r="V55" t="str">
        <f t="shared" si="18"/>
        <v xml:space="preserve">Tabella_RaccoltaDati             </v>
      </c>
      <c r="W55" t="str">
        <f t="shared" si="19"/>
        <v>|</v>
      </c>
      <c r="X55" t="str">
        <f t="shared" si="20"/>
        <v xml:space="preserve">RD10                      </v>
      </c>
      <c r="Y55" t="str">
        <f t="shared" si="21"/>
        <v>|</v>
      </c>
    </row>
    <row r="56" spans="1:25" x14ac:dyDescent="0.35">
      <c r="A56" s="108" t="s">
        <v>250</v>
      </c>
      <c r="B56" s="106" t="s">
        <v>320</v>
      </c>
      <c r="C56" s="108" t="s">
        <v>250</v>
      </c>
      <c r="D56" s="110" t="s">
        <v>331</v>
      </c>
      <c r="E56" s="108" t="s">
        <v>250</v>
      </c>
      <c r="F56" s="110" t="s">
        <v>336</v>
      </c>
      <c r="G56" s="108" t="s">
        <v>250</v>
      </c>
      <c r="H56" s="106" t="s">
        <v>262</v>
      </c>
      <c r="I56" s="108" t="s">
        <v>250</v>
      </c>
      <c r="J56" s="106" t="s">
        <v>188</v>
      </c>
      <c r="K56" s="108" t="s">
        <v>250</v>
      </c>
      <c r="M56" t="str">
        <f>_xlfn.XLOOKUP(J56,'Campi Tabelle'!A:A,'Campi Tabelle'!D:D,"---")</f>
        <v>- RD12: DISTANZA DI UTILIZZO (Distanza di utilizzo)</v>
      </c>
      <c r="O56" t="str">
        <f t="shared" si="11"/>
        <v>|</v>
      </c>
      <c r="P56" t="str">
        <f t="shared" si="12"/>
        <v xml:space="preserve">MVRC_NP_Distanza             </v>
      </c>
      <c r="Q56" t="str">
        <f t="shared" si="13"/>
        <v>|</v>
      </c>
      <c r="R56" t="str">
        <f t="shared" si="14"/>
        <v xml:space="preserve">Compila dato da ListObject       </v>
      </c>
      <c r="S56" t="str">
        <f t="shared" si="15"/>
        <v>|</v>
      </c>
      <c r="T56" t="str">
        <f t="shared" si="16"/>
        <v xml:space="preserve">Raccolta Dati               </v>
      </c>
      <c r="U56" t="str">
        <f t="shared" si="17"/>
        <v>|</v>
      </c>
      <c r="V56" t="str">
        <f t="shared" si="18"/>
        <v xml:space="preserve">Tabella_RaccoltaDati             </v>
      </c>
      <c r="W56" t="str">
        <f t="shared" si="19"/>
        <v>|</v>
      </c>
      <c r="X56" t="str">
        <f t="shared" si="20"/>
        <v xml:space="preserve">RD12                      </v>
      </c>
      <c r="Y56" t="str">
        <f t="shared" si="21"/>
        <v>|</v>
      </c>
    </row>
    <row r="57" spans="1:25" x14ac:dyDescent="0.35">
      <c r="A57" s="108" t="s">
        <v>250</v>
      </c>
      <c r="B57" s="106" t="s">
        <v>321</v>
      </c>
      <c r="C57" s="108" t="s">
        <v>250</v>
      </c>
      <c r="D57" s="110" t="s">
        <v>331</v>
      </c>
      <c r="E57" s="108" t="s">
        <v>250</v>
      </c>
      <c r="F57" s="110" t="s">
        <v>336</v>
      </c>
      <c r="G57" s="108" t="s">
        <v>250</v>
      </c>
      <c r="H57" s="106" t="s">
        <v>262</v>
      </c>
      <c r="I57" s="108" t="s">
        <v>250</v>
      </c>
      <c r="J57" s="106" t="s">
        <v>189</v>
      </c>
      <c r="K57" s="108" t="s">
        <v>250</v>
      </c>
      <c r="M57" t="str">
        <f>_xlfn.XLOOKUP(J57,'Campi Tabelle'!A:A,'Campi Tabelle'!D:D,"---")</f>
        <v>- RD13: ESPOSIZIONE CUTANEA (Esposizione cutanea)</v>
      </c>
      <c r="O57" t="str">
        <f t="shared" si="11"/>
        <v>|</v>
      </c>
      <c r="P57" t="str">
        <f t="shared" si="12"/>
        <v xml:space="preserve">MVRC_NP_ContattoCutaneo      </v>
      </c>
      <c r="Q57" t="str">
        <f t="shared" si="13"/>
        <v>|</v>
      </c>
      <c r="R57" t="str">
        <f t="shared" si="14"/>
        <v xml:space="preserve">Compila dato da ListObject       </v>
      </c>
      <c r="S57" t="str">
        <f t="shared" si="15"/>
        <v>|</v>
      </c>
      <c r="T57" t="str">
        <f t="shared" si="16"/>
        <v xml:space="preserve">Raccolta Dati               </v>
      </c>
      <c r="U57" t="str">
        <f t="shared" si="17"/>
        <v>|</v>
      </c>
      <c r="V57" t="str">
        <f t="shared" si="18"/>
        <v xml:space="preserve">Tabella_RaccoltaDati             </v>
      </c>
      <c r="W57" t="str">
        <f t="shared" si="19"/>
        <v>|</v>
      </c>
      <c r="X57" t="str">
        <f t="shared" si="20"/>
        <v xml:space="preserve">RD13                      </v>
      </c>
      <c r="Y57" t="str">
        <f t="shared" si="21"/>
        <v>|</v>
      </c>
    </row>
    <row r="58" spans="1:25" x14ac:dyDescent="0.35">
      <c r="A58" s="108" t="s">
        <v>250</v>
      </c>
      <c r="B58" s="106" t="s">
        <v>343</v>
      </c>
      <c r="C58" s="108" t="s">
        <v>250</v>
      </c>
      <c r="D58" s="110" t="s">
        <v>328</v>
      </c>
      <c r="E58" s="108" t="s">
        <v>250</v>
      </c>
      <c r="F58" s="110" t="s">
        <v>339</v>
      </c>
      <c r="G58" s="108" t="s">
        <v>250</v>
      </c>
      <c r="H58" s="106" t="s">
        <v>268</v>
      </c>
      <c r="I58" s="108" t="s">
        <v>250</v>
      </c>
      <c r="J58" s="106" t="s">
        <v>161</v>
      </c>
      <c r="K58" s="108" t="s">
        <v>250</v>
      </c>
      <c r="M58" t="str">
        <f>_xlfn.XLOOKUP(J58,'Campi Tabelle'!A:A,'Campi Tabelle'!D:D,"---")</f>
        <v>- DPMR10: Pittogramma (Dalla Sez 02 - Pittogrammi secondo il codice GHS)</v>
      </c>
      <c r="O58" t="str">
        <f t="shared" si="11"/>
        <v>|</v>
      </c>
      <c r="P58" t="str">
        <f t="shared" si="12"/>
        <v xml:space="preserve">MVRC_NP_ElencoPittogrammi    </v>
      </c>
      <c r="Q58" t="str">
        <f t="shared" si="13"/>
        <v>|</v>
      </c>
      <c r="R58" t="str">
        <f t="shared" si="14"/>
        <v xml:space="preserve">Elaborazione Concatena Immagini  </v>
      </c>
      <c r="S58" t="str">
        <f t="shared" si="15"/>
        <v>|</v>
      </c>
      <c r="T58" t="str">
        <f t="shared" si="16"/>
        <v xml:space="preserve">Dati Prodotti Miscele Righe </v>
      </c>
      <c r="U58" t="str">
        <f t="shared" si="17"/>
        <v>|</v>
      </c>
      <c r="V58" t="str">
        <f t="shared" si="18"/>
        <v xml:space="preserve">Tabella_DatiProdottiMisceleRighe </v>
      </c>
      <c r="W58" t="str">
        <f t="shared" si="19"/>
        <v>|</v>
      </c>
      <c r="X58" t="str">
        <f t="shared" si="20"/>
        <v xml:space="preserve">DPMR10                    </v>
      </c>
      <c r="Y58" t="str">
        <f t="shared" si="21"/>
        <v>|</v>
      </c>
    </row>
    <row r="60" spans="1:25" ht="21" x14ac:dyDescent="0.5">
      <c r="A60" s="113"/>
      <c r="B60" s="114" t="s">
        <v>283</v>
      </c>
    </row>
    <row r="61" spans="1:25" x14ac:dyDescent="0.35">
      <c r="B61" s="106" t="s">
        <v>323</v>
      </c>
    </row>
    <row r="62" spans="1:25" x14ac:dyDescent="0.35">
      <c r="B62" s="106" t="s">
        <v>324</v>
      </c>
    </row>
    <row r="63" spans="1:25" x14ac:dyDescent="0.35">
      <c r="B63" s="106" t="s">
        <v>325</v>
      </c>
    </row>
    <row r="64" spans="1:25" x14ac:dyDescent="0.35">
      <c r="B64" s="106" t="s">
        <v>326</v>
      </c>
    </row>
    <row r="65" spans="2:3" x14ac:dyDescent="0.35">
      <c r="B65" s="106" t="s">
        <v>286</v>
      </c>
      <c r="C65" s="108">
        <v>50</v>
      </c>
    </row>
  </sheetData>
  <pageMargins left="0.7" right="0.7" top="0.75" bottom="0.75" header="0.3" footer="0.3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10"/>
  <dimension ref="A2:D55"/>
  <sheetViews>
    <sheetView workbookViewId="0">
      <selection activeCell="D10" sqref="D10"/>
    </sheetView>
  </sheetViews>
  <sheetFormatPr defaultColWidth="8.81640625" defaultRowHeight="14.5" x14ac:dyDescent="0.35"/>
  <cols>
    <col min="2" max="2" width="36.7265625" bestFit="1" customWidth="1"/>
    <col min="3" max="3" width="54.26953125" customWidth="1"/>
    <col min="4" max="4" width="94.81640625" customWidth="1"/>
  </cols>
  <sheetData>
    <row r="2" spans="1:4" s="17" customFormat="1" x14ac:dyDescent="0.35">
      <c r="A2" s="105" t="s">
        <v>251</v>
      </c>
      <c r="B2" s="105"/>
      <c r="C2" s="105"/>
      <c r="D2" s="105"/>
    </row>
    <row r="3" spans="1:4" x14ac:dyDescent="0.35">
      <c r="A3" t="s">
        <v>177</v>
      </c>
      <c r="B3" t="s">
        <v>0</v>
      </c>
      <c r="C3" t="s">
        <v>206</v>
      </c>
      <c r="D3" t="str">
        <f t="shared" ref="D3:D23" si="0">"- " &amp; A3 &amp; ": " &amp; B3 &amp; " (" &amp; C3 &amp;")"</f>
        <v>- RD01: POS (Posizione nel foglio)</v>
      </c>
    </row>
    <row r="4" spans="1:4" x14ac:dyDescent="0.35">
      <c r="A4" t="s">
        <v>178</v>
      </c>
      <c r="B4" t="s">
        <v>35</v>
      </c>
      <c r="C4" t="s">
        <v>207</v>
      </c>
      <c r="D4" t="str">
        <f t="shared" si="0"/>
        <v>- RD02: IDDoc (ID del documento in BoK)</v>
      </c>
    </row>
    <row r="5" spans="1:4" x14ac:dyDescent="0.35">
      <c r="A5" t="s">
        <v>179</v>
      </c>
      <c r="B5" t="s">
        <v>1</v>
      </c>
      <c r="C5" t="s">
        <v>224</v>
      </c>
      <c r="D5" t="str">
        <f t="shared" si="0"/>
        <v>- RD03: NOME COMMERCIALE MISCELA/PRODOTTO (Nome commerciale del prodotto o miscela desunto dalla SDS)</v>
      </c>
    </row>
    <row r="6" spans="1:4" x14ac:dyDescent="0.35">
      <c r="A6" t="s">
        <v>180</v>
      </c>
      <c r="B6" t="s">
        <v>15</v>
      </c>
      <c r="C6" t="s">
        <v>208</v>
      </c>
      <c r="D6" t="str">
        <f t="shared" si="0"/>
        <v>- RD04: REPARTO (Reparto in cui il prodotto viene utilizzato)</v>
      </c>
    </row>
    <row r="7" spans="1:4" x14ac:dyDescent="0.35">
      <c r="A7" t="s">
        <v>181</v>
      </c>
      <c r="B7" t="s">
        <v>10</v>
      </c>
      <c r="C7" t="s">
        <v>209</v>
      </c>
      <c r="D7" t="str">
        <f t="shared" si="0"/>
        <v>- RD05: MANSIONE (Manzione della persona che usa il prodotto)</v>
      </c>
    </row>
    <row r="8" spans="1:4" x14ac:dyDescent="0.35">
      <c r="A8" t="s">
        <v>182</v>
      </c>
      <c r="B8" t="s">
        <v>2</v>
      </c>
      <c r="C8" t="s">
        <v>210</v>
      </c>
      <c r="D8" t="str">
        <f t="shared" si="0"/>
        <v>- RD06: N. PERSONE COINVOLTE NELL'UTILIZZO (Numero di persone che lo utilizzano)</v>
      </c>
    </row>
    <row r="9" spans="1:4" x14ac:dyDescent="0.35">
      <c r="A9" t="s">
        <v>183</v>
      </c>
      <c r="B9" t="s">
        <v>3</v>
      </c>
      <c r="C9" t="s">
        <v>211</v>
      </c>
      <c r="D9" t="str">
        <f t="shared" si="0"/>
        <v>- RD07: QUANTITA' D'USO GIORNALIERA (Quantità di prodotto utilizzata durante una giornata di lavoro)</v>
      </c>
    </row>
    <row r="10" spans="1:4" x14ac:dyDescent="0.35">
      <c r="A10" t="s">
        <v>398</v>
      </c>
      <c r="B10" t="s">
        <v>397</v>
      </c>
      <c r="C10" t="s">
        <v>227</v>
      </c>
      <c r="D10" t="str">
        <f t="shared" si="0"/>
        <v>- RD21: STATO FISICO (Stato fisico di fornitura)</v>
      </c>
    </row>
    <row r="11" spans="1:4" x14ac:dyDescent="0.35">
      <c r="A11" t="s">
        <v>184</v>
      </c>
      <c r="B11" t="s">
        <v>4</v>
      </c>
      <c r="C11" t="s">
        <v>81</v>
      </c>
      <c r="D11" t="str">
        <f t="shared" si="0"/>
        <v>- RD08: TIPOLOGIA D'USO (Tipologia d'uso)</v>
      </c>
    </row>
    <row r="12" spans="1:4" x14ac:dyDescent="0.35">
      <c r="A12" t="s">
        <v>185</v>
      </c>
      <c r="B12" t="s">
        <v>5</v>
      </c>
      <c r="C12" t="s">
        <v>94</v>
      </c>
      <c r="D12" t="str">
        <f t="shared" si="0"/>
        <v>- RD09: TIPOLOGIA DI CONTROLLO (Tipologia di controllo)</v>
      </c>
    </row>
    <row r="13" spans="1:4" x14ac:dyDescent="0.35">
      <c r="A13" t="s">
        <v>186</v>
      </c>
      <c r="B13" t="s">
        <v>222</v>
      </c>
      <c r="C13" t="s">
        <v>212</v>
      </c>
      <c r="D13" t="str">
        <f t="shared" si="0"/>
        <v>- RD10: TEMPO DI ESPOSIZIONE GIORNALIERO (Tempo di esposizione giornaliero)</v>
      </c>
    </row>
    <row r="14" spans="1:4" x14ac:dyDescent="0.35">
      <c r="A14" t="s">
        <v>187</v>
      </c>
      <c r="B14" t="s">
        <v>34</v>
      </c>
      <c r="C14" t="s">
        <v>213</v>
      </c>
      <c r="D14" t="str">
        <f t="shared" si="0"/>
        <v>- RD11: TIPO DPI UTILIZZATI (Tipo di DPI utilizzati durante l'uso)</v>
      </c>
    </row>
    <row r="15" spans="1:4" x14ac:dyDescent="0.35">
      <c r="A15" t="s">
        <v>188</v>
      </c>
      <c r="B15" t="s">
        <v>6</v>
      </c>
      <c r="C15" t="s">
        <v>214</v>
      </c>
      <c r="D15" t="str">
        <f t="shared" si="0"/>
        <v>- RD12: DISTANZA DI UTILIZZO (Distanza di utilizzo)</v>
      </c>
    </row>
    <row r="16" spans="1:4" x14ac:dyDescent="0.35">
      <c r="A16" t="s">
        <v>189</v>
      </c>
      <c r="B16" t="s">
        <v>7</v>
      </c>
      <c r="C16" t="s">
        <v>215</v>
      </c>
      <c r="D16" t="str">
        <f t="shared" si="0"/>
        <v>- RD13: ESPOSIZIONE CUTANEA (Esposizione cutanea)</v>
      </c>
    </row>
    <row r="17" spans="1:4" x14ac:dyDescent="0.35">
      <c r="A17" t="s">
        <v>190</v>
      </c>
      <c r="B17" t="s">
        <v>9</v>
      </c>
      <c r="C17" t="s">
        <v>216</v>
      </c>
      <c r="D17" t="str">
        <f t="shared" si="0"/>
        <v>- RD14: DESCRIZIONEDELL'IMPIEGO (Descrizione dell'impiego)</v>
      </c>
    </row>
    <row r="18" spans="1:4" x14ac:dyDescent="0.35">
      <c r="A18" t="s">
        <v>191</v>
      </c>
      <c r="B18" t="s">
        <v>221</v>
      </c>
      <c r="C18" t="s">
        <v>218</v>
      </c>
      <c r="D18" t="str">
        <f t="shared" si="0"/>
        <v>- RD15: CONSUMO ANNUO (Consumo annuo)</v>
      </c>
    </row>
    <row r="19" spans="1:4" x14ac:dyDescent="0.35">
      <c r="A19" t="s">
        <v>192</v>
      </c>
      <c r="B19" t="s">
        <v>219</v>
      </c>
      <c r="C19" t="s">
        <v>220</v>
      </c>
      <c r="D19" t="str">
        <f t="shared" si="0"/>
        <v>- RD16: NOTE (Note sull'uso del prodotto)</v>
      </c>
    </row>
    <row r="20" spans="1:4" x14ac:dyDescent="0.35">
      <c r="A20" t="s">
        <v>377</v>
      </c>
      <c r="B20" t="s">
        <v>130</v>
      </c>
      <c r="C20" t="s">
        <v>380</v>
      </c>
      <c r="D20" t="str">
        <f t="shared" si="0"/>
        <v>- RD17: R inal (Valore di R Inail)</v>
      </c>
    </row>
    <row r="21" spans="1:4" x14ac:dyDescent="0.35">
      <c r="A21" t="s">
        <v>378</v>
      </c>
      <c r="B21" t="s">
        <v>131</v>
      </c>
      <c r="C21" t="s">
        <v>381</v>
      </c>
      <c r="D21" t="str">
        <f t="shared" si="0"/>
        <v>- RD18: R cute (Valore di R Cute)</v>
      </c>
    </row>
    <row r="22" spans="1:4" x14ac:dyDescent="0.35">
      <c r="A22" t="s">
        <v>379</v>
      </c>
      <c r="B22" t="s">
        <v>132</v>
      </c>
      <c r="C22" t="s">
        <v>382</v>
      </c>
      <c r="D22" t="str">
        <f t="shared" si="0"/>
        <v>- RD19: R cum (Valore di R Cum)</v>
      </c>
    </row>
    <row r="23" spans="1:4" x14ac:dyDescent="0.35">
      <c r="A23" t="s">
        <v>383</v>
      </c>
      <c r="B23" t="s">
        <v>384</v>
      </c>
      <c r="C23" t="s">
        <v>385</v>
      </c>
      <c r="D23" t="str">
        <f t="shared" si="0"/>
        <v>- RD20: Prodotto o Miscela (Indica se i valori di R sono calcolati come prodotto o miscela)</v>
      </c>
    </row>
    <row r="25" spans="1:4" s="17" customFormat="1" x14ac:dyDescent="0.35">
      <c r="A25" s="105" t="s">
        <v>252</v>
      </c>
      <c r="B25" s="105"/>
      <c r="C25" s="105"/>
      <c r="D25" s="105"/>
    </row>
    <row r="26" spans="1:4" x14ac:dyDescent="0.35">
      <c r="A26" t="s">
        <v>171</v>
      </c>
      <c r="B26" t="s">
        <v>11</v>
      </c>
      <c r="C26" t="s">
        <v>223</v>
      </c>
      <c r="D26" t="str">
        <f t="shared" ref="D26:D32" si="1">"- " &amp; A26 &amp; ": " &amp; B26 &amp; " (" &amp; C26 &amp;")"</f>
        <v>- DPM01: IDDOC (ID del Documento in BoK)</v>
      </c>
    </row>
    <row r="27" spans="1:4" x14ac:dyDescent="0.35">
      <c r="A27" t="s">
        <v>36</v>
      </c>
      <c r="B27" t="s">
        <v>1</v>
      </c>
      <c r="C27" t="s">
        <v>224</v>
      </c>
      <c r="D27" t="str">
        <f t="shared" si="1"/>
        <v>- DPM02: NOME COMMERCIALE MISCELA/PRODOTTO (Nome commerciale del prodotto o miscela desunto dalla SDS)</v>
      </c>
    </row>
    <row r="28" spans="1:4" x14ac:dyDescent="0.35">
      <c r="A28" t="s">
        <v>172</v>
      </c>
      <c r="B28" t="s">
        <v>13</v>
      </c>
      <c r="C28" t="s">
        <v>228</v>
      </c>
      <c r="D28" t="str">
        <f t="shared" si="1"/>
        <v>- DPM03: PRODUTTORE (Nome del produttore del Prodotto o Miscela)</v>
      </c>
    </row>
    <row r="29" spans="1:4" x14ac:dyDescent="0.35">
      <c r="A29" t="s">
        <v>173</v>
      </c>
      <c r="B29" t="s">
        <v>14</v>
      </c>
      <c r="C29" t="s">
        <v>225</v>
      </c>
      <c r="D29" t="str">
        <f t="shared" si="1"/>
        <v>- DPM04: PRODOTTO o MISCELA (Se si tratta di "prodotto" oppure di una "miscela")</v>
      </c>
    </row>
    <row r="30" spans="1:4" x14ac:dyDescent="0.35">
      <c r="A30" t="s">
        <v>174</v>
      </c>
      <c r="B30" t="s">
        <v>30</v>
      </c>
      <c r="C30" t="s">
        <v>226</v>
      </c>
      <c r="D30" t="str">
        <f t="shared" si="1"/>
        <v>- DPM05: Proprietà Chimico-Fisiche (Descrizione delle proprietà chimico-fisiche)</v>
      </c>
    </row>
    <row r="31" spans="1:4" x14ac:dyDescent="0.35">
      <c r="A31" t="s">
        <v>175</v>
      </c>
      <c r="B31" t="s">
        <v>29</v>
      </c>
      <c r="C31" t="s">
        <v>227</v>
      </c>
      <c r="D31" t="str">
        <f t="shared" si="1"/>
        <v>- DPM06: Stato Fisico (Stato fisico di fornitura)</v>
      </c>
    </row>
    <row r="32" spans="1:4" x14ac:dyDescent="0.35">
      <c r="A32" t="s">
        <v>176</v>
      </c>
      <c r="B32" t="s">
        <v>31</v>
      </c>
      <c r="C32" t="s">
        <v>31</v>
      </c>
      <c r="D32" t="str">
        <f t="shared" si="1"/>
        <v>- DPM07: Temperatura di ebollizione (Temperatura di ebollizione)</v>
      </c>
    </row>
    <row r="34" spans="1:4" x14ac:dyDescent="0.35">
      <c r="A34" s="105" t="s">
        <v>253</v>
      </c>
      <c r="B34" s="105"/>
      <c r="C34" s="105"/>
      <c r="D34" s="105"/>
    </row>
    <row r="35" spans="1:4" x14ac:dyDescent="0.35">
      <c r="A35" t="s">
        <v>152</v>
      </c>
      <c r="B35" t="s">
        <v>11</v>
      </c>
      <c r="C35" t="s">
        <v>223</v>
      </c>
      <c r="D35" t="str">
        <f t="shared" ref="D35:D55" si="2">"- " &amp; A35 &amp; ": " &amp; B35 &amp; " (" &amp; C35 &amp;")"</f>
        <v>- DPMR01: IDDOC (ID del Documento in BoK)</v>
      </c>
    </row>
    <row r="36" spans="1:4" x14ac:dyDescent="0.35">
      <c r="A36" t="s">
        <v>153</v>
      </c>
      <c r="B36" t="s">
        <v>1</v>
      </c>
      <c r="C36" t="s">
        <v>230</v>
      </c>
      <c r="D36" t="str">
        <f t="shared" si="2"/>
        <v>- DPMR02: NOME COMMERCIALE MISCELA/PRODOTTO (Dalla Sez 01 - Nome commerciale del prodotto o miscela desunto dalla SDS)</v>
      </c>
    </row>
    <row r="37" spans="1:4" x14ac:dyDescent="0.35">
      <c r="A37" t="s">
        <v>154</v>
      </c>
      <c r="B37" t="s">
        <v>13</v>
      </c>
      <c r="C37" t="s">
        <v>231</v>
      </c>
      <c r="D37" t="str">
        <f t="shared" si="2"/>
        <v>- DPMR03: PRODUTTORE (Dalla Sez 01 - Nome del produttore del Prodotto o Miscela)</v>
      </c>
    </row>
    <row r="38" spans="1:4" x14ac:dyDescent="0.35">
      <c r="A38" t="s">
        <v>155</v>
      </c>
      <c r="B38" t="s">
        <v>16</v>
      </c>
      <c r="C38" t="s">
        <v>229</v>
      </c>
      <c r="D38" t="str">
        <f t="shared" si="2"/>
        <v>- DPMR04: Sezione (Numero della Sezione da dui derivano i dati)</v>
      </c>
    </row>
    <row r="39" spans="1:4" x14ac:dyDescent="0.35">
      <c r="A39" t="s">
        <v>156</v>
      </c>
      <c r="B39" t="s">
        <v>20</v>
      </c>
      <c r="C39" t="s">
        <v>232</v>
      </c>
      <c r="D39" t="str">
        <f t="shared" si="2"/>
        <v>- DPMR05: Codice H (Dalla Sez 02 - Codice H)</v>
      </c>
    </row>
    <row r="40" spans="1:4" x14ac:dyDescent="0.35">
      <c r="A40" t="s">
        <v>344</v>
      </c>
      <c r="B40" t="s">
        <v>345</v>
      </c>
      <c r="C40" t="s">
        <v>346</v>
      </c>
      <c r="D40" t="str">
        <f t="shared" si="2"/>
        <v>- DPMR21: Descrizione codici H (Dalla Sez 02 - Descrizione di rischio del codice H)</v>
      </c>
    </row>
    <row r="41" spans="1:4" x14ac:dyDescent="0.35">
      <c r="A41" t="s">
        <v>157</v>
      </c>
      <c r="B41" t="s">
        <v>39</v>
      </c>
      <c r="C41" t="s">
        <v>233</v>
      </c>
      <c r="D41" t="str">
        <f t="shared" si="2"/>
        <v>- DPMR06: MoVaRisCh Score (Dalla Sez 02 - Score rispetto al modello MoVaRisch)</v>
      </c>
    </row>
    <row r="42" spans="1:4" x14ac:dyDescent="0.35">
      <c r="A42" t="s">
        <v>158</v>
      </c>
      <c r="B42" t="s">
        <v>40</v>
      </c>
      <c r="C42" t="s">
        <v>234</v>
      </c>
      <c r="D42" t="str">
        <f t="shared" si="2"/>
        <v>- DPMR07: MoVaRisCh Tipo (Dalla Sez 02 - Tipo rispetto al modello MoVaRisch)</v>
      </c>
    </row>
    <row r="43" spans="1:4" x14ac:dyDescent="0.35">
      <c r="A43" t="s">
        <v>159</v>
      </c>
      <c r="B43" t="s">
        <v>41</v>
      </c>
      <c r="C43" t="s">
        <v>235</v>
      </c>
      <c r="D43" t="str">
        <f t="shared" si="2"/>
        <v>- DPMR08: MoVaRisCh Descrizione (Dalla Sez 02 - Descrizione rispetto al modello MoVaRisch)</v>
      </c>
    </row>
    <row r="44" spans="1:4" x14ac:dyDescent="0.35">
      <c r="A44" t="s">
        <v>160</v>
      </c>
      <c r="B44" t="s">
        <v>27</v>
      </c>
      <c r="C44" t="s">
        <v>236</v>
      </c>
      <c r="D44" t="str">
        <f t="shared" si="2"/>
        <v>- DPMR09: MoVaRisC Organi Bersaglio (Dalla Sez 02 - Organi Bersaglio rispetto al modello MoVaRisch)</v>
      </c>
    </row>
    <row r="45" spans="1:4" x14ac:dyDescent="0.35">
      <c r="A45" t="s">
        <v>161</v>
      </c>
      <c r="B45" t="s">
        <v>12</v>
      </c>
      <c r="C45" t="s">
        <v>245</v>
      </c>
      <c r="D45" t="str">
        <f t="shared" si="2"/>
        <v>- DPMR10: Pittogramma (Dalla Sez 02 - Pittogrammi secondo il codice GHS)</v>
      </c>
    </row>
    <row r="46" spans="1:4" x14ac:dyDescent="0.35">
      <c r="A46" t="s">
        <v>162</v>
      </c>
      <c r="B46" t="s">
        <v>202</v>
      </c>
      <c r="C46" t="s">
        <v>237</v>
      </c>
      <c r="D46" t="str">
        <f t="shared" si="2"/>
        <v>- DPMR11: H340 Mutageni, H350 Cancerogeni o H360 Reprotossici - Sez 2 (Dalla Sez 02 - Se "Si" significa che il prodotto contiene  mutageni o cancerogeni o reprotossici)</v>
      </c>
    </row>
    <row r="47" spans="1:4" x14ac:dyDescent="0.35">
      <c r="A47" t="s">
        <v>163</v>
      </c>
      <c r="B47" t="s">
        <v>19</v>
      </c>
      <c r="C47" t="s">
        <v>238</v>
      </c>
      <c r="D47" t="str">
        <f t="shared" si="2"/>
        <v>- DPMR12: Nome Sostanza (Dalla Sez 03 - Nome della sostanza all'interno di una miscela)</v>
      </c>
    </row>
    <row r="48" spans="1:4" x14ac:dyDescent="0.35">
      <c r="A48" t="s">
        <v>164</v>
      </c>
      <c r="B48" t="s">
        <v>23</v>
      </c>
      <c r="C48" t="s">
        <v>239</v>
      </c>
      <c r="D48" t="str">
        <f t="shared" si="2"/>
        <v>- DPMR13: CAS (Dalla Sez 03 - Codice CAS della sostanza nella miscela)</v>
      </c>
    </row>
    <row r="49" spans="1:4" x14ac:dyDescent="0.35">
      <c r="A49" t="s">
        <v>165</v>
      </c>
      <c r="B49" t="s">
        <v>24</v>
      </c>
      <c r="C49" t="s">
        <v>240</v>
      </c>
      <c r="D49" t="str">
        <f t="shared" si="2"/>
        <v>- DPMR14: EC No (Dalla Sez 03 - Codice EC No della sostanza nella miscela)</v>
      </c>
    </row>
    <row r="50" spans="1:4" x14ac:dyDescent="0.35">
      <c r="A50" t="s">
        <v>166</v>
      </c>
      <c r="B50" t="s">
        <v>26</v>
      </c>
      <c r="C50" t="s">
        <v>241</v>
      </c>
      <c r="D50" t="str">
        <f t="shared" si="2"/>
        <v>- DPMR15: Numero Registrazione Reach (Dalla Sez 03 - Numero di registrazione Reach della sostanza nella miscela)</v>
      </c>
    </row>
    <row r="51" spans="1:4" x14ac:dyDescent="0.35">
      <c r="A51" t="s">
        <v>167</v>
      </c>
      <c r="B51" t="s">
        <v>21</v>
      </c>
      <c r="C51" t="s">
        <v>242</v>
      </c>
      <c r="D51" t="str">
        <f t="shared" si="2"/>
        <v>- DPMR16: Codici H Elenco (Dalla Sez 03 - Elenco separato dal carattere "|" dei codici H di una sostanza nella miscela)</v>
      </c>
    </row>
    <row r="52" spans="1:4" x14ac:dyDescent="0.35">
      <c r="A52" t="s">
        <v>168</v>
      </c>
      <c r="B52" t="s">
        <v>42</v>
      </c>
      <c r="C52" t="s">
        <v>243</v>
      </c>
      <c r="D52" t="str">
        <f t="shared" si="2"/>
        <v>- DPMR17: MoVaRisCh Max Score (Dalla Sez 03 - Massimo Score rispetto al modello MoVaRisCh che riguarda una sostanza nella miscela)</v>
      </c>
    </row>
    <row r="53" spans="1:4" x14ac:dyDescent="0.35">
      <c r="A53" t="s">
        <v>169</v>
      </c>
      <c r="B53" t="s">
        <v>147</v>
      </c>
      <c r="C53" t="s">
        <v>244</v>
      </c>
      <c r="D53" t="str">
        <f t="shared" si="2"/>
        <v>- DPMR18: MoVaRisCh Score Elenco (Dalla Sez 03 - Elenco separato dal carattere "|" degli score delle sostanze nella miscela)</v>
      </c>
    </row>
    <row r="54" spans="1:4" x14ac:dyDescent="0.35">
      <c r="A54" t="s">
        <v>170</v>
      </c>
      <c r="B54" t="s">
        <v>25</v>
      </c>
      <c r="C54" t="s">
        <v>246</v>
      </c>
      <c r="D54" t="str">
        <f t="shared" si="2"/>
        <v>- DPMR19: Pittogrammi Elenco (Dalla Sez 03 - Elenco separato dal carattere "|" dei pittogrammi secondo il codice GHS)</v>
      </c>
    </row>
    <row r="55" spans="1:4" x14ac:dyDescent="0.35">
      <c r="A55" t="s">
        <v>201</v>
      </c>
      <c r="B55" t="s">
        <v>200</v>
      </c>
      <c r="C55" t="s">
        <v>247</v>
      </c>
      <c r="D55" t="str">
        <f t="shared" si="2"/>
        <v>- DPMR20: H340 Mutageni, H350 Cancerogeni o H360 Reprotossici - Sez 3 (Dalla Sez 03 - Se "Si" significa che la sostanza nella miscela contiene  mutageni o cancerogeni o reprotossici)</v>
      </c>
    </row>
  </sheetData>
  <pageMargins left="0.7" right="0.7" top="0.75" bottom="0.75" header="0.3" footer="0.3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11"/>
  <dimension ref="A1:T20"/>
  <sheetViews>
    <sheetView workbookViewId="0">
      <selection activeCell="T16" sqref="T16"/>
    </sheetView>
  </sheetViews>
  <sheetFormatPr defaultColWidth="8.81640625" defaultRowHeight="14.5" x14ac:dyDescent="0.35"/>
  <cols>
    <col min="1" max="1" width="2.453125" customWidth="1"/>
    <col min="2" max="2" width="28.81640625" customWidth="1"/>
    <col min="3" max="4" width="2.453125" customWidth="1"/>
    <col min="5" max="5" width="33" customWidth="1"/>
    <col min="6" max="7" width="2.453125" customWidth="1"/>
    <col min="8" max="8" width="31.453125" bestFit="1" customWidth="1"/>
    <col min="9" max="10" width="2.453125" customWidth="1"/>
    <col min="11" max="11" width="31.453125" bestFit="1" customWidth="1"/>
    <col min="12" max="13" width="2.453125" customWidth="1"/>
    <col min="14" max="14" width="34" customWidth="1"/>
    <col min="15" max="16" width="2.453125" customWidth="1"/>
    <col min="17" max="17" width="34" customWidth="1"/>
    <col min="18" max="19" width="3" customWidth="1"/>
    <col min="20" max="20" width="29.453125" customWidth="1"/>
  </cols>
  <sheetData>
    <row r="1" spans="1:20" ht="37" x14ac:dyDescent="0.85">
      <c r="A1" s="217" t="s">
        <v>348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</row>
    <row r="5" spans="1:20" x14ac:dyDescent="0.35">
      <c r="B5" s="124" t="s">
        <v>349</v>
      </c>
      <c r="E5" s="124" t="s">
        <v>350</v>
      </c>
      <c r="H5" s="124" t="s">
        <v>214</v>
      </c>
      <c r="K5" s="124" t="s">
        <v>81</v>
      </c>
      <c r="N5" s="124" t="s">
        <v>215</v>
      </c>
      <c r="Q5" s="124" t="s">
        <v>351</v>
      </c>
      <c r="T5" s="124" t="s">
        <v>74</v>
      </c>
    </row>
    <row r="6" spans="1:20" x14ac:dyDescent="0.35">
      <c r="B6" s="125" t="s">
        <v>60</v>
      </c>
      <c r="E6" s="125" t="s">
        <v>106</v>
      </c>
      <c r="H6" s="125" t="s">
        <v>114</v>
      </c>
      <c r="K6" s="125" t="s">
        <v>82</v>
      </c>
      <c r="N6" s="125" t="s">
        <v>122</v>
      </c>
      <c r="Q6" s="125" t="s">
        <v>95</v>
      </c>
      <c r="T6" s="125" t="s">
        <v>65</v>
      </c>
    </row>
    <row r="7" spans="1:20" x14ac:dyDescent="0.35">
      <c r="B7" s="125" t="s">
        <v>61</v>
      </c>
      <c r="E7" s="125" t="s">
        <v>107</v>
      </c>
      <c r="H7" s="125" t="s">
        <v>116</v>
      </c>
      <c r="K7" s="125" t="s">
        <v>83</v>
      </c>
      <c r="N7" s="125" t="s">
        <v>123</v>
      </c>
      <c r="Q7" s="125" t="s">
        <v>96</v>
      </c>
      <c r="T7" s="125" t="s">
        <v>444</v>
      </c>
    </row>
    <row r="8" spans="1:20" x14ac:dyDescent="0.35">
      <c r="B8" s="125" t="s">
        <v>62</v>
      </c>
      <c r="E8" s="125" t="s">
        <v>108</v>
      </c>
      <c r="H8" s="125" t="s">
        <v>117</v>
      </c>
      <c r="K8" s="125" t="s">
        <v>84</v>
      </c>
      <c r="N8" s="125" t="s">
        <v>124</v>
      </c>
      <c r="Q8" s="125" t="s">
        <v>97</v>
      </c>
      <c r="T8" s="125" t="s">
        <v>412</v>
      </c>
    </row>
    <row r="9" spans="1:20" x14ac:dyDescent="0.35">
      <c r="B9" s="125" t="s">
        <v>63</v>
      </c>
      <c r="E9" s="125" t="s">
        <v>109</v>
      </c>
      <c r="H9" s="125" t="s">
        <v>118</v>
      </c>
      <c r="K9" s="125" t="s">
        <v>85</v>
      </c>
      <c r="N9" s="125" t="s">
        <v>125</v>
      </c>
      <c r="Q9" s="125" t="s">
        <v>98</v>
      </c>
      <c r="T9" s="125" t="s">
        <v>78</v>
      </c>
    </row>
    <row r="10" spans="1:20" x14ac:dyDescent="0.35">
      <c r="B10" s="125" t="s">
        <v>64</v>
      </c>
      <c r="E10" s="125" t="s">
        <v>110</v>
      </c>
      <c r="H10" s="125" t="s">
        <v>119</v>
      </c>
      <c r="K10" s="125"/>
      <c r="N10" s="125"/>
      <c r="Q10" s="125" t="s">
        <v>99</v>
      </c>
      <c r="T10" s="125"/>
    </row>
    <row r="15" spans="1:20" x14ac:dyDescent="0.35">
      <c r="B15" t="s">
        <v>363</v>
      </c>
    </row>
    <row r="16" spans="1:20" x14ac:dyDescent="0.35">
      <c r="B16" s="125" t="s">
        <v>60</v>
      </c>
      <c r="C16" t="str">
        <f>IF(B6&lt;&gt;B16,"E","")</f>
        <v/>
      </c>
      <c r="E16" s="125" t="s">
        <v>352</v>
      </c>
      <c r="F16" t="str">
        <f>IF(E6&lt;&gt;E16,"E","")</f>
        <v>E</v>
      </c>
      <c r="H16" s="125" t="s">
        <v>114</v>
      </c>
      <c r="I16" t="str">
        <f>IF(H6&lt;&gt;H16,"E","")</f>
        <v/>
      </c>
      <c r="K16" s="125" t="s">
        <v>82</v>
      </c>
      <c r="L16" t="str">
        <f>IF(K6&lt;&gt;K16,"E","")</f>
        <v/>
      </c>
      <c r="N16" s="125" t="s">
        <v>122</v>
      </c>
      <c r="O16" t="str">
        <f>IF(N6&lt;&gt;N16,"E","")</f>
        <v/>
      </c>
      <c r="Q16" s="125" t="s">
        <v>95</v>
      </c>
      <c r="R16" t="str">
        <f>IF(Q6&lt;&gt;Q16,"E","")</f>
        <v/>
      </c>
    </row>
    <row r="17" spans="2:18" x14ac:dyDescent="0.35">
      <c r="B17" s="125" t="s">
        <v>353</v>
      </c>
      <c r="C17" t="str">
        <f>IF(B7&lt;&gt;B17,"E","")</f>
        <v>E</v>
      </c>
      <c r="E17" s="125" t="s">
        <v>354</v>
      </c>
      <c r="F17" t="str">
        <f>IF(E7&lt;&gt;E17,"E","")</f>
        <v>E</v>
      </c>
      <c r="H17" s="125" t="s">
        <v>116</v>
      </c>
      <c r="I17" t="str">
        <f>IF(H7&lt;&gt;H17,"E","")</f>
        <v/>
      </c>
      <c r="K17" s="125" t="s">
        <v>83</v>
      </c>
      <c r="L17" t="str">
        <f>IF(K7&lt;&gt;K17,"E","")</f>
        <v/>
      </c>
      <c r="N17" s="125" t="s">
        <v>123</v>
      </c>
      <c r="O17" t="str">
        <f>IF(N7&lt;&gt;N17,"E","")</f>
        <v/>
      </c>
      <c r="Q17" s="125" t="s">
        <v>355</v>
      </c>
      <c r="R17" t="str">
        <f>IF(Q7&lt;&gt;Q17,"E","")</f>
        <v>E</v>
      </c>
    </row>
    <row r="18" spans="2:18" x14ac:dyDescent="0.35">
      <c r="B18" s="125" t="s">
        <v>356</v>
      </c>
      <c r="C18" t="str">
        <f>IF(B8&lt;&gt;B18,"E","")</f>
        <v>E</v>
      </c>
      <c r="E18" s="125" t="s">
        <v>357</v>
      </c>
      <c r="F18" t="str">
        <f>IF(E8&lt;&gt;E18,"E","")</f>
        <v>E</v>
      </c>
      <c r="H18" s="125" t="s">
        <v>117</v>
      </c>
      <c r="I18" t="str">
        <f>IF(H8&lt;&gt;H18,"E","")</f>
        <v/>
      </c>
      <c r="K18" s="125" t="s">
        <v>84</v>
      </c>
      <c r="L18" t="str">
        <f>IF(K8&lt;&gt;K18,"E","")</f>
        <v/>
      </c>
      <c r="N18" s="125" t="s">
        <v>124</v>
      </c>
      <c r="O18" t="str">
        <f>IF(N8&lt;&gt;N18,"E","")</f>
        <v/>
      </c>
      <c r="Q18" s="125" t="s">
        <v>358</v>
      </c>
      <c r="R18" t="str">
        <f>IF(Q8&lt;&gt;Q18,"E","")</f>
        <v>E</v>
      </c>
    </row>
    <row r="19" spans="2:18" x14ac:dyDescent="0.35">
      <c r="B19" s="125" t="s">
        <v>359</v>
      </c>
      <c r="C19" t="str">
        <f>IF(B9&lt;&gt;B19,"E","")</f>
        <v>E</v>
      </c>
      <c r="E19" s="125" t="s">
        <v>360</v>
      </c>
      <c r="F19" t="str">
        <f>IF(E9&lt;&gt;E19,"E","")</f>
        <v>E</v>
      </c>
      <c r="H19" s="125" t="s">
        <v>118</v>
      </c>
      <c r="I19" t="str">
        <f>IF(H9&lt;&gt;H19,"E","")</f>
        <v/>
      </c>
      <c r="K19" s="125" t="s">
        <v>85</v>
      </c>
      <c r="L19" t="str">
        <f>IF(K9&lt;&gt;K19,"E","")</f>
        <v/>
      </c>
      <c r="N19" s="125" t="s">
        <v>125</v>
      </c>
      <c r="O19" t="str">
        <f>IF(N9&lt;&gt;N19,"E","")</f>
        <v/>
      </c>
      <c r="Q19" s="125" t="s">
        <v>361</v>
      </c>
      <c r="R19" t="str">
        <f>IF(Q9&lt;&gt;Q19,"E","")</f>
        <v>E</v>
      </c>
    </row>
    <row r="20" spans="2:18" x14ac:dyDescent="0.35">
      <c r="B20" s="125" t="s">
        <v>64</v>
      </c>
      <c r="C20" t="str">
        <f>IF(B10&lt;&gt;B20,"E","")</f>
        <v/>
      </c>
      <c r="E20" s="125" t="s">
        <v>362</v>
      </c>
      <c r="F20" t="str">
        <f>IF(E10&lt;&gt;E20,"E","")</f>
        <v>E</v>
      </c>
      <c r="H20" s="125" t="s">
        <v>119</v>
      </c>
      <c r="I20" t="str">
        <f>IF(H10&lt;&gt;H20,"E","")</f>
        <v/>
      </c>
      <c r="K20" s="125"/>
      <c r="L20" t="str">
        <f>IF(K10&lt;&gt;K20,"E","")</f>
        <v/>
      </c>
      <c r="N20" s="125"/>
      <c r="O20" t="str">
        <f>IF(N10&lt;&gt;N20,"E","")</f>
        <v/>
      </c>
      <c r="Q20" s="125" t="s">
        <v>99</v>
      </c>
      <c r="R20" t="str">
        <f>IF(Q10&lt;&gt;Q20,"E","")</f>
        <v/>
      </c>
    </row>
  </sheetData>
  <mergeCells count="1">
    <mergeCell ref="A1:T1"/>
  </mergeCells>
  <pageMargins left="0.7" right="0.7" top="0.75" bottom="0.75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94</vt:i4>
      </vt:variant>
    </vt:vector>
  </HeadingPairs>
  <TitlesOfParts>
    <vt:vector size="107" baseType="lpstr">
      <vt:lpstr>Menu</vt:lpstr>
      <vt:lpstr>MoVaRisCh P</vt:lpstr>
      <vt:lpstr>MoVaRisCh NP</vt:lpstr>
      <vt:lpstr>Pivot Esiti</vt:lpstr>
      <vt:lpstr>Pivot Codici H</vt:lpstr>
      <vt:lpstr>Raccolta Dati</vt:lpstr>
      <vt:lpstr>Dati Prodotti Miscele</vt:lpstr>
      <vt:lpstr>Dati Prodotti Miscele Righe</vt:lpstr>
      <vt:lpstr>...</vt:lpstr>
      <vt:lpstr>Immagini</vt:lpstr>
      <vt:lpstr>Campi Report</vt:lpstr>
      <vt:lpstr>Campi Tabelle</vt:lpstr>
      <vt:lpstr>Dati</vt:lpstr>
      <vt:lpstr>'MoVaRisCh NP'!Area_stampa</vt:lpstr>
      <vt:lpstr>'MoVaRisCh P'!Area_stampa</vt:lpstr>
      <vt:lpstr>ElencoDatiRaccolti</vt:lpstr>
      <vt:lpstr>Img_GHS01_GHS02_In</vt:lpstr>
      <vt:lpstr>Img_GHS01_GHS02_On</vt:lpstr>
      <vt:lpstr>Img_GHS01_In</vt:lpstr>
      <vt:lpstr>Img_GHS01_On</vt:lpstr>
      <vt:lpstr>Img_GHS02_In</vt:lpstr>
      <vt:lpstr>Img_GHS02_On</vt:lpstr>
      <vt:lpstr>Img_GHS03_In</vt:lpstr>
      <vt:lpstr>Img_GHS03_On</vt:lpstr>
      <vt:lpstr>Img_GHS04_In</vt:lpstr>
      <vt:lpstr>Img_GHS04_On</vt:lpstr>
      <vt:lpstr>Img_GHS05_In</vt:lpstr>
      <vt:lpstr>Img_GHS05_On</vt:lpstr>
      <vt:lpstr>Img_GHS06_In</vt:lpstr>
      <vt:lpstr>Img_GHS06_On</vt:lpstr>
      <vt:lpstr>Img_GHS07_In</vt:lpstr>
      <vt:lpstr>Img_GHS07_On</vt:lpstr>
      <vt:lpstr>Img_GHS08_In</vt:lpstr>
      <vt:lpstr>Img_GHS08_On</vt:lpstr>
      <vt:lpstr>Img_GHS09_In</vt:lpstr>
      <vt:lpstr>Img_GHS09_On</vt:lpstr>
      <vt:lpstr>Index</vt:lpstr>
      <vt:lpstr>Index_Next</vt:lpstr>
      <vt:lpstr>Menu_APos</vt:lpstr>
      <vt:lpstr>Menu_Cliente</vt:lpstr>
      <vt:lpstr>Menu_CLP</vt:lpstr>
      <vt:lpstr>Menu_Commessa</vt:lpstr>
      <vt:lpstr>Menu_DaPos</vt:lpstr>
      <vt:lpstr>Menu_IDDoc</vt:lpstr>
      <vt:lpstr>Menu_Mansione</vt:lpstr>
      <vt:lpstr>Menu_NrPosizione</vt:lpstr>
      <vt:lpstr>Menu_OutputPath</vt:lpstr>
      <vt:lpstr>Menu_OutputPathUnione</vt:lpstr>
      <vt:lpstr>Menu_Prodotto</vt:lpstr>
      <vt:lpstr>Menu_Reparto</vt:lpstr>
      <vt:lpstr>MVRC_NP_Cliente</vt:lpstr>
      <vt:lpstr>MVRC_NP_Commessa</vt:lpstr>
      <vt:lpstr>MVRC_NP_ContattoCutaneo</vt:lpstr>
      <vt:lpstr>MVRC_NP_Distanza</vt:lpstr>
      <vt:lpstr>MVRC_NP_ElencoPittogrammi</vt:lpstr>
      <vt:lpstr>MVRC_NP_IDDoc</vt:lpstr>
      <vt:lpstr>MVRC_NP_Mansione</vt:lpstr>
      <vt:lpstr>MVRC_NP_MiscelaClassificata</vt:lpstr>
      <vt:lpstr>MVRC_NP_NomeDelProdotto</vt:lpstr>
      <vt:lpstr>MVRC_NP_NomeScheda</vt:lpstr>
      <vt:lpstr>MVRC_NP_Note</vt:lpstr>
      <vt:lpstr>MVRC_NP_Pittogrammi</vt:lpstr>
      <vt:lpstr>MVRC_NP_Produttore</vt:lpstr>
      <vt:lpstr>MVRC_NP_Quantita</vt:lpstr>
      <vt:lpstr>MVRC_NP_R_Cum</vt:lpstr>
      <vt:lpstr>MVRC_NP_R_Cute</vt:lpstr>
      <vt:lpstr>MVRC_NP_R_Inail</vt:lpstr>
      <vt:lpstr>MVRC_NP_Reparto</vt:lpstr>
      <vt:lpstr>MVRC_NP_SostanzeMiscela</vt:lpstr>
      <vt:lpstr>MVRC_NP_StatoFisico</vt:lpstr>
      <vt:lpstr>MVRC_NP_TempoDiEsposizione</vt:lpstr>
      <vt:lpstr>MVRC_NP_TestataFrasiH</vt:lpstr>
      <vt:lpstr>MVRC_NP_TestataPunteggi</vt:lpstr>
      <vt:lpstr>MVRC_NP_TestataPunteggiMax</vt:lpstr>
      <vt:lpstr>MVRC_NP_TestataSostanze</vt:lpstr>
      <vt:lpstr>MVRC_NP_TipologiaDiControllo</vt:lpstr>
      <vt:lpstr>MVRC_NP_TipologiaDiUso</vt:lpstr>
      <vt:lpstr>MVRC_P_Cliente</vt:lpstr>
      <vt:lpstr>MVRC_P_Commessa</vt:lpstr>
      <vt:lpstr>MVRC_P_ContattoCutaneo</vt:lpstr>
      <vt:lpstr>MVRC_P_Distanza</vt:lpstr>
      <vt:lpstr>MVRC_P_ElencoPittogrammi</vt:lpstr>
      <vt:lpstr>MVRC_P_IDDoc</vt:lpstr>
      <vt:lpstr>MVRC_P_Mansione</vt:lpstr>
      <vt:lpstr>MVRC_P_MiscelaClassificata</vt:lpstr>
      <vt:lpstr>MVRC_P_NomeDelProdotto</vt:lpstr>
      <vt:lpstr>MVRC_P_NomeScheda</vt:lpstr>
      <vt:lpstr>MVRC_P_Note</vt:lpstr>
      <vt:lpstr>MVRC_P_Pittogrammi</vt:lpstr>
      <vt:lpstr>MVRC_P_ProdottoClassificato</vt:lpstr>
      <vt:lpstr>MVRC_P_Produttore</vt:lpstr>
      <vt:lpstr>MVRC_P_Quantita</vt:lpstr>
      <vt:lpstr>MVRC_P_R_Cum</vt:lpstr>
      <vt:lpstr>MVRC_P_R_Cute</vt:lpstr>
      <vt:lpstr>MVRC_P_R_Inail</vt:lpstr>
      <vt:lpstr>MVRC_P_Reparto</vt:lpstr>
      <vt:lpstr>MVRC_P_SostanzeMiscela</vt:lpstr>
      <vt:lpstr>MVRC_P_StatoFisico</vt:lpstr>
      <vt:lpstr>MVRC_P_TempoDiEsposizione</vt:lpstr>
      <vt:lpstr>MVRC_P_TestataDescrizioni</vt:lpstr>
      <vt:lpstr>MVRC_P_TestataFrasiH</vt:lpstr>
      <vt:lpstr>MVRC_P_TestataPunteggi</vt:lpstr>
      <vt:lpstr>MVRC_P_TipologiaDiControllo</vt:lpstr>
      <vt:lpstr>MVRC_P_TipologiaDiUso</vt:lpstr>
      <vt:lpstr>PathExe_PDFtk</vt:lpstr>
      <vt:lpstr>RaccoltaDati_Commessa</vt:lpstr>
      <vt:lpstr>RaccoltaDati_NomeCliente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Cussigh</dc:creator>
  <cp:lastModifiedBy>Federico Cussigh</cp:lastModifiedBy>
  <cp:lastPrinted>2026-03-26T15:40:03Z</cp:lastPrinted>
  <dcterms:created xsi:type="dcterms:W3CDTF">2026-03-02T14:12:11Z</dcterms:created>
  <dcterms:modified xsi:type="dcterms:W3CDTF">2026-03-26T15:44:02Z</dcterms:modified>
</cp:coreProperties>
</file>