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5239d363ebd344/Documents/"/>
    </mc:Choice>
  </mc:AlternateContent>
  <xr:revisionPtr revIDLastSave="438" documentId="8_{90BADEBE-C2DB-423E-9886-51143DF9271F}" xr6:coauthVersionLast="47" xr6:coauthVersionMax="47" xr10:uidLastSave="{A3AAA877-B5B3-43E9-A9A9-417D146649CB}"/>
  <bookViews>
    <workbookView xWindow="28680" yWindow="-120" windowWidth="29040" windowHeight="15720" activeTab="1" xr2:uid="{B4AB1F15-7745-4EC9-9924-9F8DB63005C7}"/>
  </bookViews>
  <sheets>
    <sheet name="Payroll" sheetId="1" r:id="rId1"/>
    <sheet name="Grade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14" i="2"/>
  <c r="M15" i="2"/>
  <c r="M16" i="2"/>
  <c r="M4" i="2"/>
  <c r="H1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M5" i="2" s="1"/>
  <c r="H6" i="2"/>
  <c r="M6" i="2" s="1"/>
  <c r="H7" i="2"/>
  <c r="M7" i="2" s="1"/>
  <c r="H8" i="2"/>
  <c r="M8" i="2" s="1"/>
  <c r="H9" i="2"/>
  <c r="M9" i="2" s="1"/>
  <c r="H10" i="2"/>
  <c r="M10" i="2" s="1"/>
  <c r="H11" i="2"/>
  <c r="M11" i="2" s="1"/>
  <c r="H12" i="2"/>
  <c r="M12" i="2" s="1"/>
  <c r="H13" i="2"/>
  <c r="M13" i="2" s="1"/>
  <c r="H15" i="2"/>
  <c r="H16" i="2"/>
  <c r="H17" i="2"/>
  <c r="M17" i="2" s="1"/>
  <c r="H18" i="2"/>
  <c r="M18" i="2" s="1"/>
  <c r="H19" i="2"/>
  <c r="M19" i="2" s="1"/>
  <c r="H20" i="2"/>
  <c r="M20" i="2" s="1"/>
  <c r="H4" i="2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Z3" i="1"/>
  <c r="AA3" i="1" s="1"/>
  <c r="AB3" i="1" s="1"/>
  <c r="Y3" i="1"/>
  <c r="T6" i="1"/>
  <c r="T5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W5" i="1"/>
  <c r="V5" i="1"/>
  <c r="U5" i="1"/>
  <c r="W4" i="1"/>
  <c r="V4" i="1"/>
  <c r="U4" i="1"/>
  <c r="T4" i="1"/>
  <c r="S5" i="1"/>
  <c r="U3" i="1"/>
  <c r="V3" i="1" s="1"/>
  <c r="W3" i="1" s="1"/>
  <c r="T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17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20" i="1"/>
  <c r="N19" i="1"/>
  <c r="N18" i="1"/>
  <c r="N17" i="1"/>
  <c r="N16" i="1"/>
  <c r="N15" i="1"/>
  <c r="N14" i="1"/>
  <c r="X14" i="1" s="1"/>
  <c r="N13" i="1"/>
  <c r="N12" i="1"/>
  <c r="N11" i="1"/>
  <c r="N10" i="1"/>
  <c r="N9" i="1"/>
  <c r="N8" i="1"/>
  <c r="N7" i="1"/>
  <c r="N6" i="1"/>
  <c r="R4" i="1"/>
  <c r="Q4" i="1"/>
  <c r="P4" i="1"/>
  <c r="O4" i="1"/>
  <c r="N4" i="1"/>
  <c r="O3" i="1"/>
  <c r="P3" i="1" s="1"/>
  <c r="Q3" i="1" s="1"/>
  <c r="R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K3" i="1" s="1"/>
  <c r="L3" i="1" s="1"/>
  <c r="M3" i="1" s="1"/>
  <c r="E3" i="1"/>
  <c r="F3" i="1" s="1"/>
  <c r="G3" i="1" s="1"/>
  <c r="H3" i="1" s="1"/>
  <c r="I4" i="1"/>
  <c r="I20" i="1"/>
  <c r="S20" i="1" s="1"/>
  <c r="I19" i="1"/>
  <c r="S19" i="1" s="1"/>
  <c r="I18" i="1"/>
  <c r="S18" i="1" s="1"/>
  <c r="I17" i="1"/>
  <c r="S17" i="1" s="1"/>
  <c r="I16" i="1"/>
  <c r="S16" i="1" s="1"/>
  <c r="I15" i="1"/>
  <c r="S15" i="1" s="1"/>
  <c r="I14" i="1"/>
  <c r="S14" i="1" s="1"/>
  <c r="I13" i="1"/>
  <c r="S13" i="1" s="1"/>
  <c r="I12" i="1"/>
  <c r="S12" i="1" s="1"/>
  <c r="I11" i="1"/>
  <c r="S11" i="1" s="1"/>
  <c r="I10" i="1"/>
  <c r="S10" i="1" s="1"/>
  <c r="I9" i="1"/>
  <c r="S9" i="1" s="1"/>
  <c r="I8" i="1"/>
  <c r="S8" i="1" s="1"/>
  <c r="I7" i="1"/>
  <c r="S7" i="1" s="1"/>
  <c r="I6" i="1"/>
  <c r="S6" i="1" s="1"/>
  <c r="I5" i="1"/>
  <c r="D25" i="1"/>
  <c r="D22" i="1"/>
  <c r="C24" i="1"/>
  <c r="C23" i="1"/>
  <c r="C22" i="1"/>
  <c r="D24" i="1"/>
  <c r="D23" i="1"/>
  <c r="X8" i="1"/>
  <c r="X13" i="1" l="1"/>
  <c r="X17" i="1"/>
  <c r="X12" i="1"/>
  <c r="X19" i="1"/>
  <c r="X7" i="1"/>
  <c r="X11" i="1"/>
  <c r="X20" i="1"/>
  <c r="X9" i="1"/>
  <c r="X10" i="1"/>
  <c r="X6" i="1"/>
  <c r="X18" i="1"/>
  <c r="X16" i="1"/>
  <c r="X15" i="1"/>
  <c r="X5" i="1"/>
  <c r="N24" i="1"/>
  <c r="N25" i="1"/>
  <c r="N22" i="1"/>
  <c r="N23" i="1"/>
</calcChain>
</file>

<file path=xl/sharedStrings.xml><?xml version="1.0" encoding="utf-8"?>
<sst xmlns="http://schemas.openxmlformats.org/spreadsheetml/2006/main" count="99" uniqueCount="49">
  <si>
    <t>Employee Payroll</t>
  </si>
  <si>
    <t>Last Name</t>
  </si>
  <si>
    <t>First Name</t>
  </si>
  <si>
    <t>Hourly Wage</t>
  </si>
  <si>
    <t xml:space="preserve">Hours Worked </t>
  </si>
  <si>
    <t>Johnson</t>
  </si>
  <si>
    <t>James</t>
  </si>
  <si>
    <t xml:space="preserve">Moore </t>
  </si>
  <si>
    <t>David</t>
  </si>
  <si>
    <t>Hernandez</t>
  </si>
  <si>
    <t>Charles</t>
  </si>
  <si>
    <t>Smith</t>
  </si>
  <si>
    <t>Thomas</t>
  </si>
  <si>
    <t>Miller</t>
  </si>
  <si>
    <t>Micheal</t>
  </si>
  <si>
    <t xml:space="preserve">Miller </t>
  </si>
  <si>
    <t>Mary</t>
  </si>
  <si>
    <t>Alex</t>
  </si>
  <si>
    <t>Williams</t>
  </si>
  <si>
    <t>John</t>
  </si>
  <si>
    <t>Wilson</t>
  </si>
  <si>
    <t>Richard</t>
  </si>
  <si>
    <t>Rodriguez</t>
  </si>
  <si>
    <t>Karen</t>
  </si>
  <si>
    <t>Robert</t>
  </si>
  <si>
    <t xml:space="preserve">Jackson </t>
  </si>
  <si>
    <t>Gonzalez</t>
  </si>
  <si>
    <t>Martin</t>
  </si>
  <si>
    <t>Brown</t>
  </si>
  <si>
    <t>Dumas</t>
  </si>
  <si>
    <t>Andre</t>
  </si>
  <si>
    <t>Temple</t>
  </si>
  <si>
    <t>Andy</t>
  </si>
  <si>
    <t>Pay</t>
  </si>
  <si>
    <t>Max</t>
  </si>
  <si>
    <t>Min</t>
  </si>
  <si>
    <t>Average</t>
  </si>
  <si>
    <t>Total</t>
  </si>
  <si>
    <t>Bergomy Legendre</t>
  </si>
  <si>
    <t>Overtime Hours</t>
  </si>
  <si>
    <t>Overtime Bonus</t>
  </si>
  <si>
    <t>Janu Pay</t>
  </si>
  <si>
    <t>Gradebook</t>
  </si>
  <si>
    <t>Safety Test</t>
  </si>
  <si>
    <t>Company Philosophy Test</t>
  </si>
  <si>
    <t>Financial Skills Test</t>
  </si>
  <si>
    <t>Drug Test</t>
  </si>
  <si>
    <t xml:space="preserve">Points Possible </t>
  </si>
  <si>
    <t>Fire Employee?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</si>
</sst>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1" applyFon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165" fontId="0" fillId="0" borderId="0" xfId="0" applyNumberFormat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Gradebook!$A$4:$A$20</c:f>
              <c:strCache>
                <c:ptCount val="17"/>
                <c:pt idx="0">
                  <c:v>Johnson</c:v>
                </c:pt>
                <c:pt idx="1">
                  <c:v>Moore </c:v>
                </c:pt>
                <c:pt idx="2">
                  <c:v>Hernandez</c:v>
                </c:pt>
                <c:pt idx="3">
                  <c:v>Smith</c:v>
                </c:pt>
                <c:pt idx="4">
                  <c:v>Miller</c:v>
                </c:pt>
                <c:pt idx="5">
                  <c:v>Miller </c:v>
                </c:pt>
                <c:pt idx="6">
                  <c:v>Miller</c:v>
                </c:pt>
                <c:pt idx="7">
                  <c:v>Williams</c:v>
                </c:pt>
                <c:pt idx="8">
                  <c:v>Wilson</c:v>
                </c:pt>
                <c:pt idx="9">
                  <c:v>Rodriguez</c:v>
                </c:pt>
                <c:pt idx="10">
                  <c:v>Thomas</c:v>
                </c:pt>
                <c:pt idx="11">
                  <c:v>Jackson </c:v>
                </c:pt>
                <c:pt idx="12">
                  <c:v>Gonzalez</c:v>
                </c:pt>
                <c:pt idx="13">
                  <c:v>Martin</c:v>
                </c:pt>
                <c:pt idx="14">
                  <c:v>Brown</c:v>
                </c:pt>
                <c:pt idx="15">
                  <c:v>Dumas</c:v>
                </c:pt>
                <c:pt idx="16">
                  <c:v>Temple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1-41DD-90C0-51C91A4B1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9195759"/>
        <c:axId val="869434399"/>
        <c:axId val="0"/>
      </c:bar3DChart>
      <c:catAx>
        <c:axId val="92919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34399"/>
        <c:crosses val="autoZero"/>
        <c:auto val="1"/>
        <c:lblAlgn val="ctr"/>
        <c:lblOffset val="100"/>
        <c:noMultiLvlLbl val="0"/>
      </c:catAx>
      <c:valAx>
        <c:axId val="8694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9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141479601324817E-2"/>
          <c:y val="3.6744923631373466E-2"/>
          <c:w val="0.86176872800665838"/>
          <c:h val="0.80006844020192336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Gradebook!$A$4:$A$20</c:f>
              <c:strCache>
                <c:ptCount val="17"/>
                <c:pt idx="0">
                  <c:v>Johnson</c:v>
                </c:pt>
                <c:pt idx="1">
                  <c:v>Moore </c:v>
                </c:pt>
                <c:pt idx="2">
                  <c:v>Hernandez</c:v>
                </c:pt>
                <c:pt idx="3">
                  <c:v>Smith</c:v>
                </c:pt>
                <c:pt idx="4">
                  <c:v>Miller</c:v>
                </c:pt>
                <c:pt idx="5">
                  <c:v>Miller </c:v>
                </c:pt>
                <c:pt idx="6">
                  <c:v>Miller</c:v>
                </c:pt>
                <c:pt idx="7">
                  <c:v>Williams</c:v>
                </c:pt>
                <c:pt idx="8">
                  <c:v>Wilson</c:v>
                </c:pt>
                <c:pt idx="9">
                  <c:v>Rodriguez</c:v>
                </c:pt>
                <c:pt idx="10">
                  <c:v>Thomas</c:v>
                </c:pt>
                <c:pt idx="11">
                  <c:v>Jackson </c:v>
                </c:pt>
                <c:pt idx="12">
                  <c:v>Gonzalez</c:v>
                </c:pt>
                <c:pt idx="13">
                  <c:v>Martin</c:v>
                </c:pt>
                <c:pt idx="14">
                  <c:v>Brown</c:v>
                </c:pt>
                <c:pt idx="15">
                  <c:v>Dumas</c:v>
                </c:pt>
                <c:pt idx="16">
                  <c:v>Temple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16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0-49FD-9D8A-E7A3DF37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4189631"/>
        <c:axId val="1032382031"/>
        <c:axId val="816991951"/>
      </c:bar3DChart>
      <c:catAx>
        <c:axId val="93418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82031"/>
        <c:crosses val="autoZero"/>
        <c:auto val="1"/>
        <c:lblAlgn val="ctr"/>
        <c:lblOffset val="100"/>
        <c:noMultiLvlLbl val="0"/>
      </c:catAx>
      <c:valAx>
        <c:axId val="10323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89631"/>
        <c:crosses val="autoZero"/>
        <c:crossBetween val="between"/>
      </c:valAx>
      <c:serAx>
        <c:axId val="81699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8203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Gradebook!$A$4:$A$20</c:f>
              <c:strCache>
                <c:ptCount val="17"/>
                <c:pt idx="0">
                  <c:v>Johnson</c:v>
                </c:pt>
                <c:pt idx="1">
                  <c:v>Moore </c:v>
                </c:pt>
                <c:pt idx="2">
                  <c:v>Hernandez</c:v>
                </c:pt>
                <c:pt idx="3">
                  <c:v>Smith</c:v>
                </c:pt>
                <c:pt idx="4">
                  <c:v>Miller</c:v>
                </c:pt>
                <c:pt idx="5">
                  <c:v>Miller </c:v>
                </c:pt>
                <c:pt idx="6">
                  <c:v>Miller</c:v>
                </c:pt>
                <c:pt idx="7">
                  <c:v>Williams</c:v>
                </c:pt>
                <c:pt idx="8">
                  <c:v>Wilson</c:v>
                </c:pt>
                <c:pt idx="9">
                  <c:v>Rodriguez</c:v>
                </c:pt>
                <c:pt idx="10">
                  <c:v>Thomas</c:v>
                </c:pt>
                <c:pt idx="11">
                  <c:v>Jackson </c:v>
                </c:pt>
                <c:pt idx="12">
                  <c:v>Gonzalez</c:v>
                </c:pt>
                <c:pt idx="13">
                  <c:v>Martin</c:v>
                </c:pt>
                <c:pt idx="14">
                  <c:v>Brown</c:v>
                </c:pt>
                <c:pt idx="15">
                  <c:v>Dumas</c:v>
                </c:pt>
                <c:pt idx="16">
                  <c:v>Temple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99</c:v>
                </c:pt>
                <c:pt idx="1">
                  <c:v>92</c:v>
                </c:pt>
                <c:pt idx="2">
                  <c:v>100</c:v>
                </c:pt>
                <c:pt idx="3">
                  <c:v>73</c:v>
                </c:pt>
                <c:pt idx="4">
                  <c:v>84</c:v>
                </c:pt>
                <c:pt idx="5">
                  <c:v>60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69</c:v>
                </c:pt>
                <c:pt idx="11">
                  <c:v>80</c:v>
                </c:pt>
                <c:pt idx="12">
                  <c:v>78</c:v>
                </c:pt>
                <c:pt idx="13">
                  <c:v>90</c:v>
                </c:pt>
                <c:pt idx="14">
                  <c:v>90</c:v>
                </c:pt>
                <c:pt idx="15">
                  <c:v>78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9-46E3-AE1A-7A716A52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029679"/>
        <c:axId val="673118719"/>
        <c:axId val="0"/>
      </c:bar3DChart>
      <c:catAx>
        <c:axId val="23102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18719"/>
        <c:crosses val="autoZero"/>
        <c:auto val="1"/>
        <c:lblAlgn val="ctr"/>
        <c:lblOffset val="100"/>
        <c:noMultiLvlLbl val="0"/>
      </c:catAx>
      <c:valAx>
        <c:axId val="6731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2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0</xdr:row>
      <xdr:rowOff>1614488</xdr:rowOff>
    </xdr:from>
    <xdr:to>
      <xdr:col>22</xdr:col>
      <xdr:colOff>276225</xdr:colOff>
      <xdr:row>15</xdr:row>
      <xdr:rowOff>11207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EB0BA-FD78-AA08-0709-AB38A9B87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291355</xdr:colOff>
      <xdr:row>0</xdr:row>
      <xdr:rowOff>1613648</xdr:rowOff>
    </xdr:from>
    <xdr:to>
      <xdr:col>30</xdr:col>
      <xdr:colOff>257736</xdr:colOff>
      <xdr:row>15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C2969-E026-1750-AE24-033C8FBD6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364191</xdr:colOff>
      <xdr:row>15</xdr:row>
      <xdr:rowOff>23533</xdr:rowOff>
    </xdr:from>
    <xdr:to>
      <xdr:col>26</xdr:col>
      <xdr:colOff>95250</xdr:colOff>
      <xdr:row>29</xdr:row>
      <xdr:rowOff>99733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7134C4-DB6F-F798-3851-39B21685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E5E4-B9FB-4FC1-973A-B6BF49C249D9}">
  <dimension ref="A1:AD25"/>
  <sheetViews>
    <sheetView zoomScale="70" zoomScaleNormal="70" workbookViewId="0">
      <selection activeCell="F30" sqref="F30"/>
    </sheetView>
  </sheetViews>
  <sheetFormatPr defaultRowHeight="15" x14ac:dyDescent="0.25"/>
  <cols>
    <col min="1" max="30" width="20.7109375" customWidth="1"/>
  </cols>
  <sheetData>
    <row r="1" spans="1:30" x14ac:dyDescent="0.25">
      <c r="A1" s="1" t="s">
        <v>0</v>
      </c>
      <c r="B1" s="1" t="s">
        <v>38</v>
      </c>
    </row>
    <row r="2" spans="1:30" x14ac:dyDescent="0.25">
      <c r="D2" s="1" t="s">
        <v>4</v>
      </c>
      <c r="E2" s="1"/>
      <c r="F2" s="1"/>
      <c r="G2" s="1"/>
      <c r="H2" s="1"/>
      <c r="I2" s="1" t="s">
        <v>39</v>
      </c>
      <c r="J2" s="1"/>
      <c r="K2" s="1"/>
      <c r="L2" s="1"/>
      <c r="M2" s="1"/>
      <c r="N2" s="1" t="s">
        <v>33</v>
      </c>
      <c r="O2" s="1"/>
      <c r="P2" s="1"/>
      <c r="Q2" s="1"/>
      <c r="R2" s="1"/>
      <c r="S2" s="1" t="s">
        <v>40</v>
      </c>
      <c r="T2" s="1"/>
      <c r="U2" s="1"/>
      <c r="V2" s="1"/>
      <c r="W2" s="1"/>
      <c r="X2" s="1" t="s">
        <v>37</v>
      </c>
      <c r="AD2" t="s">
        <v>41</v>
      </c>
    </row>
    <row r="3" spans="1:30" x14ac:dyDescent="0.25">
      <c r="A3" s="1" t="s">
        <v>1</v>
      </c>
      <c r="B3" s="1" t="s">
        <v>2</v>
      </c>
      <c r="C3" s="1" t="s">
        <v>3</v>
      </c>
      <c r="D3" s="5">
        <v>45292</v>
      </c>
      <c r="E3" s="5">
        <f>D3+7</f>
        <v>45299</v>
      </c>
      <c r="F3" s="5">
        <f t="shared" ref="F3:H3" si="0">E3+7</f>
        <v>45306</v>
      </c>
      <c r="G3" s="5">
        <f t="shared" si="0"/>
        <v>45313</v>
      </c>
      <c r="H3" s="5">
        <f t="shared" si="0"/>
        <v>45320</v>
      </c>
      <c r="I3" s="7">
        <v>45292</v>
      </c>
      <c r="J3" s="7">
        <f>I3+7</f>
        <v>45299</v>
      </c>
      <c r="K3" s="7">
        <f t="shared" ref="K3:M3" si="1">J3+7</f>
        <v>45306</v>
      </c>
      <c r="L3" s="7">
        <f t="shared" si="1"/>
        <v>45313</v>
      </c>
      <c r="M3" s="7">
        <f t="shared" si="1"/>
        <v>45320</v>
      </c>
      <c r="N3" s="9">
        <v>45292</v>
      </c>
      <c r="O3" s="9">
        <f>N3+7</f>
        <v>45299</v>
      </c>
      <c r="P3" s="9">
        <f t="shared" ref="P3:R3" si="2">O3+7</f>
        <v>45306</v>
      </c>
      <c r="Q3" s="9">
        <f t="shared" si="2"/>
        <v>45313</v>
      </c>
      <c r="R3" s="9">
        <f t="shared" si="2"/>
        <v>45320</v>
      </c>
      <c r="S3" s="11">
        <v>45292</v>
      </c>
      <c r="T3" s="11">
        <f>S3+7</f>
        <v>45299</v>
      </c>
      <c r="U3" s="11">
        <f t="shared" ref="U3:W3" si="3">T3+7</f>
        <v>45306</v>
      </c>
      <c r="V3" s="11">
        <f t="shared" si="3"/>
        <v>45313</v>
      </c>
      <c r="W3" s="11">
        <f t="shared" si="3"/>
        <v>45320</v>
      </c>
      <c r="X3" s="14">
        <v>45292</v>
      </c>
      <c r="Y3" s="14">
        <f>X3+7</f>
        <v>45299</v>
      </c>
      <c r="Z3" s="14">
        <f t="shared" ref="Z3:AB3" si="4">Y3+7</f>
        <v>45306</v>
      </c>
      <c r="AA3" s="14">
        <f t="shared" si="4"/>
        <v>45313</v>
      </c>
      <c r="AB3" s="14">
        <f t="shared" si="4"/>
        <v>45320</v>
      </c>
    </row>
    <row r="4" spans="1:30" x14ac:dyDescent="0.25">
      <c r="A4" t="s">
        <v>5</v>
      </c>
      <c r="B4" t="s">
        <v>6</v>
      </c>
      <c r="C4" s="2">
        <v>15.85</v>
      </c>
      <c r="D4" s="6">
        <v>40</v>
      </c>
      <c r="E4" s="6">
        <v>42</v>
      </c>
      <c r="F4" s="6">
        <v>39</v>
      </c>
      <c r="G4" s="6">
        <v>38</v>
      </c>
      <c r="H4" s="6">
        <v>45</v>
      </c>
      <c r="I4" s="8">
        <f t="shared" ref="I4:I20" si="5">IF(D4&gt;40,D4-40,0)</f>
        <v>0</v>
      </c>
      <c r="J4" s="8">
        <f t="shared" ref="J4:J20" si="6">IF(E4&gt;40,E4-40,0)</f>
        <v>2</v>
      </c>
      <c r="K4" s="8">
        <f t="shared" ref="K4:M19" si="7">IF(F4&gt;40,F4-40,0)</f>
        <v>0</v>
      </c>
      <c r="L4" s="8">
        <f t="shared" si="7"/>
        <v>0</v>
      </c>
      <c r="M4" s="8">
        <f t="shared" si="7"/>
        <v>5</v>
      </c>
      <c r="N4" s="10">
        <f>$C4*D4</f>
        <v>634</v>
      </c>
      <c r="O4" s="10">
        <f>$C4*E4</f>
        <v>665.69999999999993</v>
      </c>
      <c r="P4" s="10">
        <f>$C4*F4</f>
        <v>618.15</v>
      </c>
      <c r="Q4" s="10">
        <f>$C4*G4</f>
        <v>602.29999999999995</v>
      </c>
      <c r="R4" s="10">
        <f>$C4*H4</f>
        <v>713.25</v>
      </c>
      <c r="S4" s="12">
        <v>0</v>
      </c>
      <c r="T4" s="13">
        <f>0.5*$C4*J4</f>
        <v>15.85</v>
      </c>
      <c r="U4" s="13">
        <f t="shared" ref="U4:U20" si="8">0.5*$C4*K4</f>
        <v>0</v>
      </c>
      <c r="V4" s="13">
        <f t="shared" ref="V4:V20" si="9">0.5*$C4*L4</f>
        <v>0</v>
      </c>
      <c r="W4" s="13">
        <f t="shared" ref="W4:W20" si="10">0.5*$C4*M4</f>
        <v>39.625</v>
      </c>
      <c r="X4" s="15">
        <f>N4+S4</f>
        <v>634</v>
      </c>
      <c r="Y4" s="15">
        <f>O4+T4</f>
        <v>681.55</v>
      </c>
      <c r="Z4" s="15">
        <f t="shared" ref="Y4:AB19" si="11">P4+U4</f>
        <v>618.15</v>
      </c>
      <c r="AA4" s="15">
        <f t="shared" si="11"/>
        <v>602.29999999999995</v>
      </c>
      <c r="AB4" s="15">
        <f t="shared" si="11"/>
        <v>752.875</v>
      </c>
      <c r="AD4" s="3">
        <f>SUM(X4:AB4)</f>
        <v>3288.875</v>
      </c>
    </row>
    <row r="5" spans="1:30" x14ac:dyDescent="0.25">
      <c r="A5" t="s">
        <v>7</v>
      </c>
      <c r="B5" t="s">
        <v>8</v>
      </c>
      <c r="C5" s="2">
        <v>14.5</v>
      </c>
      <c r="D5" s="6">
        <v>45</v>
      </c>
      <c r="E5" s="6">
        <v>45</v>
      </c>
      <c r="F5" s="6">
        <v>33</v>
      </c>
      <c r="G5" s="6">
        <v>36</v>
      </c>
      <c r="H5" s="6">
        <v>44</v>
      </c>
      <c r="I5" s="8">
        <f t="shared" si="5"/>
        <v>5</v>
      </c>
      <c r="J5" s="8">
        <f t="shared" si="6"/>
        <v>5</v>
      </c>
      <c r="K5" s="8">
        <f t="shared" si="7"/>
        <v>0</v>
      </c>
      <c r="L5" s="8">
        <f t="shared" si="7"/>
        <v>0</v>
      </c>
      <c r="M5" s="8">
        <f t="shared" si="7"/>
        <v>4</v>
      </c>
      <c r="N5" s="10">
        <f t="shared" ref="N5:N20" si="12">C5*D5</f>
        <v>652.5</v>
      </c>
      <c r="O5" s="10">
        <f t="shared" ref="O5:O20" si="13">$C5*E5</f>
        <v>652.5</v>
      </c>
      <c r="P5" s="10">
        <f t="shared" ref="P5:P20" si="14">$C5*F5</f>
        <v>478.5</v>
      </c>
      <c r="Q5" s="10">
        <f t="shared" ref="Q5:Q20" si="15">$C5*G5</f>
        <v>522</v>
      </c>
      <c r="R5" s="10">
        <f t="shared" ref="R5:R20" si="16">$C5*H5</f>
        <v>638</v>
      </c>
      <c r="S5" s="13">
        <f t="shared" ref="S5:S20" si="17">0.5*C5*I5</f>
        <v>36.25</v>
      </c>
      <c r="T5" s="13">
        <f>0.5*$C5*J5</f>
        <v>36.25</v>
      </c>
      <c r="U5" s="13">
        <f t="shared" si="8"/>
        <v>0</v>
      </c>
      <c r="V5" s="13">
        <f t="shared" si="9"/>
        <v>0</v>
      </c>
      <c r="W5" s="13">
        <f t="shared" si="10"/>
        <v>29</v>
      </c>
      <c r="X5" s="15">
        <f t="shared" ref="X5:X20" si="18">N5+S5</f>
        <v>688.75</v>
      </c>
      <c r="Y5" s="15">
        <f t="shared" si="11"/>
        <v>688.75</v>
      </c>
      <c r="Z5" s="15">
        <f t="shared" si="11"/>
        <v>478.5</v>
      </c>
      <c r="AA5" s="15">
        <f t="shared" si="11"/>
        <v>522</v>
      </c>
      <c r="AB5" s="15">
        <f t="shared" si="11"/>
        <v>667</v>
      </c>
      <c r="AD5" s="3">
        <f t="shared" ref="AD5:AD20" si="19">SUM(X5:AB5)</f>
        <v>3045</v>
      </c>
    </row>
    <row r="6" spans="1:30" x14ac:dyDescent="0.25">
      <c r="A6" t="s">
        <v>9</v>
      </c>
      <c r="B6" t="s">
        <v>10</v>
      </c>
      <c r="C6" s="2">
        <v>20</v>
      </c>
      <c r="D6" s="6">
        <v>49</v>
      </c>
      <c r="E6" s="6">
        <v>60</v>
      </c>
      <c r="F6" s="6">
        <v>40</v>
      </c>
      <c r="G6" s="6">
        <v>40</v>
      </c>
      <c r="H6" s="6">
        <v>37</v>
      </c>
      <c r="I6" s="8">
        <f t="shared" si="5"/>
        <v>9</v>
      </c>
      <c r="J6" s="8">
        <f t="shared" si="6"/>
        <v>20</v>
      </c>
      <c r="K6" s="8">
        <f t="shared" si="7"/>
        <v>0</v>
      </c>
      <c r="L6" s="8">
        <f t="shared" si="7"/>
        <v>0</v>
      </c>
      <c r="M6" s="8">
        <f t="shared" si="7"/>
        <v>0</v>
      </c>
      <c r="N6" s="10">
        <f t="shared" si="12"/>
        <v>980</v>
      </c>
      <c r="O6" s="10">
        <f t="shared" si="13"/>
        <v>1200</v>
      </c>
      <c r="P6" s="10">
        <f t="shared" si="14"/>
        <v>800</v>
      </c>
      <c r="Q6" s="10">
        <f t="shared" si="15"/>
        <v>800</v>
      </c>
      <c r="R6" s="10">
        <f t="shared" si="16"/>
        <v>740</v>
      </c>
      <c r="S6" s="13">
        <f t="shared" si="17"/>
        <v>90</v>
      </c>
      <c r="T6" s="13">
        <f>0.5*$C6*J6</f>
        <v>200</v>
      </c>
      <c r="U6" s="13">
        <f t="shared" si="8"/>
        <v>0</v>
      </c>
      <c r="V6" s="13">
        <f t="shared" si="9"/>
        <v>0</v>
      </c>
      <c r="W6" s="13">
        <f t="shared" si="10"/>
        <v>0</v>
      </c>
      <c r="X6" s="15">
        <f t="shared" si="18"/>
        <v>1070</v>
      </c>
      <c r="Y6" s="15">
        <f t="shared" si="11"/>
        <v>1400</v>
      </c>
      <c r="Z6" s="15">
        <f t="shared" si="11"/>
        <v>800</v>
      </c>
      <c r="AA6" s="15">
        <f t="shared" si="11"/>
        <v>800</v>
      </c>
      <c r="AB6" s="15">
        <f t="shared" si="11"/>
        <v>740</v>
      </c>
      <c r="AD6" s="3">
        <f t="shared" si="19"/>
        <v>4810</v>
      </c>
    </row>
    <row r="7" spans="1:30" x14ac:dyDescent="0.25">
      <c r="A7" t="s">
        <v>11</v>
      </c>
      <c r="B7" t="s">
        <v>12</v>
      </c>
      <c r="C7" s="2">
        <v>19.100000000000001</v>
      </c>
      <c r="D7" s="6">
        <v>41</v>
      </c>
      <c r="E7" s="6">
        <v>35</v>
      </c>
      <c r="F7" s="6">
        <v>47</v>
      </c>
      <c r="G7" s="6">
        <v>40</v>
      </c>
      <c r="H7" s="6">
        <v>39</v>
      </c>
      <c r="I7" s="8">
        <f t="shared" si="5"/>
        <v>1</v>
      </c>
      <c r="J7" s="8">
        <f t="shared" si="6"/>
        <v>0</v>
      </c>
      <c r="K7" s="8">
        <f t="shared" si="7"/>
        <v>7</v>
      </c>
      <c r="L7" s="8">
        <f t="shared" si="7"/>
        <v>0</v>
      </c>
      <c r="M7" s="8">
        <f t="shared" si="7"/>
        <v>0</v>
      </c>
      <c r="N7" s="10">
        <f t="shared" si="12"/>
        <v>783.1</v>
      </c>
      <c r="O7" s="10">
        <f t="shared" si="13"/>
        <v>668.5</v>
      </c>
      <c r="P7" s="10">
        <f t="shared" si="14"/>
        <v>897.7</v>
      </c>
      <c r="Q7" s="10">
        <f t="shared" si="15"/>
        <v>764</v>
      </c>
      <c r="R7" s="10">
        <f t="shared" si="16"/>
        <v>744.90000000000009</v>
      </c>
      <c r="S7" s="13">
        <f t="shared" si="17"/>
        <v>9.5500000000000007</v>
      </c>
      <c r="T7" s="13">
        <f t="shared" ref="T7:T20" si="20">0.5*$C7*J7</f>
        <v>0</v>
      </c>
      <c r="U7" s="13">
        <f t="shared" si="8"/>
        <v>66.850000000000009</v>
      </c>
      <c r="V7" s="13">
        <f t="shared" si="9"/>
        <v>0</v>
      </c>
      <c r="W7" s="13">
        <f t="shared" si="10"/>
        <v>0</v>
      </c>
      <c r="X7" s="15">
        <f t="shared" si="18"/>
        <v>792.65</v>
      </c>
      <c r="Y7" s="15">
        <f t="shared" si="11"/>
        <v>668.5</v>
      </c>
      <c r="Z7" s="15">
        <f t="shared" si="11"/>
        <v>964.55000000000007</v>
      </c>
      <c r="AA7" s="15">
        <f t="shared" si="11"/>
        <v>764</v>
      </c>
      <c r="AB7" s="15">
        <f t="shared" si="11"/>
        <v>744.90000000000009</v>
      </c>
      <c r="AD7" s="3">
        <f t="shared" si="19"/>
        <v>3934.6000000000004</v>
      </c>
    </row>
    <row r="8" spans="1:30" x14ac:dyDescent="0.25">
      <c r="A8" t="s">
        <v>13</v>
      </c>
      <c r="B8" t="s">
        <v>14</v>
      </c>
      <c r="C8" s="2">
        <v>15.5</v>
      </c>
      <c r="D8" s="6">
        <v>43</v>
      </c>
      <c r="E8" s="6">
        <v>40</v>
      </c>
      <c r="F8" s="6">
        <v>42</v>
      </c>
      <c r="G8" s="6">
        <v>43</v>
      </c>
      <c r="H8" s="6">
        <v>40</v>
      </c>
      <c r="I8" s="8">
        <f t="shared" si="5"/>
        <v>3</v>
      </c>
      <c r="J8" s="8">
        <f t="shared" si="6"/>
        <v>0</v>
      </c>
      <c r="K8" s="8">
        <f t="shared" si="7"/>
        <v>2</v>
      </c>
      <c r="L8" s="8">
        <f t="shared" si="7"/>
        <v>3</v>
      </c>
      <c r="M8" s="8">
        <f t="shared" si="7"/>
        <v>0</v>
      </c>
      <c r="N8" s="10">
        <f t="shared" si="12"/>
        <v>666.5</v>
      </c>
      <c r="O8" s="10">
        <f t="shared" si="13"/>
        <v>620</v>
      </c>
      <c r="P8" s="10">
        <f t="shared" si="14"/>
        <v>651</v>
      </c>
      <c r="Q8" s="10">
        <f t="shared" si="15"/>
        <v>666.5</v>
      </c>
      <c r="R8" s="10">
        <f t="shared" si="16"/>
        <v>620</v>
      </c>
      <c r="S8" s="13">
        <f t="shared" si="17"/>
        <v>23.25</v>
      </c>
      <c r="T8" s="13">
        <f t="shared" si="20"/>
        <v>0</v>
      </c>
      <c r="U8" s="13">
        <f t="shared" si="8"/>
        <v>15.5</v>
      </c>
      <c r="V8" s="13">
        <f t="shared" si="9"/>
        <v>23.25</v>
      </c>
      <c r="W8" s="13">
        <f t="shared" si="10"/>
        <v>0</v>
      </c>
      <c r="X8" s="15">
        <f t="shared" si="18"/>
        <v>689.75</v>
      </c>
      <c r="Y8" s="15">
        <f t="shared" si="11"/>
        <v>620</v>
      </c>
      <c r="Z8" s="15">
        <f t="shared" si="11"/>
        <v>666.5</v>
      </c>
      <c r="AA8" s="15">
        <f t="shared" si="11"/>
        <v>689.75</v>
      </c>
      <c r="AB8" s="15">
        <f t="shared" si="11"/>
        <v>620</v>
      </c>
      <c r="AD8" s="3">
        <f t="shared" si="19"/>
        <v>3286</v>
      </c>
    </row>
    <row r="9" spans="1:30" x14ac:dyDescent="0.25">
      <c r="A9" t="s">
        <v>15</v>
      </c>
      <c r="B9" t="s">
        <v>16</v>
      </c>
      <c r="C9" s="2">
        <v>14</v>
      </c>
      <c r="D9" s="6">
        <v>44</v>
      </c>
      <c r="E9" s="6">
        <v>42</v>
      </c>
      <c r="F9" s="6">
        <v>42</v>
      </c>
      <c r="G9" s="6">
        <v>40</v>
      </c>
      <c r="H9" s="6">
        <v>40</v>
      </c>
      <c r="I9" s="8">
        <f t="shared" si="5"/>
        <v>4</v>
      </c>
      <c r="J9" s="8">
        <f t="shared" si="6"/>
        <v>2</v>
      </c>
      <c r="K9" s="8">
        <f t="shared" si="7"/>
        <v>2</v>
      </c>
      <c r="L9" s="8">
        <f t="shared" si="7"/>
        <v>0</v>
      </c>
      <c r="M9" s="8">
        <f t="shared" si="7"/>
        <v>0</v>
      </c>
      <c r="N9" s="10">
        <f t="shared" si="12"/>
        <v>616</v>
      </c>
      <c r="O9" s="10">
        <f t="shared" si="13"/>
        <v>588</v>
      </c>
      <c r="P9" s="10">
        <f t="shared" si="14"/>
        <v>588</v>
      </c>
      <c r="Q9" s="10">
        <f t="shared" si="15"/>
        <v>560</v>
      </c>
      <c r="R9" s="10">
        <f t="shared" si="16"/>
        <v>560</v>
      </c>
      <c r="S9" s="13">
        <f t="shared" si="17"/>
        <v>28</v>
      </c>
      <c r="T9" s="13">
        <f t="shared" si="20"/>
        <v>14</v>
      </c>
      <c r="U9" s="13">
        <f t="shared" si="8"/>
        <v>14</v>
      </c>
      <c r="V9" s="13">
        <f t="shared" si="9"/>
        <v>0</v>
      </c>
      <c r="W9" s="13">
        <f t="shared" si="10"/>
        <v>0</v>
      </c>
      <c r="X9" s="15">
        <f t="shared" si="18"/>
        <v>644</v>
      </c>
      <c r="Y9" s="15">
        <f t="shared" si="11"/>
        <v>602</v>
      </c>
      <c r="Z9" s="15">
        <f t="shared" si="11"/>
        <v>602</v>
      </c>
      <c r="AA9" s="15">
        <f t="shared" si="11"/>
        <v>560</v>
      </c>
      <c r="AB9" s="15">
        <f t="shared" si="11"/>
        <v>560</v>
      </c>
      <c r="AD9" s="3">
        <f t="shared" si="19"/>
        <v>2968</v>
      </c>
    </row>
    <row r="10" spans="1:30" x14ac:dyDescent="0.25">
      <c r="A10" t="s">
        <v>13</v>
      </c>
      <c r="B10" t="s">
        <v>17</v>
      </c>
      <c r="C10" s="2">
        <v>18</v>
      </c>
      <c r="D10" s="6">
        <v>40</v>
      </c>
      <c r="E10" s="6">
        <v>50</v>
      </c>
      <c r="F10" s="6">
        <v>45</v>
      </c>
      <c r="G10" s="6">
        <v>40</v>
      </c>
      <c r="H10" s="6">
        <v>41</v>
      </c>
      <c r="I10" s="8">
        <f t="shared" si="5"/>
        <v>0</v>
      </c>
      <c r="J10" s="8">
        <f t="shared" si="6"/>
        <v>10</v>
      </c>
      <c r="K10" s="8">
        <f t="shared" si="7"/>
        <v>5</v>
      </c>
      <c r="L10" s="8">
        <f t="shared" si="7"/>
        <v>0</v>
      </c>
      <c r="M10" s="8">
        <f t="shared" si="7"/>
        <v>1</v>
      </c>
      <c r="N10" s="10">
        <f t="shared" si="12"/>
        <v>720</v>
      </c>
      <c r="O10" s="10">
        <f t="shared" si="13"/>
        <v>900</v>
      </c>
      <c r="P10" s="10">
        <f t="shared" si="14"/>
        <v>810</v>
      </c>
      <c r="Q10" s="10">
        <f t="shared" si="15"/>
        <v>720</v>
      </c>
      <c r="R10" s="10">
        <f t="shared" si="16"/>
        <v>738</v>
      </c>
      <c r="S10" s="13">
        <f t="shared" si="17"/>
        <v>0</v>
      </c>
      <c r="T10" s="13">
        <f t="shared" si="20"/>
        <v>90</v>
      </c>
      <c r="U10" s="13">
        <f t="shared" si="8"/>
        <v>45</v>
      </c>
      <c r="V10" s="13">
        <f t="shared" si="9"/>
        <v>0</v>
      </c>
      <c r="W10" s="13">
        <f t="shared" si="10"/>
        <v>9</v>
      </c>
      <c r="X10" s="15">
        <f t="shared" si="18"/>
        <v>720</v>
      </c>
      <c r="Y10" s="15">
        <f t="shared" si="11"/>
        <v>990</v>
      </c>
      <c r="Z10" s="15">
        <f t="shared" si="11"/>
        <v>855</v>
      </c>
      <c r="AA10" s="15">
        <f t="shared" si="11"/>
        <v>720</v>
      </c>
      <c r="AB10" s="15">
        <f t="shared" si="11"/>
        <v>747</v>
      </c>
      <c r="AD10" s="3">
        <f t="shared" si="19"/>
        <v>4032</v>
      </c>
    </row>
    <row r="11" spans="1:30" x14ac:dyDescent="0.25">
      <c r="A11" t="s">
        <v>18</v>
      </c>
      <c r="B11" t="s">
        <v>19</v>
      </c>
      <c r="C11" s="2">
        <v>17.5</v>
      </c>
      <c r="D11" s="6">
        <v>55</v>
      </c>
      <c r="E11" s="6">
        <v>39</v>
      </c>
      <c r="F11" s="6">
        <v>54</v>
      </c>
      <c r="G11" s="6">
        <v>45</v>
      </c>
      <c r="H11" s="6">
        <v>40</v>
      </c>
      <c r="I11" s="8">
        <f t="shared" si="5"/>
        <v>15</v>
      </c>
      <c r="J11" s="8">
        <f t="shared" si="6"/>
        <v>0</v>
      </c>
      <c r="K11" s="8">
        <f t="shared" si="7"/>
        <v>14</v>
      </c>
      <c r="L11" s="8">
        <f t="shared" si="7"/>
        <v>5</v>
      </c>
      <c r="M11" s="8">
        <f t="shared" si="7"/>
        <v>0</v>
      </c>
      <c r="N11" s="10">
        <f t="shared" si="12"/>
        <v>962.5</v>
      </c>
      <c r="O11" s="10">
        <f t="shared" si="13"/>
        <v>682.5</v>
      </c>
      <c r="P11" s="10">
        <f t="shared" si="14"/>
        <v>945</v>
      </c>
      <c r="Q11" s="10">
        <f t="shared" si="15"/>
        <v>787.5</v>
      </c>
      <c r="R11" s="10">
        <f t="shared" si="16"/>
        <v>700</v>
      </c>
      <c r="S11" s="13">
        <f t="shared" si="17"/>
        <v>131.25</v>
      </c>
      <c r="T11" s="13">
        <f t="shared" si="20"/>
        <v>0</v>
      </c>
      <c r="U11" s="13">
        <f t="shared" si="8"/>
        <v>122.5</v>
      </c>
      <c r="V11" s="13">
        <f t="shared" si="9"/>
        <v>43.75</v>
      </c>
      <c r="W11" s="13">
        <f t="shared" si="10"/>
        <v>0</v>
      </c>
      <c r="X11" s="15">
        <f t="shared" si="18"/>
        <v>1093.75</v>
      </c>
      <c r="Y11" s="15">
        <f t="shared" si="11"/>
        <v>682.5</v>
      </c>
      <c r="Z11" s="15">
        <f t="shared" si="11"/>
        <v>1067.5</v>
      </c>
      <c r="AA11" s="15">
        <f t="shared" si="11"/>
        <v>831.25</v>
      </c>
      <c r="AB11" s="15">
        <f t="shared" si="11"/>
        <v>700</v>
      </c>
      <c r="AD11" s="3">
        <f t="shared" si="19"/>
        <v>4375</v>
      </c>
    </row>
    <row r="12" spans="1:30" x14ac:dyDescent="0.25">
      <c r="A12" t="s">
        <v>20</v>
      </c>
      <c r="B12" t="s">
        <v>21</v>
      </c>
      <c r="C12" s="2">
        <v>14.7</v>
      </c>
      <c r="D12" s="6">
        <v>30</v>
      </c>
      <c r="E12" s="6">
        <v>39</v>
      </c>
      <c r="F12" s="6">
        <v>42</v>
      </c>
      <c r="G12" s="6">
        <v>50</v>
      </c>
      <c r="H12" s="6">
        <v>49</v>
      </c>
      <c r="I12" s="8">
        <f t="shared" si="5"/>
        <v>0</v>
      </c>
      <c r="J12" s="8">
        <f t="shared" si="6"/>
        <v>0</v>
      </c>
      <c r="K12" s="8">
        <f t="shared" si="7"/>
        <v>2</v>
      </c>
      <c r="L12" s="8">
        <f t="shared" si="7"/>
        <v>10</v>
      </c>
      <c r="M12" s="8">
        <f t="shared" si="7"/>
        <v>9</v>
      </c>
      <c r="N12" s="10">
        <f t="shared" si="12"/>
        <v>441</v>
      </c>
      <c r="O12" s="10">
        <f t="shared" si="13"/>
        <v>573.29999999999995</v>
      </c>
      <c r="P12" s="10">
        <f t="shared" si="14"/>
        <v>617.4</v>
      </c>
      <c r="Q12" s="10">
        <f t="shared" si="15"/>
        <v>735</v>
      </c>
      <c r="R12" s="10">
        <f t="shared" si="16"/>
        <v>720.3</v>
      </c>
      <c r="S12" s="13">
        <f t="shared" si="17"/>
        <v>0</v>
      </c>
      <c r="T12" s="13">
        <f t="shared" si="20"/>
        <v>0</v>
      </c>
      <c r="U12" s="13">
        <f t="shared" si="8"/>
        <v>14.7</v>
      </c>
      <c r="V12" s="13">
        <f t="shared" si="9"/>
        <v>73.5</v>
      </c>
      <c r="W12" s="13">
        <f t="shared" si="10"/>
        <v>66.149999999999991</v>
      </c>
      <c r="X12" s="15">
        <f t="shared" si="18"/>
        <v>441</v>
      </c>
      <c r="Y12" s="15">
        <f t="shared" si="11"/>
        <v>573.29999999999995</v>
      </c>
      <c r="Z12" s="15">
        <f t="shared" si="11"/>
        <v>632.1</v>
      </c>
      <c r="AA12" s="15">
        <f t="shared" si="11"/>
        <v>808.5</v>
      </c>
      <c r="AB12" s="15">
        <f t="shared" si="11"/>
        <v>786.44999999999993</v>
      </c>
      <c r="AD12" s="3">
        <f t="shared" si="19"/>
        <v>3241.35</v>
      </c>
    </row>
    <row r="13" spans="1:30" x14ac:dyDescent="0.25">
      <c r="A13" t="s">
        <v>22</v>
      </c>
      <c r="B13" t="s">
        <v>23</v>
      </c>
      <c r="C13" s="2">
        <v>13.8</v>
      </c>
      <c r="D13" s="6">
        <v>37</v>
      </c>
      <c r="E13" s="6">
        <v>41</v>
      </c>
      <c r="F13" s="6">
        <v>42</v>
      </c>
      <c r="G13" s="6">
        <v>45</v>
      </c>
      <c r="H13" s="6">
        <v>42</v>
      </c>
      <c r="I13" s="8">
        <f t="shared" si="5"/>
        <v>0</v>
      </c>
      <c r="J13" s="8">
        <f t="shared" si="6"/>
        <v>1</v>
      </c>
      <c r="K13" s="8">
        <f t="shared" si="7"/>
        <v>2</v>
      </c>
      <c r="L13" s="8">
        <f t="shared" si="7"/>
        <v>5</v>
      </c>
      <c r="M13" s="8">
        <f t="shared" si="7"/>
        <v>2</v>
      </c>
      <c r="N13" s="10">
        <f t="shared" si="12"/>
        <v>510.6</v>
      </c>
      <c r="O13" s="10">
        <f t="shared" si="13"/>
        <v>565.80000000000007</v>
      </c>
      <c r="P13" s="10">
        <f t="shared" si="14"/>
        <v>579.6</v>
      </c>
      <c r="Q13" s="10">
        <f t="shared" si="15"/>
        <v>621</v>
      </c>
      <c r="R13" s="10">
        <f t="shared" si="16"/>
        <v>579.6</v>
      </c>
      <c r="S13" s="13">
        <f t="shared" si="17"/>
        <v>0</v>
      </c>
      <c r="T13" s="13">
        <f t="shared" si="20"/>
        <v>6.9</v>
      </c>
      <c r="U13" s="13">
        <f t="shared" si="8"/>
        <v>13.8</v>
      </c>
      <c r="V13" s="13">
        <f t="shared" si="9"/>
        <v>34.5</v>
      </c>
      <c r="W13" s="13">
        <f t="shared" si="10"/>
        <v>13.8</v>
      </c>
      <c r="X13" s="15">
        <f t="shared" si="18"/>
        <v>510.6</v>
      </c>
      <c r="Y13" s="15">
        <f t="shared" si="11"/>
        <v>572.70000000000005</v>
      </c>
      <c r="Z13" s="15">
        <f t="shared" si="11"/>
        <v>593.4</v>
      </c>
      <c r="AA13" s="15">
        <f t="shared" si="11"/>
        <v>655.5</v>
      </c>
      <c r="AB13" s="15">
        <f t="shared" si="11"/>
        <v>593.4</v>
      </c>
      <c r="AD13" s="3">
        <f t="shared" si="19"/>
        <v>2925.6000000000004</v>
      </c>
    </row>
    <row r="14" spans="1:30" x14ac:dyDescent="0.25">
      <c r="A14" t="s">
        <v>12</v>
      </c>
      <c r="B14" t="s">
        <v>24</v>
      </c>
      <c r="C14" s="2">
        <v>14</v>
      </c>
      <c r="D14" s="6">
        <v>40</v>
      </c>
      <c r="E14" s="6">
        <v>43</v>
      </c>
      <c r="F14" s="6">
        <v>42</v>
      </c>
      <c r="G14" s="6">
        <v>40</v>
      </c>
      <c r="H14" s="6">
        <v>40</v>
      </c>
      <c r="I14" s="8">
        <f t="shared" si="5"/>
        <v>0</v>
      </c>
      <c r="J14" s="8">
        <f t="shared" si="6"/>
        <v>3</v>
      </c>
      <c r="K14" s="8">
        <f t="shared" si="7"/>
        <v>2</v>
      </c>
      <c r="L14" s="8">
        <f t="shared" si="7"/>
        <v>0</v>
      </c>
      <c r="M14" s="8">
        <f t="shared" si="7"/>
        <v>0</v>
      </c>
      <c r="N14" s="10">
        <f t="shared" si="12"/>
        <v>560</v>
      </c>
      <c r="O14" s="10">
        <f t="shared" si="13"/>
        <v>602</v>
      </c>
      <c r="P14" s="10">
        <f t="shared" si="14"/>
        <v>588</v>
      </c>
      <c r="Q14" s="10">
        <f t="shared" si="15"/>
        <v>560</v>
      </c>
      <c r="R14" s="10">
        <f t="shared" si="16"/>
        <v>560</v>
      </c>
      <c r="S14" s="13">
        <f t="shared" si="17"/>
        <v>0</v>
      </c>
      <c r="T14" s="13">
        <f t="shared" si="20"/>
        <v>21</v>
      </c>
      <c r="U14" s="13">
        <f t="shared" si="8"/>
        <v>14</v>
      </c>
      <c r="V14" s="13">
        <f t="shared" si="9"/>
        <v>0</v>
      </c>
      <c r="W14" s="13">
        <f t="shared" si="10"/>
        <v>0</v>
      </c>
      <c r="X14" s="15">
        <f t="shared" si="18"/>
        <v>560</v>
      </c>
      <c r="Y14" s="15">
        <f t="shared" si="11"/>
        <v>623</v>
      </c>
      <c r="Z14" s="15">
        <f t="shared" si="11"/>
        <v>602</v>
      </c>
      <c r="AA14" s="15">
        <f t="shared" si="11"/>
        <v>560</v>
      </c>
      <c r="AB14" s="15">
        <f t="shared" si="11"/>
        <v>560</v>
      </c>
      <c r="AD14" s="3">
        <f t="shared" si="19"/>
        <v>2905</v>
      </c>
    </row>
    <row r="15" spans="1:30" x14ac:dyDescent="0.25">
      <c r="A15" t="s">
        <v>25</v>
      </c>
      <c r="B15" t="s">
        <v>16</v>
      </c>
      <c r="C15" s="2">
        <v>16</v>
      </c>
      <c r="D15" s="6">
        <v>40</v>
      </c>
      <c r="E15" s="6">
        <v>40</v>
      </c>
      <c r="F15" s="6">
        <v>41</v>
      </c>
      <c r="G15" s="6">
        <v>41</v>
      </c>
      <c r="H15" s="6">
        <v>42</v>
      </c>
      <c r="I15" s="8">
        <f t="shared" si="5"/>
        <v>0</v>
      </c>
      <c r="J15" s="8">
        <f t="shared" si="6"/>
        <v>0</v>
      </c>
      <c r="K15" s="8">
        <f t="shared" si="7"/>
        <v>1</v>
      </c>
      <c r="L15" s="8">
        <f t="shared" si="7"/>
        <v>1</v>
      </c>
      <c r="M15" s="8">
        <f t="shared" si="7"/>
        <v>2</v>
      </c>
      <c r="N15" s="10">
        <f t="shared" si="12"/>
        <v>640</v>
      </c>
      <c r="O15" s="10">
        <f t="shared" si="13"/>
        <v>640</v>
      </c>
      <c r="P15" s="10">
        <f t="shared" si="14"/>
        <v>656</v>
      </c>
      <c r="Q15" s="10">
        <f t="shared" si="15"/>
        <v>656</v>
      </c>
      <c r="R15" s="10">
        <f t="shared" si="16"/>
        <v>672</v>
      </c>
      <c r="S15" s="13">
        <f t="shared" si="17"/>
        <v>0</v>
      </c>
      <c r="T15" s="13">
        <f t="shared" si="20"/>
        <v>0</v>
      </c>
      <c r="U15" s="13">
        <f t="shared" si="8"/>
        <v>8</v>
      </c>
      <c r="V15" s="13">
        <f t="shared" si="9"/>
        <v>8</v>
      </c>
      <c r="W15" s="13">
        <f t="shared" si="10"/>
        <v>16</v>
      </c>
      <c r="X15" s="15">
        <f t="shared" si="18"/>
        <v>640</v>
      </c>
      <c r="Y15" s="15">
        <f t="shared" si="11"/>
        <v>640</v>
      </c>
      <c r="Z15" s="15">
        <f t="shared" si="11"/>
        <v>664</v>
      </c>
      <c r="AA15" s="15">
        <f t="shared" si="11"/>
        <v>664</v>
      </c>
      <c r="AB15" s="15">
        <f t="shared" si="11"/>
        <v>688</v>
      </c>
      <c r="AD15" s="3">
        <f t="shared" si="19"/>
        <v>3296</v>
      </c>
    </row>
    <row r="16" spans="1:30" x14ac:dyDescent="0.25">
      <c r="A16" t="s">
        <v>26</v>
      </c>
      <c r="B16" t="s">
        <v>21</v>
      </c>
      <c r="C16" s="2">
        <v>15.45</v>
      </c>
      <c r="D16" s="6">
        <v>40</v>
      </c>
      <c r="E16" s="6">
        <v>40</v>
      </c>
      <c r="F16" s="6">
        <v>39</v>
      </c>
      <c r="G16" s="6">
        <v>45</v>
      </c>
      <c r="H16" s="6">
        <v>47</v>
      </c>
      <c r="I16" s="8">
        <f t="shared" si="5"/>
        <v>0</v>
      </c>
      <c r="J16" s="8">
        <f t="shared" si="6"/>
        <v>0</v>
      </c>
      <c r="K16" s="8">
        <f t="shared" si="7"/>
        <v>0</v>
      </c>
      <c r="L16" s="8">
        <f t="shared" si="7"/>
        <v>5</v>
      </c>
      <c r="M16" s="8">
        <f t="shared" si="7"/>
        <v>7</v>
      </c>
      <c r="N16" s="10">
        <f t="shared" si="12"/>
        <v>618</v>
      </c>
      <c r="O16" s="10">
        <f t="shared" si="13"/>
        <v>618</v>
      </c>
      <c r="P16" s="10">
        <f t="shared" si="14"/>
        <v>602.54999999999995</v>
      </c>
      <c r="Q16" s="10">
        <f t="shared" si="15"/>
        <v>695.25</v>
      </c>
      <c r="R16" s="10">
        <f t="shared" si="16"/>
        <v>726.15</v>
      </c>
      <c r="S16" s="13">
        <f t="shared" si="17"/>
        <v>0</v>
      </c>
      <c r="T16" s="13">
        <f t="shared" si="20"/>
        <v>0</v>
      </c>
      <c r="U16" s="13">
        <f t="shared" si="8"/>
        <v>0</v>
      </c>
      <c r="V16" s="13">
        <f t="shared" si="9"/>
        <v>38.625</v>
      </c>
      <c r="W16" s="13">
        <f t="shared" si="10"/>
        <v>54.074999999999996</v>
      </c>
      <c r="X16" s="15">
        <f t="shared" si="18"/>
        <v>618</v>
      </c>
      <c r="Y16" s="15">
        <f t="shared" si="11"/>
        <v>618</v>
      </c>
      <c r="Z16" s="15">
        <f t="shared" si="11"/>
        <v>602.54999999999995</v>
      </c>
      <c r="AA16" s="15">
        <f t="shared" si="11"/>
        <v>733.875</v>
      </c>
      <c r="AB16" s="15">
        <f t="shared" si="11"/>
        <v>780.22500000000002</v>
      </c>
      <c r="AD16" s="3">
        <f t="shared" si="19"/>
        <v>3352.65</v>
      </c>
    </row>
    <row r="17" spans="1:30" x14ac:dyDescent="0.25">
      <c r="A17" t="s">
        <v>27</v>
      </c>
      <c r="B17" t="s">
        <v>6</v>
      </c>
      <c r="C17" s="2">
        <v>45</v>
      </c>
      <c r="D17" s="6">
        <v>42</v>
      </c>
      <c r="E17" s="6">
        <v>40</v>
      </c>
      <c r="F17" s="6">
        <v>60</v>
      </c>
      <c r="G17" s="6">
        <v>41</v>
      </c>
      <c r="H17" s="6">
        <v>40</v>
      </c>
      <c r="I17" s="8">
        <f t="shared" si="5"/>
        <v>2</v>
      </c>
      <c r="J17" s="8">
        <f t="shared" si="6"/>
        <v>0</v>
      </c>
      <c r="K17" s="8">
        <f t="shared" si="7"/>
        <v>20</v>
      </c>
      <c r="L17" s="8">
        <f t="shared" si="7"/>
        <v>1</v>
      </c>
      <c r="M17" s="8">
        <f t="shared" si="7"/>
        <v>0</v>
      </c>
      <c r="N17" s="10">
        <f t="shared" si="12"/>
        <v>1890</v>
      </c>
      <c r="O17" s="10">
        <f t="shared" si="13"/>
        <v>1800</v>
      </c>
      <c r="P17" s="10">
        <f>$C17*F17</f>
        <v>2700</v>
      </c>
      <c r="Q17" s="10">
        <f t="shared" si="15"/>
        <v>1845</v>
      </c>
      <c r="R17" s="10">
        <f t="shared" si="16"/>
        <v>1800</v>
      </c>
      <c r="S17" s="13">
        <f t="shared" si="17"/>
        <v>45</v>
      </c>
      <c r="T17" s="13">
        <f t="shared" si="20"/>
        <v>0</v>
      </c>
      <c r="U17" s="13">
        <f t="shared" si="8"/>
        <v>450</v>
      </c>
      <c r="V17" s="13">
        <f t="shared" si="9"/>
        <v>22.5</v>
      </c>
      <c r="W17" s="13">
        <f t="shared" si="10"/>
        <v>0</v>
      </c>
      <c r="X17" s="15">
        <f t="shared" si="18"/>
        <v>1935</v>
      </c>
      <c r="Y17" s="15">
        <f t="shared" si="11"/>
        <v>1800</v>
      </c>
      <c r="Z17" s="15">
        <f t="shared" si="11"/>
        <v>3150</v>
      </c>
      <c r="AA17" s="15">
        <f t="shared" si="11"/>
        <v>1867.5</v>
      </c>
      <c r="AB17" s="15">
        <f t="shared" si="11"/>
        <v>1800</v>
      </c>
      <c r="AD17" s="3">
        <f t="shared" si="19"/>
        <v>10552.5</v>
      </c>
    </row>
    <row r="18" spans="1:30" x14ac:dyDescent="0.25">
      <c r="A18" t="s">
        <v>28</v>
      </c>
      <c r="B18" t="s">
        <v>14</v>
      </c>
      <c r="C18" s="2">
        <v>30</v>
      </c>
      <c r="D18" s="6">
        <v>40</v>
      </c>
      <c r="E18" s="6">
        <v>40</v>
      </c>
      <c r="F18" s="6">
        <v>37</v>
      </c>
      <c r="G18" s="6">
        <v>39</v>
      </c>
      <c r="H18" s="6">
        <v>40</v>
      </c>
      <c r="I18" s="8">
        <f t="shared" si="5"/>
        <v>0</v>
      </c>
      <c r="J18" s="8">
        <f t="shared" si="6"/>
        <v>0</v>
      </c>
      <c r="K18" s="8">
        <f t="shared" si="7"/>
        <v>0</v>
      </c>
      <c r="L18" s="8">
        <f t="shared" si="7"/>
        <v>0</v>
      </c>
      <c r="M18" s="8">
        <f t="shared" si="7"/>
        <v>0</v>
      </c>
      <c r="N18" s="10">
        <f t="shared" si="12"/>
        <v>1200</v>
      </c>
      <c r="O18" s="10">
        <f t="shared" si="13"/>
        <v>1200</v>
      </c>
      <c r="P18" s="10">
        <f t="shared" si="14"/>
        <v>1110</v>
      </c>
      <c r="Q18" s="10">
        <f t="shared" si="15"/>
        <v>1170</v>
      </c>
      <c r="R18" s="10">
        <f t="shared" si="16"/>
        <v>1200</v>
      </c>
      <c r="S18" s="13">
        <f t="shared" si="17"/>
        <v>0</v>
      </c>
      <c r="T18" s="13">
        <f t="shared" si="20"/>
        <v>0</v>
      </c>
      <c r="U18" s="13">
        <f t="shared" si="8"/>
        <v>0</v>
      </c>
      <c r="V18" s="13">
        <f t="shared" si="9"/>
        <v>0</v>
      </c>
      <c r="W18" s="13">
        <f t="shared" si="10"/>
        <v>0</v>
      </c>
      <c r="X18" s="15">
        <f t="shared" si="18"/>
        <v>1200</v>
      </c>
      <c r="Y18" s="15">
        <f t="shared" si="11"/>
        <v>1200</v>
      </c>
      <c r="Z18" s="15">
        <f t="shared" si="11"/>
        <v>1110</v>
      </c>
      <c r="AA18" s="15">
        <f t="shared" si="11"/>
        <v>1170</v>
      </c>
      <c r="AB18" s="15">
        <f t="shared" si="11"/>
        <v>1200</v>
      </c>
      <c r="AD18" s="3">
        <f t="shared" si="19"/>
        <v>5880</v>
      </c>
    </row>
    <row r="19" spans="1:30" x14ac:dyDescent="0.25">
      <c r="A19" t="s">
        <v>29</v>
      </c>
      <c r="B19" t="s">
        <v>30</v>
      </c>
      <c r="C19" s="2">
        <v>25</v>
      </c>
      <c r="D19" s="6">
        <v>45</v>
      </c>
      <c r="E19" s="6">
        <v>42</v>
      </c>
      <c r="F19" s="6">
        <v>30</v>
      </c>
      <c r="G19" s="6">
        <v>37</v>
      </c>
      <c r="H19" s="6">
        <v>45</v>
      </c>
      <c r="I19" s="8">
        <f t="shared" si="5"/>
        <v>5</v>
      </c>
      <c r="J19" s="8">
        <f t="shared" si="6"/>
        <v>2</v>
      </c>
      <c r="K19" s="8">
        <f t="shared" si="7"/>
        <v>0</v>
      </c>
      <c r="L19" s="8">
        <f t="shared" si="7"/>
        <v>0</v>
      </c>
      <c r="M19" s="8">
        <f t="shared" si="7"/>
        <v>5</v>
      </c>
      <c r="N19" s="10">
        <f t="shared" si="12"/>
        <v>1125</v>
      </c>
      <c r="O19" s="10">
        <f t="shared" si="13"/>
        <v>1050</v>
      </c>
      <c r="P19" s="10">
        <f t="shared" si="14"/>
        <v>750</v>
      </c>
      <c r="Q19" s="10">
        <f t="shared" si="15"/>
        <v>925</v>
      </c>
      <c r="R19" s="10">
        <f t="shared" si="16"/>
        <v>1125</v>
      </c>
      <c r="S19" s="13">
        <f t="shared" si="17"/>
        <v>62.5</v>
      </c>
      <c r="T19" s="13">
        <f t="shared" si="20"/>
        <v>25</v>
      </c>
      <c r="U19" s="13">
        <f t="shared" si="8"/>
        <v>0</v>
      </c>
      <c r="V19" s="13">
        <f t="shared" si="9"/>
        <v>0</v>
      </c>
      <c r="W19" s="13">
        <f t="shared" si="10"/>
        <v>62.5</v>
      </c>
      <c r="X19" s="15">
        <f t="shared" si="18"/>
        <v>1187.5</v>
      </c>
      <c r="Y19" s="15">
        <f t="shared" si="11"/>
        <v>1075</v>
      </c>
      <c r="Z19" s="15">
        <f t="shared" si="11"/>
        <v>750</v>
      </c>
      <c r="AA19" s="15">
        <f t="shared" si="11"/>
        <v>925</v>
      </c>
      <c r="AB19" s="15">
        <f t="shared" si="11"/>
        <v>1187.5</v>
      </c>
      <c r="AD19" s="3">
        <f t="shared" si="19"/>
        <v>5125</v>
      </c>
    </row>
    <row r="20" spans="1:30" x14ac:dyDescent="0.25">
      <c r="A20" t="s">
        <v>31</v>
      </c>
      <c r="B20" t="s">
        <v>32</v>
      </c>
      <c r="C20" s="2">
        <v>25</v>
      </c>
      <c r="D20" s="6">
        <v>55</v>
      </c>
      <c r="E20" s="6">
        <v>43</v>
      </c>
      <c r="F20" s="6">
        <v>37</v>
      </c>
      <c r="G20" s="6">
        <v>40</v>
      </c>
      <c r="H20" s="6">
        <v>40</v>
      </c>
      <c r="I20" s="8">
        <f t="shared" si="5"/>
        <v>15</v>
      </c>
      <c r="J20" s="8">
        <f t="shared" si="6"/>
        <v>3</v>
      </c>
      <c r="K20" s="8">
        <f t="shared" ref="K20:M20" si="21">IF(F20&gt;40,F20-40,0)</f>
        <v>0</v>
      </c>
      <c r="L20" s="8">
        <f t="shared" si="21"/>
        <v>0</v>
      </c>
      <c r="M20" s="8">
        <f t="shared" si="21"/>
        <v>0</v>
      </c>
      <c r="N20" s="10">
        <f t="shared" si="12"/>
        <v>1375</v>
      </c>
      <c r="O20" s="10">
        <f t="shared" si="13"/>
        <v>1075</v>
      </c>
      <c r="P20" s="10">
        <f t="shared" si="14"/>
        <v>925</v>
      </c>
      <c r="Q20" s="10">
        <f t="shared" si="15"/>
        <v>1000</v>
      </c>
      <c r="R20" s="10">
        <f t="shared" si="16"/>
        <v>1000</v>
      </c>
      <c r="S20" s="13">
        <f t="shared" si="17"/>
        <v>187.5</v>
      </c>
      <c r="T20" s="13">
        <f t="shared" si="20"/>
        <v>37.5</v>
      </c>
      <c r="U20" s="13">
        <f t="shared" si="8"/>
        <v>0</v>
      </c>
      <c r="V20" s="13">
        <f t="shared" si="9"/>
        <v>0</v>
      </c>
      <c r="W20" s="13">
        <f t="shared" si="10"/>
        <v>0</v>
      </c>
      <c r="X20" s="15">
        <f t="shared" si="18"/>
        <v>1562.5</v>
      </c>
      <c r="Y20" s="15">
        <f t="shared" ref="Y20" si="22">O20+T20</f>
        <v>1112.5</v>
      </c>
      <c r="Z20" s="15">
        <f t="shared" ref="Z20" si="23">P20+U20</f>
        <v>925</v>
      </c>
      <c r="AA20" s="15">
        <f t="shared" ref="AA20" si="24">Q20+V20</f>
        <v>1000</v>
      </c>
      <c r="AB20" s="15">
        <f t="shared" ref="AB20" si="25">R20+W20</f>
        <v>1000</v>
      </c>
      <c r="AD20" s="3">
        <f t="shared" si="19"/>
        <v>5600</v>
      </c>
    </row>
    <row r="21" spans="1:30" x14ac:dyDescent="0.25">
      <c r="O21" s="3"/>
    </row>
    <row r="22" spans="1:30" x14ac:dyDescent="0.25">
      <c r="A22" t="s">
        <v>34</v>
      </c>
      <c r="C22" s="3">
        <f>MAX(C4:C20)</f>
        <v>45</v>
      </c>
      <c r="D22">
        <f>MAX(D4:D20)</f>
        <v>55</v>
      </c>
      <c r="N22" s="2">
        <f>MAX(N4:N20)</f>
        <v>1890</v>
      </c>
      <c r="O22" s="2">
        <f t="shared" ref="O22:AB22" si="26">MAX(O4:O20)</f>
        <v>1800</v>
      </c>
      <c r="P22" s="2">
        <f t="shared" si="26"/>
        <v>2700</v>
      </c>
      <c r="Q22" s="2">
        <f t="shared" si="26"/>
        <v>1845</v>
      </c>
      <c r="R22" s="2">
        <f t="shared" si="26"/>
        <v>1800</v>
      </c>
      <c r="S22" s="2">
        <f t="shared" si="26"/>
        <v>187.5</v>
      </c>
      <c r="T22" s="2">
        <f t="shared" si="26"/>
        <v>200</v>
      </c>
      <c r="U22" s="2">
        <f t="shared" si="26"/>
        <v>450</v>
      </c>
      <c r="V22" s="2">
        <f t="shared" si="26"/>
        <v>73.5</v>
      </c>
      <c r="W22" s="2">
        <f t="shared" si="26"/>
        <v>66.149999999999991</v>
      </c>
      <c r="X22" s="2">
        <f t="shared" si="26"/>
        <v>1935</v>
      </c>
      <c r="Y22" s="2">
        <f t="shared" si="26"/>
        <v>1800</v>
      </c>
      <c r="Z22" s="2">
        <f t="shared" si="26"/>
        <v>3150</v>
      </c>
      <c r="AA22" s="2">
        <f t="shared" si="26"/>
        <v>1867.5</v>
      </c>
      <c r="AB22" s="2">
        <f t="shared" si="26"/>
        <v>1800</v>
      </c>
      <c r="AD22" s="2">
        <f t="shared" ref="AD22" si="27">MAX(AD4:AD20)</f>
        <v>10552.5</v>
      </c>
    </row>
    <row r="23" spans="1:30" x14ac:dyDescent="0.25">
      <c r="A23" t="s">
        <v>35</v>
      </c>
      <c r="C23" s="3">
        <f>MIN(C4:C20)</f>
        <v>13.8</v>
      </c>
      <c r="D23">
        <f>MIN(D4:D20)</f>
        <v>30</v>
      </c>
      <c r="N23" s="2">
        <f>MIN(N4:N20)</f>
        <v>441</v>
      </c>
      <c r="O23" s="2">
        <f t="shared" ref="O23:AB23" si="28">MIN(O4:O20)</f>
        <v>565.80000000000007</v>
      </c>
      <c r="P23" s="2">
        <f t="shared" si="28"/>
        <v>478.5</v>
      </c>
      <c r="Q23" s="2">
        <f t="shared" si="28"/>
        <v>522</v>
      </c>
      <c r="R23" s="2">
        <f t="shared" si="28"/>
        <v>560</v>
      </c>
      <c r="S23" s="2">
        <f t="shared" si="28"/>
        <v>0</v>
      </c>
      <c r="T23" s="2">
        <f t="shared" si="28"/>
        <v>0</v>
      </c>
      <c r="U23" s="2">
        <f t="shared" si="28"/>
        <v>0</v>
      </c>
      <c r="V23" s="2">
        <f t="shared" si="28"/>
        <v>0</v>
      </c>
      <c r="W23" s="2">
        <f t="shared" si="28"/>
        <v>0</v>
      </c>
      <c r="X23" s="2">
        <f t="shared" si="28"/>
        <v>441</v>
      </c>
      <c r="Y23" s="2">
        <f t="shared" si="28"/>
        <v>572.70000000000005</v>
      </c>
      <c r="Z23" s="2">
        <f t="shared" si="28"/>
        <v>478.5</v>
      </c>
      <c r="AA23" s="2">
        <f t="shared" si="28"/>
        <v>522</v>
      </c>
      <c r="AB23" s="2">
        <f t="shared" si="28"/>
        <v>560</v>
      </c>
      <c r="AD23" s="2">
        <f t="shared" ref="AD23" si="29">MIN(AD4:AD20)</f>
        <v>2905</v>
      </c>
    </row>
    <row r="24" spans="1:30" x14ac:dyDescent="0.25">
      <c r="A24" t="s">
        <v>36</v>
      </c>
      <c r="C24" s="3">
        <f>AVERAGE(C4:C20)</f>
        <v>19.611764705882351</v>
      </c>
      <c r="D24" s="4">
        <f>AVERAGE(D4:D20)</f>
        <v>42.705882352941174</v>
      </c>
      <c r="E24" s="4"/>
      <c r="F24" s="4"/>
      <c r="G24" s="4"/>
      <c r="H24" s="4"/>
      <c r="I24" s="4"/>
      <c r="J24" s="4"/>
      <c r="K24" s="4"/>
      <c r="L24" s="4"/>
      <c r="M24" s="4"/>
      <c r="N24" s="2">
        <f>AVERAGE(N4:N20)</f>
        <v>845.54117647058831</v>
      </c>
      <c r="O24" s="2">
        <f t="shared" ref="O24:AB24" si="30">AVERAGE(O4:O20)</f>
        <v>829.48823529411766</v>
      </c>
      <c r="P24" s="2">
        <f t="shared" si="30"/>
        <v>842.17058823529408</v>
      </c>
      <c r="Q24" s="2">
        <f t="shared" si="30"/>
        <v>801.73823529411766</v>
      </c>
      <c r="R24" s="2">
        <f t="shared" si="30"/>
        <v>813.95294117647063</v>
      </c>
      <c r="S24" s="2">
        <f t="shared" si="30"/>
        <v>36.076470588235289</v>
      </c>
      <c r="T24" s="2">
        <f t="shared" si="30"/>
        <v>26.264705882352942</v>
      </c>
      <c r="U24" s="2">
        <f t="shared" si="30"/>
        <v>44.961764705882352</v>
      </c>
      <c r="V24" s="2">
        <f t="shared" si="30"/>
        <v>14.360294117647058</v>
      </c>
      <c r="W24" s="2">
        <f t="shared" si="30"/>
        <v>17.067647058823528</v>
      </c>
      <c r="X24" s="2">
        <f t="shared" si="30"/>
        <v>881.61764705882354</v>
      </c>
      <c r="Y24" s="2">
        <f t="shared" si="30"/>
        <v>855.75294117647059</v>
      </c>
      <c r="Z24" s="2">
        <f t="shared" si="30"/>
        <v>887.13235294117646</v>
      </c>
      <c r="AA24" s="2">
        <f t="shared" si="30"/>
        <v>816.09852941176462</v>
      </c>
      <c r="AB24" s="2">
        <f t="shared" si="30"/>
        <v>831.02058823529399</v>
      </c>
      <c r="AD24" s="2">
        <f t="shared" ref="AD24" si="31">AVERAGE(AD4:AD20)</f>
        <v>4271.6220588235292</v>
      </c>
    </row>
    <row r="25" spans="1:30" x14ac:dyDescent="0.25">
      <c r="A25" t="s">
        <v>37</v>
      </c>
      <c r="D25">
        <f>SUM(D4:D20)</f>
        <v>726</v>
      </c>
      <c r="N25" s="2">
        <f>SUM(N4:N20)</f>
        <v>14374.2</v>
      </c>
      <c r="O25" s="2">
        <f t="shared" ref="O25:AB25" si="32">SUM(O4:O20)</f>
        <v>14101.3</v>
      </c>
      <c r="P25" s="2">
        <f t="shared" si="32"/>
        <v>14316.9</v>
      </c>
      <c r="Q25" s="2">
        <f t="shared" si="32"/>
        <v>13629.55</v>
      </c>
      <c r="R25" s="2">
        <f t="shared" si="32"/>
        <v>13837.2</v>
      </c>
      <c r="S25" s="2">
        <f t="shared" si="32"/>
        <v>613.29999999999995</v>
      </c>
      <c r="T25" s="2">
        <f t="shared" si="32"/>
        <v>446.5</v>
      </c>
      <c r="U25" s="2">
        <f t="shared" si="32"/>
        <v>764.35</v>
      </c>
      <c r="V25" s="2">
        <f t="shared" si="32"/>
        <v>244.125</v>
      </c>
      <c r="W25" s="2">
        <f t="shared" si="32"/>
        <v>290.14999999999998</v>
      </c>
      <c r="X25" s="2">
        <f t="shared" si="32"/>
        <v>14987.5</v>
      </c>
      <c r="Y25" s="2">
        <f t="shared" si="32"/>
        <v>14547.8</v>
      </c>
      <c r="Z25" s="2">
        <f t="shared" si="32"/>
        <v>15081.25</v>
      </c>
      <c r="AA25" s="2">
        <f t="shared" si="32"/>
        <v>13873.674999999999</v>
      </c>
      <c r="AB25" s="2">
        <f t="shared" si="32"/>
        <v>14127.349999999999</v>
      </c>
      <c r="AD25" s="2">
        <f t="shared" ref="AD25" si="33">SUM(AD4:AD20)</f>
        <v>72617.574999999997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9420-2A3A-455B-897D-BF751934745C}">
  <dimension ref="A1:M24"/>
  <sheetViews>
    <sheetView tabSelected="1" zoomScale="85" zoomScaleNormal="85" workbookViewId="0">
      <selection activeCell="AB27" sqref="AB27"/>
    </sheetView>
  </sheetViews>
  <sheetFormatPr defaultRowHeight="15" x14ac:dyDescent="0.25"/>
  <cols>
    <col min="1" max="2" width="20.7109375" customWidth="1"/>
    <col min="3" max="3" width="9.42578125" customWidth="1"/>
    <col min="4" max="6" width="9.7109375" customWidth="1"/>
    <col min="7" max="7" width="20.7109375" customWidth="1"/>
    <col min="8" max="9" width="8.7109375" customWidth="1"/>
  </cols>
  <sheetData>
    <row r="1" spans="1:13" ht="127.5" x14ac:dyDescent="0.25">
      <c r="A1" s="1" t="s">
        <v>42</v>
      </c>
      <c r="C1" s="16" t="s">
        <v>43</v>
      </c>
      <c r="D1" s="16" t="s">
        <v>44</v>
      </c>
      <c r="E1" s="16" t="s">
        <v>45</v>
      </c>
      <c r="F1" s="16" t="s">
        <v>46</v>
      </c>
      <c r="H1" s="16" t="s">
        <v>43</v>
      </c>
      <c r="I1" s="16" t="s">
        <v>44</v>
      </c>
      <c r="J1" s="16" t="s">
        <v>45</v>
      </c>
      <c r="K1" s="16" t="s">
        <v>46</v>
      </c>
      <c r="M1" s="16" t="s">
        <v>48</v>
      </c>
    </row>
    <row r="2" spans="1:13" x14ac:dyDescent="0.25">
      <c r="B2" t="s">
        <v>47</v>
      </c>
      <c r="C2">
        <v>10</v>
      </c>
      <c r="D2">
        <v>20</v>
      </c>
      <c r="E2">
        <v>100</v>
      </c>
      <c r="F2">
        <v>1</v>
      </c>
    </row>
    <row r="3" spans="1:13" x14ac:dyDescent="0.25">
      <c r="A3" s="1" t="s">
        <v>1</v>
      </c>
      <c r="B3" s="1" t="s">
        <v>2</v>
      </c>
      <c r="H3" s="17"/>
    </row>
    <row r="4" spans="1:13" x14ac:dyDescent="0.25">
      <c r="A4" t="s">
        <v>5</v>
      </c>
      <c r="B4" t="s">
        <v>6</v>
      </c>
      <c r="C4">
        <v>10</v>
      </c>
      <c r="D4">
        <v>18</v>
      </c>
      <c r="E4">
        <v>99</v>
      </c>
      <c r="F4">
        <v>1</v>
      </c>
      <c r="H4" s="17">
        <f>C4/C$2</f>
        <v>1</v>
      </c>
      <c r="I4" s="17">
        <f t="shared" ref="I4:K19" si="0">D4/D$2</f>
        <v>0.9</v>
      </c>
      <c r="J4" s="17">
        <f t="shared" si="0"/>
        <v>0.99</v>
      </c>
      <c r="K4" s="17">
        <f t="shared" si="0"/>
        <v>1</v>
      </c>
      <c r="M4" s="17" t="b">
        <f>OR(H4&lt;0.5,I4&lt;0.5,J4&lt;0.5,K4&lt;0.5)</f>
        <v>0</v>
      </c>
    </row>
    <row r="5" spans="1:13" x14ac:dyDescent="0.25">
      <c r="A5" t="s">
        <v>7</v>
      </c>
      <c r="B5" t="s">
        <v>8</v>
      </c>
      <c r="C5">
        <v>9</v>
      </c>
      <c r="D5">
        <v>15</v>
      </c>
      <c r="E5">
        <v>92</v>
      </c>
      <c r="F5">
        <v>1</v>
      </c>
      <c r="H5" s="17">
        <f t="shared" ref="H5:H20" si="1">C5/C$2</f>
        <v>0.9</v>
      </c>
      <c r="I5" s="17">
        <f t="shared" si="0"/>
        <v>0.75</v>
      </c>
      <c r="J5" s="17">
        <f t="shared" si="0"/>
        <v>0.92</v>
      </c>
      <c r="K5" s="17">
        <f t="shared" si="0"/>
        <v>1</v>
      </c>
      <c r="M5" s="17" t="b">
        <f t="shared" ref="M5:M20" si="2">OR(H5&lt;0.5,I5&lt;0.5,J5&lt;0.5,K5&lt;0.5)</f>
        <v>0</v>
      </c>
    </row>
    <row r="6" spans="1:13" x14ac:dyDescent="0.25">
      <c r="A6" t="s">
        <v>9</v>
      </c>
      <c r="B6" t="s">
        <v>10</v>
      </c>
      <c r="C6">
        <v>8</v>
      </c>
      <c r="D6">
        <v>12</v>
      </c>
      <c r="E6">
        <v>100</v>
      </c>
      <c r="F6">
        <v>1</v>
      </c>
      <c r="H6" s="17">
        <f t="shared" si="1"/>
        <v>0.8</v>
      </c>
      <c r="I6" s="17">
        <f t="shared" si="0"/>
        <v>0.6</v>
      </c>
      <c r="J6" s="17">
        <f t="shared" si="0"/>
        <v>1</v>
      </c>
      <c r="K6" s="17">
        <f t="shared" si="0"/>
        <v>1</v>
      </c>
      <c r="M6" s="17" t="b">
        <f t="shared" si="2"/>
        <v>0</v>
      </c>
    </row>
    <row r="7" spans="1:13" x14ac:dyDescent="0.25">
      <c r="A7" t="s">
        <v>11</v>
      </c>
      <c r="B7" t="s">
        <v>12</v>
      </c>
      <c r="C7">
        <v>9</v>
      </c>
      <c r="D7">
        <v>10</v>
      </c>
      <c r="E7">
        <v>73</v>
      </c>
      <c r="F7">
        <v>1</v>
      </c>
      <c r="H7" s="17">
        <f t="shared" si="1"/>
        <v>0.9</v>
      </c>
      <c r="I7" s="17">
        <f t="shared" si="0"/>
        <v>0.5</v>
      </c>
      <c r="J7" s="17">
        <f t="shared" si="0"/>
        <v>0.73</v>
      </c>
      <c r="K7" s="17">
        <f t="shared" si="0"/>
        <v>1</v>
      </c>
      <c r="M7" s="17" t="b">
        <f t="shared" si="2"/>
        <v>0</v>
      </c>
    </row>
    <row r="8" spans="1:13" x14ac:dyDescent="0.25">
      <c r="A8" t="s">
        <v>13</v>
      </c>
      <c r="B8" t="s">
        <v>14</v>
      </c>
      <c r="C8">
        <v>10</v>
      </c>
      <c r="D8">
        <v>20</v>
      </c>
      <c r="E8">
        <v>84</v>
      </c>
      <c r="F8">
        <v>1</v>
      </c>
      <c r="H8" s="17">
        <f t="shared" si="1"/>
        <v>1</v>
      </c>
      <c r="I8" s="17">
        <f t="shared" si="0"/>
        <v>1</v>
      </c>
      <c r="J8" s="17">
        <f t="shared" si="0"/>
        <v>0.84</v>
      </c>
      <c r="K8" s="17">
        <f t="shared" si="0"/>
        <v>1</v>
      </c>
      <c r="M8" s="17" t="b">
        <f t="shared" si="2"/>
        <v>0</v>
      </c>
    </row>
    <row r="9" spans="1:13" x14ac:dyDescent="0.25">
      <c r="A9" t="s">
        <v>15</v>
      </c>
      <c r="B9" t="s">
        <v>16</v>
      </c>
      <c r="C9">
        <v>9</v>
      </c>
      <c r="D9">
        <v>20</v>
      </c>
      <c r="E9">
        <v>60</v>
      </c>
      <c r="F9">
        <v>1</v>
      </c>
      <c r="H9" s="17">
        <f t="shared" si="1"/>
        <v>0.9</v>
      </c>
      <c r="I9" s="17">
        <f t="shared" si="0"/>
        <v>1</v>
      </c>
      <c r="J9" s="17">
        <f t="shared" si="0"/>
        <v>0.6</v>
      </c>
      <c r="K9" s="17">
        <f t="shared" si="0"/>
        <v>1</v>
      </c>
      <c r="M9" s="17" t="b">
        <f t="shared" si="2"/>
        <v>0</v>
      </c>
    </row>
    <row r="10" spans="1:13" x14ac:dyDescent="0.25">
      <c r="A10" t="s">
        <v>13</v>
      </c>
      <c r="B10" t="s">
        <v>17</v>
      </c>
      <c r="C10">
        <v>8</v>
      </c>
      <c r="D10">
        <v>19</v>
      </c>
      <c r="E10">
        <v>100</v>
      </c>
      <c r="F10">
        <v>1</v>
      </c>
      <c r="H10" s="17">
        <f t="shared" si="1"/>
        <v>0.8</v>
      </c>
      <c r="I10" s="17">
        <f t="shared" si="0"/>
        <v>0.95</v>
      </c>
      <c r="J10" s="17">
        <f t="shared" si="0"/>
        <v>1</v>
      </c>
      <c r="K10" s="17">
        <f t="shared" si="0"/>
        <v>1</v>
      </c>
      <c r="M10" s="17" t="b">
        <f t="shared" si="2"/>
        <v>0</v>
      </c>
    </row>
    <row r="11" spans="1:13" x14ac:dyDescent="0.25">
      <c r="A11" t="s">
        <v>18</v>
      </c>
      <c r="B11" t="s">
        <v>19</v>
      </c>
      <c r="C11">
        <v>5</v>
      </c>
      <c r="D11">
        <v>20</v>
      </c>
      <c r="E11">
        <v>90</v>
      </c>
      <c r="F11">
        <v>1</v>
      </c>
      <c r="H11" s="17">
        <f t="shared" si="1"/>
        <v>0.5</v>
      </c>
      <c r="I11" s="17">
        <f t="shared" si="0"/>
        <v>1</v>
      </c>
      <c r="J11" s="17">
        <f t="shared" si="0"/>
        <v>0.9</v>
      </c>
      <c r="K11" s="17">
        <f t="shared" si="0"/>
        <v>1</v>
      </c>
      <c r="M11" s="17" t="b">
        <f t="shared" si="2"/>
        <v>0</v>
      </c>
    </row>
    <row r="12" spans="1:13" x14ac:dyDescent="0.25">
      <c r="A12" t="s">
        <v>20</v>
      </c>
      <c r="B12" t="s">
        <v>21</v>
      </c>
      <c r="C12">
        <v>10</v>
      </c>
      <c r="D12">
        <v>16</v>
      </c>
      <c r="E12">
        <v>80</v>
      </c>
      <c r="F12">
        <v>0</v>
      </c>
      <c r="H12" s="17">
        <f t="shared" si="1"/>
        <v>1</v>
      </c>
      <c r="I12" s="17">
        <f t="shared" si="0"/>
        <v>0.8</v>
      </c>
      <c r="J12" s="17">
        <f t="shared" si="0"/>
        <v>0.8</v>
      </c>
      <c r="K12" s="17">
        <f t="shared" si="0"/>
        <v>0</v>
      </c>
      <c r="M12" s="17" t="b">
        <f t="shared" si="2"/>
        <v>1</v>
      </c>
    </row>
    <row r="13" spans="1:13" x14ac:dyDescent="0.25">
      <c r="A13" t="s">
        <v>22</v>
      </c>
      <c r="B13" t="s">
        <v>23</v>
      </c>
      <c r="C13">
        <v>8</v>
      </c>
      <c r="D13">
        <v>19</v>
      </c>
      <c r="E13">
        <v>70</v>
      </c>
      <c r="F13">
        <v>1</v>
      </c>
      <c r="H13" s="17">
        <f t="shared" si="1"/>
        <v>0.8</v>
      </c>
      <c r="I13" s="17">
        <f t="shared" si="0"/>
        <v>0.95</v>
      </c>
      <c r="J13" s="17">
        <f t="shared" si="0"/>
        <v>0.7</v>
      </c>
      <c r="K13" s="17">
        <f t="shared" si="0"/>
        <v>1</v>
      </c>
      <c r="M13" s="17" t="b">
        <f t="shared" si="2"/>
        <v>0</v>
      </c>
    </row>
    <row r="14" spans="1:13" x14ac:dyDescent="0.25">
      <c r="A14" t="s">
        <v>12</v>
      </c>
      <c r="B14" t="s">
        <v>24</v>
      </c>
      <c r="C14">
        <v>5</v>
      </c>
      <c r="D14">
        <v>17</v>
      </c>
      <c r="E14">
        <v>69</v>
      </c>
      <c r="F14">
        <v>1</v>
      </c>
      <c r="H14" s="17">
        <f t="shared" si="1"/>
        <v>0.5</v>
      </c>
      <c r="I14" s="17">
        <f t="shared" si="0"/>
        <v>0.85</v>
      </c>
      <c r="J14" s="17">
        <f t="shared" si="0"/>
        <v>0.69</v>
      </c>
      <c r="K14" s="17">
        <f t="shared" si="0"/>
        <v>1</v>
      </c>
      <c r="M14" s="17" t="b">
        <f t="shared" si="2"/>
        <v>0</v>
      </c>
    </row>
    <row r="15" spans="1:13" x14ac:dyDescent="0.25">
      <c r="A15" t="s">
        <v>25</v>
      </c>
      <c r="B15" t="s">
        <v>16</v>
      </c>
      <c r="C15">
        <v>9</v>
      </c>
      <c r="D15">
        <v>19</v>
      </c>
      <c r="E15">
        <v>80</v>
      </c>
      <c r="F15">
        <v>1</v>
      </c>
      <c r="H15" s="17">
        <f t="shared" si="1"/>
        <v>0.9</v>
      </c>
      <c r="I15" s="17">
        <f t="shared" si="0"/>
        <v>0.95</v>
      </c>
      <c r="J15" s="17">
        <f t="shared" si="0"/>
        <v>0.8</v>
      </c>
      <c r="K15" s="17">
        <f t="shared" si="0"/>
        <v>1</v>
      </c>
      <c r="M15" s="17" t="b">
        <f t="shared" si="2"/>
        <v>0</v>
      </c>
    </row>
    <row r="16" spans="1:13" x14ac:dyDescent="0.25">
      <c r="A16" t="s">
        <v>26</v>
      </c>
      <c r="B16" t="s">
        <v>21</v>
      </c>
      <c r="C16">
        <v>9</v>
      </c>
      <c r="D16">
        <v>20</v>
      </c>
      <c r="E16">
        <v>78</v>
      </c>
      <c r="F16">
        <v>0</v>
      </c>
      <c r="H16" s="17">
        <f t="shared" si="1"/>
        <v>0.9</v>
      </c>
      <c r="I16" s="17">
        <f t="shared" si="0"/>
        <v>1</v>
      </c>
      <c r="J16" s="17">
        <f t="shared" si="0"/>
        <v>0.78</v>
      </c>
      <c r="K16" s="17">
        <f t="shared" si="0"/>
        <v>0</v>
      </c>
      <c r="M16" s="17" t="b">
        <f t="shared" si="2"/>
        <v>1</v>
      </c>
    </row>
    <row r="17" spans="1:13" x14ac:dyDescent="0.25">
      <c r="A17" t="s">
        <v>27</v>
      </c>
      <c r="B17" t="s">
        <v>6</v>
      </c>
      <c r="C17">
        <v>7</v>
      </c>
      <c r="D17">
        <v>20</v>
      </c>
      <c r="E17">
        <v>90</v>
      </c>
      <c r="F17">
        <v>1</v>
      </c>
      <c r="H17" s="17">
        <f t="shared" si="1"/>
        <v>0.7</v>
      </c>
      <c r="I17" s="17">
        <f t="shared" si="0"/>
        <v>1</v>
      </c>
      <c r="J17" s="17">
        <f t="shared" si="0"/>
        <v>0.9</v>
      </c>
      <c r="K17" s="17">
        <f t="shared" si="0"/>
        <v>1</v>
      </c>
      <c r="M17" s="17" t="b">
        <f t="shared" si="2"/>
        <v>0</v>
      </c>
    </row>
    <row r="18" spans="1:13" x14ac:dyDescent="0.25">
      <c r="A18" t="s">
        <v>28</v>
      </c>
      <c r="B18" t="s">
        <v>14</v>
      </c>
      <c r="C18">
        <v>10</v>
      </c>
      <c r="D18">
        <v>14</v>
      </c>
      <c r="E18">
        <v>90</v>
      </c>
      <c r="F18">
        <v>1</v>
      </c>
      <c r="H18" s="17">
        <f t="shared" si="1"/>
        <v>1</v>
      </c>
      <c r="I18" s="17">
        <f t="shared" si="0"/>
        <v>0.7</v>
      </c>
      <c r="J18" s="17">
        <f t="shared" si="0"/>
        <v>0.9</v>
      </c>
      <c r="K18" s="17">
        <f t="shared" si="0"/>
        <v>1</v>
      </c>
      <c r="M18" s="17" t="b">
        <f t="shared" si="2"/>
        <v>0</v>
      </c>
    </row>
    <row r="19" spans="1:13" x14ac:dyDescent="0.25">
      <c r="A19" t="s">
        <v>29</v>
      </c>
      <c r="B19" t="s">
        <v>30</v>
      </c>
      <c r="C19">
        <v>9</v>
      </c>
      <c r="D19">
        <v>19</v>
      </c>
      <c r="E19">
        <v>78</v>
      </c>
      <c r="F19">
        <v>1</v>
      </c>
      <c r="H19" s="17">
        <f t="shared" si="1"/>
        <v>0.9</v>
      </c>
      <c r="I19" s="17">
        <f t="shared" si="0"/>
        <v>0.95</v>
      </c>
      <c r="J19" s="17">
        <f t="shared" si="0"/>
        <v>0.78</v>
      </c>
      <c r="K19" s="17">
        <f t="shared" si="0"/>
        <v>1</v>
      </c>
      <c r="M19" s="17" t="b">
        <f t="shared" si="2"/>
        <v>0</v>
      </c>
    </row>
    <row r="20" spans="1:13" x14ac:dyDescent="0.25">
      <c r="A20" t="s">
        <v>31</v>
      </c>
      <c r="B20" t="s">
        <v>32</v>
      </c>
      <c r="C20">
        <v>10</v>
      </c>
      <c r="D20">
        <v>20</v>
      </c>
      <c r="E20">
        <v>100</v>
      </c>
      <c r="F20">
        <v>1</v>
      </c>
      <c r="H20" s="17">
        <f t="shared" si="1"/>
        <v>1</v>
      </c>
      <c r="I20" s="17">
        <f t="shared" ref="I20" si="3">D20/D$2</f>
        <v>1</v>
      </c>
      <c r="J20" s="17">
        <f t="shared" ref="J20" si="4">E20/E$2</f>
        <v>1</v>
      </c>
      <c r="K20" s="17">
        <f t="shared" ref="K20" si="5">F20/F$2</f>
        <v>1</v>
      </c>
      <c r="M20" s="17" t="b">
        <f t="shared" si="2"/>
        <v>0</v>
      </c>
    </row>
    <row r="22" spans="1:13" x14ac:dyDescent="0.25">
      <c r="A22" t="s">
        <v>34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7">
        <f>MAX(H4:H20)</f>
        <v>1</v>
      </c>
      <c r="I22" s="17">
        <f t="shared" ref="I22:K22" si="7">MAX(I4:I20)</f>
        <v>1</v>
      </c>
      <c r="J22" s="17">
        <f t="shared" si="7"/>
        <v>1</v>
      </c>
      <c r="K22" s="17">
        <f t="shared" si="7"/>
        <v>1</v>
      </c>
    </row>
    <row r="23" spans="1:13" x14ac:dyDescent="0.25">
      <c r="A23" t="s">
        <v>35</v>
      </c>
      <c r="C23">
        <f>MIN(C4:C20)</f>
        <v>5</v>
      </c>
      <c r="D23">
        <f t="shared" ref="D23:F23" si="8">MIN(D4:D20)</f>
        <v>10</v>
      </c>
      <c r="E23">
        <f t="shared" si="8"/>
        <v>60</v>
      </c>
      <c r="F23">
        <f t="shared" si="8"/>
        <v>0</v>
      </c>
      <c r="H23" s="17">
        <f>MIN(H4:H20)</f>
        <v>0.5</v>
      </c>
      <c r="I23" s="17">
        <f t="shared" ref="I23:K23" si="9">MIN(I4:I20)</f>
        <v>0.5</v>
      </c>
      <c r="J23" s="17">
        <f t="shared" si="9"/>
        <v>0.6</v>
      </c>
      <c r="K23" s="17">
        <f t="shared" si="9"/>
        <v>0</v>
      </c>
    </row>
    <row r="24" spans="1:13" x14ac:dyDescent="0.25">
      <c r="A24" t="s">
        <v>36</v>
      </c>
      <c r="C24" s="18">
        <f>AVERAGE(C4:C20)</f>
        <v>8.5294117647058822</v>
      </c>
      <c r="D24" s="18">
        <f t="shared" ref="D24:F24" si="10">AVERAGE(D4:D20)</f>
        <v>17.529411764705884</v>
      </c>
      <c r="E24" s="18">
        <f t="shared" si="10"/>
        <v>84.294117647058826</v>
      </c>
      <c r="F24" s="19">
        <f t="shared" si="10"/>
        <v>0.88235294117647056</v>
      </c>
      <c r="H24" s="17">
        <f>AVERAGE(H4:H20)</f>
        <v>0.8529411764705882</v>
      </c>
      <c r="I24" s="17">
        <f t="shared" ref="I24:K24" si="11">AVERAGE(I4:I20)</f>
        <v>0.87647058823529389</v>
      </c>
      <c r="J24" s="17">
        <f t="shared" si="11"/>
        <v>0.84294117647058819</v>
      </c>
      <c r="K24" s="17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gracie7374@comcast.net</dc:creator>
  <cp:lastModifiedBy>gracie7374@comcast.net</cp:lastModifiedBy>
  <dcterms:created xsi:type="dcterms:W3CDTF">2024-02-22T22:56:26Z</dcterms:created>
  <dcterms:modified xsi:type="dcterms:W3CDTF">2024-02-25T03:31:59Z</dcterms:modified>
</cp:coreProperties>
</file>