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assignment\reredone\"/>
    </mc:Choice>
  </mc:AlternateContent>
  <xr:revisionPtr revIDLastSave="0" documentId="13_ncr:1_{8F06E3F1-6612-4EFB-9CE3-FD04B7EC92DA}" xr6:coauthVersionLast="47" xr6:coauthVersionMax="47" xr10:uidLastSave="{00000000-0000-0000-0000-000000000000}"/>
  <bookViews>
    <workbookView xWindow="-108" yWindow="-108" windowWidth="23256" windowHeight="12456" xr2:uid="{18E74621-BEBE-4C55-9A4A-6D7726ED6B75}"/>
  </bookViews>
  <sheets>
    <sheet name="Brainstorm" sheetId="4" r:id="rId1"/>
    <sheet name="Compare" sheetId="1" r:id="rId2"/>
    <sheet name="Vlookup Advanced" sheetId="2" r:id="rId3"/>
    <sheet name="Rank" sheetId="5" r:id="rId4"/>
  </sheets>
  <definedNames>
    <definedName name="Amarilla">'Vlookup Advanced'!$I$14:$J$20</definedName>
    <definedName name="Canada">Brainstorm!$C$14:$C$26</definedName>
    <definedName name="Channel_Partners">Brainstorm!$C$23</definedName>
    <definedName name="Country">Brainstorm!$C$14:$C$27</definedName>
    <definedName name="Enterprise">Brainstorm!$C$25</definedName>
    <definedName name="France">Brainstorm!$B$20</definedName>
    <definedName name="Germany">Brainstorm!$B$23</definedName>
    <definedName name="Government">Brainstorm!$C$15:$C$27</definedName>
    <definedName name="Mexico">Brainstorm!$C$15:$C$27</definedName>
    <definedName name="Midmarket">Brainstorm!$C$24</definedName>
    <definedName name="Montana">'Vlookup Advanced'!$L$14:$M$20</definedName>
    <definedName name="Paseo">'Vlookup Advanced'!$F$14:$G$20</definedName>
    <definedName name="Segment">Brainstorm!$B$14:$B$27</definedName>
    <definedName name="Small_Business">Brainstorm!$C$26</definedName>
    <definedName name="United_States_of_America">Brainstorm!$B$25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4" l="1" a="1"/>
  <c r="D10" i="4" s="1"/>
  <c r="D11" i="4" a="1"/>
  <c r="D11" i="4" s="1"/>
  <c r="L19" i="4"/>
  <c r="L20" i="4"/>
  <c r="L21" i="4"/>
  <c r="L22" i="4"/>
  <c r="L18" i="4"/>
  <c r="K18" i="4" a="1"/>
  <c r="K18" i="4" s="1"/>
  <c r="D28" i="2" a="1"/>
  <c r="D28" i="2"/>
  <c r="D29" i="2" a="1"/>
  <c r="D29" i="2" s="1"/>
  <c r="D7" i="4"/>
  <c r="E7" i="4"/>
  <c r="D30" i="2" a="1"/>
  <c r="D30" i="2" s="1"/>
  <c r="D31" i="2" a="1"/>
  <c r="D31" i="2" s="1"/>
  <c r="D32" i="2" a="1"/>
  <c r="D32" i="2"/>
  <c r="C7" i="2"/>
  <c r="C8" i="2"/>
  <c r="C9" i="2"/>
  <c r="C10" i="2"/>
  <c r="C6" i="2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D20" i="2"/>
  <c r="D18" i="2"/>
  <c r="D19" i="2"/>
  <c r="D16" i="2"/>
  <c r="D21" i="2"/>
  <c r="D17" i="2"/>
  <c r="D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<sst xmlns="http://schemas.openxmlformats.org/spreadsheetml/2006/main" count="211" uniqueCount="104">
  <si>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</si>
  <si>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</si>
  <si>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</si>
  <si>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</si>
  <si>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</si>
  <si>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</si>
  <si>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</si>
  <si>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</si>
  <si>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</si>
  <si>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</si>
  <si>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</si>
  <si>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</si>
  <si>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</si>
  <si>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</si>
  <si>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</si>
  <si>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</si>
  <si>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</si>
  <si>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</si>
  <si>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</si>
  <si>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</si>
  <si>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</si>
  <si>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</si>
  <si>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</si>
  <si>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</si>
  <si>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</si>
  <si>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</si>
  <si>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</si>
  <si>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</si>
  <si>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</si>
  <si>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</si>
  <si>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</si>
  <si>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</si>
  <si>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</si>
  <si>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</si>
  <si>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</si>
  <si>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</si>
  <si>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</si>
  <si>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</si>
  <si>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</si>
  <si>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</si>
  <si>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</si>
  <si>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</si>
  <si>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</si>
  <si>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</si>
  <si>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</si>
  <si>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</si>
  <si>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</si>
  <si>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</si>
  <si>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</si>
  <si>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</si>
  <si>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</si>
  <si>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</si>
  <si>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</si>
  <si>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</si>
  <si>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</si>
  <si>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</si>
  <si>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</si>
  <si>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</si>
  <si>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</si>
  <si>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</si>
  <si>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</si>
  <si>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</si>
  <si>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</si>
  <si>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</si>
  <si>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</si>
  <si>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</si>
  <si>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</si>
  <si>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</si>
  <si>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</si>
  <si>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</si>
  <si>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</si>
  <si>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</si>
  <si>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</si>
  <si>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</si>
  <si>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</si>
  <si>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</si>
  <si>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</si>
  <si>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</si>
  <si>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</si>
  <si>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</si>
  <si>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</si>
  <si>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</si>
  <si>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</si>
  <si>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</si>
  <si>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</si>
  <si>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</si>
  <si>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</si>
  <si>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</si>
  <si>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</si>
  <si>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</si>
  <si>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</si>
  <si>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</si>
  <si>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</si>
  <si>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</si>
  <si>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</si>
  <si>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</si>
  <si>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</si>
  <si>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</si>
  <si>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</si>
  <si>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</si>
  <si>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Total Profit</t>
  </si>
  <si>
    <t xml:space="preserve"> </t>
  </si>
  <si>
    <t>product</t>
  </si>
  <si>
    <t xml:space="preserve">Manufacturing prize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</si>
</sst>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&quot;NA&quot;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20" fontId="0" fillId="0" borderId="0" xfId="0" applyNumberFormat="1"/>
    <xf numFmtId="14" fontId="0" fillId="0" borderId="0" xfId="0" applyNumberFormat="1"/>
    <xf numFmtId="164" fontId="0" fillId="4" borderId="1" xfId="0" applyNumberFormat="1" applyFill="1" applyBorder="1"/>
    <xf numFmtId="10" fontId="0" fillId="4" borderId="1" xfId="1" applyNumberFormat="1" applyFont="1" applyFill="1" applyBorder="1"/>
  </cellXfs>
  <cellStyles count="2">
    <cellStyle name="Normal" xfId="0" builtinId="0"/>
    <cellStyle name="Percent" xfId="1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Invisible" pivot="0" table="0" count="0" xr9:uid="{FE8E3428-7A7F-448C-9192-DAC17D8216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545918</xdr:colOff>
      <xdr:row>8</xdr:row>
      <xdr:rowOff>65313</xdr:rowOff>
    </xdr:from>
    <xdr:to>
      <xdr:col>11</xdr:col>
      <xdr:colOff>1280328</xdr:colOff>
      <xdr:row>15</xdr:row>
      <xdr:rowOff>13167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5454" y="1691367"/>
          <a:ext cx="1959053" cy="1233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P27"/>
  <sheetViews>
    <sheetView tabSelected="1" zoomScale="112" workbookViewId="0">
      <selection activeCell="E7" sqref="E7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3.88671875" customWidth="1"/>
    <col min="5" max="5" width="15.88671875" customWidth="1"/>
    <col min="6" max="6" width="17.5546875" bestFit="1" customWidth="1"/>
    <col min="7" max="7" width="8.77734375" bestFit="1" customWidth="1"/>
    <col min="8" max="8" width="10.109375" bestFit="1" customWidth="1"/>
    <col min="12" max="12" width="18.88671875" customWidth="1"/>
    <col min="14" max="14" width="19.6640625" customWidth="1"/>
    <col min="16" max="16" width="10.33203125" bestFit="1" customWidth="1"/>
  </cols>
  <sheetData>
    <row r="2" spans="2:9" ht="15.6" x14ac:dyDescent="0.3">
      <c r="B2" s="11" t="s">
        <v>59</v>
      </c>
    </row>
    <row r="3" spans="2:9" ht="18" x14ac:dyDescent="0.35">
      <c r="B3" s="11" t="s">
        <v>60</v>
      </c>
      <c r="G3" s="12"/>
    </row>
    <row r="4" spans="2:9" ht="18" x14ac:dyDescent="0.35">
      <c r="B4" s="11" t="s">
        <v>61</v>
      </c>
      <c r="G4" s="12"/>
    </row>
    <row r="5" spans="2:9" ht="18" x14ac:dyDescent="0.35">
      <c r="G5" s="12"/>
    </row>
    <row r="6" spans="2:9" x14ac:dyDescent="0.3">
      <c r="B6" s="13" t="s">
        <v>62</v>
      </c>
      <c r="C6" s="13" t="s">
        <v>63</v>
      </c>
      <c r="D6" s="13" t="s">
        <v>64</v>
      </c>
      <c r="E6" s="13" t="s">
        <v>100</v>
      </c>
    </row>
    <row r="7" spans="2:9" x14ac:dyDescent="0.3">
      <c r="B7" s="1" t="s">
        <v>73</v>
      </c>
      <c r="C7" s="1" t="s">
        <v>77</v>
      </c>
      <c r="D7" s="16">
        <f>SUMIFS(H14:H27,Segment,B7,Country,C7)</f>
        <v>1138050</v>
      </c>
      <c r="E7" s="16">
        <f>SUMIFS(I14:I27,Segment,B7,Country,C7)</f>
        <v>682830</v>
      </c>
    </row>
    <row r="9" spans="2:9" x14ac:dyDescent="0.3">
      <c r="C9" s="1"/>
      <c r="D9" s="1"/>
      <c r="E9" s="13" t="s">
        <v>65</v>
      </c>
    </row>
    <row r="10" spans="2:9" x14ac:dyDescent="0.3">
      <c r="C10" s="13" t="s">
        <v>66</v>
      </c>
      <c r="D10" s="7" cm="1">
        <f t="array" ref="D10">MAX((D14:D27=E10)*F14:F27)</f>
        <v>260</v>
      </c>
      <c r="E10" s="7" t="s">
        <v>44</v>
      </c>
    </row>
    <row r="11" spans="2:9" x14ac:dyDescent="0.3">
      <c r="C11" s="13" t="s">
        <v>67</v>
      </c>
      <c r="D11" s="7">
        <f t="array" ref="D11">MIN(IF(D14:D27=E11,F14:F27))</f>
        <v>0</v>
      </c>
      <c r="E11" s="7" t="s">
        <v>44</v>
      </c>
    </row>
    <row r="13" spans="2:9" x14ac:dyDescent="0.3">
      <c r="B13" s="1" t="s">
        <v>62</v>
      </c>
      <c r="C13" s="1" t="s">
        <v>68</v>
      </c>
      <c r="D13" s="1" t="s">
        <v>41</v>
      </c>
      <c r="E13" s="1" t="s">
        <v>42</v>
      </c>
      <c r="F13" s="7" t="s">
        <v>69</v>
      </c>
      <c r="G13" s="1" t="s">
        <v>70</v>
      </c>
      <c r="H13" s="7" t="s">
        <v>71</v>
      </c>
      <c r="I13" s="7" t="s">
        <v>72</v>
      </c>
    </row>
    <row r="14" spans="2:9" x14ac:dyDescent="0.3">
      <c r="B14" s="1" t="s">
        <v>73</v>
      </c>
      <c r="C14" s="1" t="s">
        <v>74</v>
      </c>
      <c r="D14" s="1" t="s">
        <v>48</v>
      </c>
      <c r="E14" s="1">
        <v>2851</v>
      </c>
      <c r="F14" s="7" t="str">
        <f>IF(D14="Paseo","10",IF(D14="Velo","120",IF(D14="Amarilla","260",IF(D14="Montana","5",IF(D14="VTT","250")))))</f>
        <v>10</v>
      </c>
      <c r="G14" s="1">
        <v>350</v>
      </c>
      <c r="H14" s="7">
        <f>E14*G14</f>
        <v>997850</v>
      </c>
      <c r="I14" s="7">
        <f>H14-(E14*F14)</f>
        <v>969340</v>
      </c>
    </row>
    <row r="15" spans="2:9" x14ac:dyDescent="0.3">
      <c r="B15" s="1" t="s">
        <v>73</v>
      </c>
      <c r="C15" s="1" t="s">
        <v>75</v>
      </c>
      <c r="D15" s="1" t="s">
        <v>48</v>
      </c>
      <c r="E15" s="1">
        <v>3495</v>
      </c>
      <c r="F15" s="7" t="str">
        <f t="shared" ref="F15:F27" si="0">IF(D15="Paseo","10",IF(D15="Velo","120",IF(D15="Amarilla","260",IF(D15="Montana","5",IF(D15="VTT","250")))))</f>
        <v>10</v>
      </c>
      <c r="G15" s="1">
        <v>300</v>
      </c>
      <c r="H15" s="7">
        <f t="shared" ref="H15:H27" si="1">E15*G15</f>
        <v>1048500</v>
      </c>
      <c r="I15" s="7">
        <f t="shared" ref="I15:I27" si="2">H15-(E15*F15)</f>
        <v>1013550</v>
      </c>
    </row>
    <row r="16" spans="2:9" x14ac:dyDescent="0.3">
      <c r="B16" s="1" t="s">
        <v>76</v>
      </c>
      <c r="C16" s="1" t="s">
        <v>77</v>
      </c>
      <c r="D16" s="1" t="s">
        <v>48</v>
      </c>
      <c r="E16" s="1">
        <v>2632</v>
      </c>
      <c r="F16" s="7" t="str">
        <f t="shared" si="0"/>
        <v>10</v>
      </c>
      <c r="G16" s="1">
        <v>350</v>
      </c>
      <c r="H16" s="7">
        <f t="shared" si="1"/>
        <v>921200</v>
      </c>
      <c r="I16" s="7">
        <f t="shared" si="2"/>
        <v>894880</v>
      </c>
    </row>
    <row r="17" spans="2:16" x14ac:dyDescent="0.3">
      <c r="B17" s="1" t="s">
        <v>76</v>
      </c>
      <c r="C17" s="1" t="s">
        <v>77</v>
      </c>
      <c r="D17" s="1" t="s">
        <v>50</v>
      </c>
      <c r="E17" s="1">
        <v>2632</v>
      </c>
      <c r="F17" s="7" t="str">
        <f t="shared" si="0"/>
        <v>120</v>
      </c>
      <c r="G17" s="1">
        <v>350</v>
      </c>
      <c r="H17" s="7">
        <f t="shared" si="1"/>
        <v>921200</v>
      </c>
      <c r="I17" s="7">
        <f t="shared" si="2"/>
        <v>605360</v>
      </c>
      <c r="K17" s="1" t="s">
        <v>102</v>
      </c>
      <c r="L17" s="1" t="s">
        <v>103</v>
      </c>
    </row>
    <row r="18" spans="2:16" x14ac:dyDescent="0.3">
      <c r="B18" s="1" t="s">
        <v>76</v>
      </c>
      <c r="C18" s="1" t="s">
        <v>75</v>
      </c>
      <c r="D18" s="1" t="s">
        <v>50</v>
      </c>
      <c r="E18" s="1">
        <v>2574</v>
      </c>
      <c r="F18" s="7" t="str">
        <f t="shared" si="0"/>
        <v>120</v>
      </c>
      <c r="G18" s="1">
        <v>300</v>
      </c>
      <c r="H18" s="7">
        <f t="shared" si="1"/>
        <v>772200</v>
      </c>
      <c r="I18" s="7">
        <f t="shared" si="2"/>
        <v>463320</v>
      </c>
      <c r="K18" s="1" t="str" cm="1">
        <f t="array" ref="K18:K22">_xlfn.UNIQUE(D14:D27)</f>
        <v>Paseo</v>
      </c>
      <c r="L18" s="1" t="str">
        <f>VLOOKUP(K18,$D$14:$G$27,3)</f>
        <v>10</v>
      </c>
      <c r="P18" s="15"/>
    </row>
    <row r="19" spans="2:16" x14ac:dyDescent="0.3">
      <c r="B19" s="1" t="s">
        <v>73</v>
      </c>
      <c r="C19" s="1" t="s">
        <v>74</v>
      </c>
      <c r="D19" s="1" t="s">
        <v>48</v>
      </c>
      <c r="E19" s="1">
        <v>2151</v>
      </c>
      <c r="F19" s="7" t="str">
        <f t="shared" si="0"/>
        <v>10</v>
      </c>
      <c r="G19" s="1">
        <v>350</v>
      </c>
      <c r="H19" s="7">
        <f t="shared" si="1"/>
        <v>752850</v>
      </c>
      <c r="I19" s="7">
        <f t="shared" si="2"/>
        <v>731340</v>
      </c>
      <c r="K19" s="1" t="str">
        <v>Velo</v>
      </c>
      <c r="L19" s="1" t="str">
        <f t="shared" ref="L19:L22" si="3">VLOOKUP(K19,$D$14:$G$27,3)</f>
        <v>120</v>
      </c>
    </row>
    <row r="20" spans="2:16" x14ac:dyDescent="0.3">
      <c r="B20" s="1" t="s">
        <v>76</v>
      </c>
      <c r="C20" s="1" t="s">
        <v>78</v>
      </c>
      <c r="D20" s="1" t="s">
        <v>44</v>
      </c>
      <c r="E20" s="1">
        <v>2475</v>
      </c>
      <c r="F20" s="7" t="str">
        <f t="shared" si="0"/>
        <v>260</v>
      </c>
      <c r="G20" s="1">
        <v>300</v>
      </c>
      <c r="H20" s="7">
        <f t="shared" si="1"/>
        <v>742500</v>
      </c>
      <c r="I20" s="7">
        <f t="shared" si="2"/>
        <v>99000</v>
      </c>
      <c r="K20" s="1" t="str">
        <v>Amarilla</v>
      </c>
      <c r="L20" s="1" t="str">
        <f t="shared" si="3"/>
        <v>260</v>
      </c>
    </row>
    <row r="21" spans="2:16" x14ac:dyDescent="0.3">
      <c r="B21" s="1" t="s">
        <v>79</v>
      </c>
      <c r="C21" s="1" t="s">
        <v>77</v>
      </c>
      <c r="D21" s="1" t="s">
        <v>56</v>
      </c>
      <c r="E21" s="1">
        <v>2227.5</v>
      </c>
      <c r="F21" s="7" t="str">
        <f t="shared" si="0"/>
        <v>5</v>
      </c>
      <c r="G21" s="1">
        <v>350</v>
      </c>
      <c r="H21" s="7">
        <f t="shared" si="1"/>
        <v>779625</v>
      </c>
      <c r="I21" s="7">
        <f t="shared" si="2"/>
        <v>768487.5</v>
      </c>
      <c r="K21" s="1" t="str">
        <v>Montana</v>
      </c>
      <c r="L21" s="1" t="str">
        <f t="shared" si="3"/>
        <v>5</v>
      </c>
    </row>
    <row r="22" spans="2:16" x14ac:dyDescent="0.3">
      <c r="B22" s="1" t="s">
        <v>73</v>
      </c>
      <c r="C22" s="1" t="s">
        <v>75</v>
      </c>
      <c r="D22" s="1" t="s">
        <v>80</v>
      </c>
      <c r="E22" s="1">
        <v>2541</v>
      </c>
      <c r="F22" s="7" t="str">
        <f t="shared" si="0"/>
        <v>250</v>
      </c>
      <c r="G22" s="1">
        <v>300</v>
      </c>
      <c r="H22" s="7">
        <f t="shared" si="1"/>
        <v>762300</v>
      </c>
      <c r="I22" s="7">
        <f t="shared" si="2"/>
        <v>127050</v>
      </c>
      <c r="K22" s="1" t="str">
        <v>VTT</v>
      </c>
      <c r="L22" s="1" t="str">
        <f t="shared" si="3"/>
        <v>120</v>
      </c>
      <c r="N22" s="14"/>
    </row>
    <row r="23" spans="2:16" x14ac:dyDescent="0.3">
      <c r="B23" s="1" t="s">
        <v>79</v>
      </c>
      <c r="C23" s="1" t="s">
        <v>81</v>
      </c>
      <c r="D23" s="1" t="s">
        <v>50</v>
      </c>
      <c r="E23" s="1">
        <v>2536</v>
      </c>
      <c r="F23" s="7" t="str">
        <f t="shared" si="0"/>
        <v>120</v>
      </c>
      <c r="G23" s="1">
        <v>300</v>
      </c>
      <c r="H23" s="7">
        <f t="shared" si="1"/>
        <v>760800</v>
      </c>
      <c r="I23" s="7">
        <f t="shared" si="2"/>
        <v>456480</v>
      </c>
      <c r="N23" s="14" t="s">
        <v>101</v>
      </c>
    </row>
    <row r="24" spans="2:16" x14ac:dyDescent="0.3">
      <c r="B24" s="1" t="s">
        <v>76</v>
      </c>
      <c r="C24" s="1" t="s">
        <v>75</v>
      </c>
      <c r="D24" s="1" t="s">
        <v>48</v>
      </c>
      <c r="E24" s="1">
        <v>2007</v>
      </c>
      <c r="F24" s="7" t="str">
        <f t="shared" si="0"/>
        <v>10</v>
      </c>
      <c r="G24" s="1">
        <v>350</v>
      </c>
      <c r="H24" s="7">
        <f t="shared" si="1"/>
        <v>702450</v>
      </c>
      <c r="I24" s="7">
        <f t="shared" si="2"/>
        <v>682380</v>
      </c>
      <c r="N24" s="15"/>
    </row>
    <row r="25" spans="2:16" x14ac:dyDescent="0.3">
      <c r="B25" s="1" t="s">
        <v>82</v>
      </c>
      <c r="C25" s="1" t="s">
        <v>75</v>
      </c>
      <c r="D25" s="1" t="s">
        <v>50</v>
      </c>
      <c r="E25" s="1">
        <v>2460</v>
      </c>
      <c r="F25" s="7" t="str">
        <f t="shared" si="0"/>
        <v>120</v>
      </c>
      <c r="G25" s="1">
        <v>300</v>
      </c>
      <c r="H25" s="7">
        <f t="shared" si="1"/>
        <v>738000</v>
      </c>
      <c r="I25" s="7">
        <f t="shared" si="2"/>
        <v>442800</v>
      </c>
      <c r="N25" s="14"/>
    </row>
    <row r="26" spans="2:16" x14ac:dyDescent="0.3">
      <c r="B26" s="1" t="s">
        <v>83</v>
      </c>
      <c r="C26" s="1" t="s">
        <v>77</v>
      </c>
      <c r="D26" s="1" t="s">
        <v>56</v>
      </c>
      <c r="E26" s="1">
        <v>3802.5</v>
      </c>
      <c r="F26" s="7" t="str">
        <f t="shared" si="0"/>
        <v>5</v>
      </c>
      <c r="G26" s="1">
        <v>300</v>
      </c>
      <c r="H26" s="7">
        <f t="shared" si="1"/>
        <v>1140750</v>
      </c>
      <c r="I26" s="7">
        <f t="shared" si="2"/>
        <v>1121737.5</v>
      </c>
    </row>
    <row r="27" spans="2:16" x14ac:dyDescent="0.3">
      <c r="B27" s="1" t="s">
        <v>73</v>
      </c>
      <c r="C27" s="1" t="s">
        <v>77</v>
      </c>
      <c r="D27" s="1" t="s">
        <v>50</v>
      </c>
      <c r="E27" s="1">
        <v>3793.5</v>
      </c>
      <c r="F27" s="7" t="str">
        <f t="shared" si="0"/>
        <v>120</v>
      </c>
      <c r="G27" s="1">
        <v>300</v>
      </c>
      <c r="H27" s="7">
        <f t="shared" si="1"/>
        <v>1138050</v>
      </c>
      <c r="I27" s="7">
        <f t="shared" si="2"/>
        <v>682830</v>
      </c>
    </row>
  </sheetData>
  <dataValidations count="3">
    <dataValidation type="list" allowBlank="1" showInputMessage="1" showErrorMessage="1" sqref="B7" xr:uid="{4FAD4C4A-DDF8-4361-A870-81C201A95485}">
      <formula1>"Government,Midmarket,Channel Partners,Enterprise,Small Business"</formula1>
    </dataValidation>
    <dataValidation type="list" allowBlank="1" showInputMessage="1" showErrorMessage="1" sqref="C7" xr:uid="{B88707FA-334B-46E0-9C16-5C7C0F450C1A}">
      <formula1>"Mexico,Canada,France,Germany,United States of America"</formula1>
    </dataValidation>
    <dataValidation type="list" allowBlank="1" showInputMessage="1" showErrorMessage="1" sqref="E11 E10" xr:uid="{5C974472-1256-4E15-BC9C-F49570A5830D}">
      <formula1>"Paseo,Velo,Amarilla,Montana,VTT"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zoomScale="81" workbookViewId="0">
      <selection activeCell="B6" sqref="B6:B36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">
    <cfRule type="expression" dxfId="0" priority="1">
      <formula>COUNTIF($D$6:$D$24,B6)=0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workbookViewId="0">
      <selection activeCell="C28" sqref="C28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">
        <f>LOOKUP(LEFT(B6,FIND("-",B6,1)),$F$6:$G$10)</f>
        <v>2574</v>
      </c>
      <c r="F6" s="1" t="s">
        <v>44</v>
      </c>
      <c r="G6" s="1">
        <v>2475</v>
      </c>
    </row>
    <row r="7" spans="2:13" x14ac:dyDescent="0.3">
      <c r="B7" s="1" t="s">
        <v>45</v>
      </c>
      <c r="C7" s="1">
        <f t="shared" ref="C7:C10" si="0">LOOKUP(LEFT(B7,FIND("-",B7,1)),$F$6:$G$10)</f>
        <v>2151</v>
      </c>
      <c r="F7" s="1" t="s">
        <v>46</v>
      </c>
      <c r="G7" s="1">
        <v>2227.5</v>
      </c>
    </row>
    <row r="8" spans="2:13" x14ac:dyDescent="0.3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3">
      <c r="B9" s="1" t="s">
        <v>49</v>
      </c>
      <c r="C9" s="1">
        <f t="shared" si="0"/>
        <v>2227.5</v>
      </c>
      <c r="F9" s="1" t="s">
        <v>50</v>
      </c>
      <c r="G9" s="1">
        <v>2574</v>
      </c>
    </row>
    <row r="10" spans="2:13" x14ac:dyDescent="0.3">
      <c r="B10" s="1" t="s">
        <v>51</v>
      </c>
      <c r="C10" s="1">
        <f t="shared" si="0"/>
        <v>2541</v>
      </c>
      <c r="F10" s="1" t="s">
        <v>52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17">
        <f ca="1">VLOOKUP(C16,INDIRECT(B16),2,TRUE)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7">
        <f t="shared" ref="D17:D22" ca="1" si="1">VLOOKUP(C17,INDIRECT(B17),2,TRUE)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7">
        <f t="shared" ca="1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46</v>
      </c>
      <c r="C19" s="1">
        <v>1685.6</v>
      </c>
      <c r="D19" s="17">
        <f t="shared" ca="1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17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17">
        <f t="shared" ca="1" si="1"/>
        <v>7.0000000000000007E-2</v>
      </c>
    </row>
    <row r="22" spans="2:13" x14ac:dyDescent="0.3">
      <c r="B22" s="1" t="s">
        <v>48</v>
      </c>
      <c r="C22" s="1">
        <v>2293.1999999999998</v>
      </c>
      <c r="D22" s="17">
        <f t="shared" ca="1" si="1"/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58</v>
      </c>
      <c r="D27" s="5" t="s">
        <v>42</v>
      </c>
      <c r="F27" s="5" t="s">
        <v>41</v>
      </c>
      <c r="G27" s="5" t="s">
        <v>58</v>
      </c>
      <c r="H27" s="5" t="s">
        <v>42</v>
      </c>
    </row>
    <row r="28" spans="2:13" x14ac:dyDescent="0.3">
      <c r="B28" s="1" t="s">
        <v>50</v>
      </c>
      <c r="C28" s="10">
        <v>235</v>
      </c>
      <c r="D28" s="10" cm="1">
        <f t="array" ref="D28">INDEX($H$28:$H$37,MATCH(B28&amp;C28,$F$28:$F$37&amp;$G$28:$G$37,0))</f>
        <v>2574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48</v>
      </c>
      <c r="C29" s="10">
        <v>895</v>
      </c>
      <c r="D29" s="10" cm="1">
        <f t="array" ref="D29">INDEX($H$28:$H$37,MATCH(B29&amp;C29,$F$28:$F$37&amp;$G$28:$G$37,0))</f>
        <v>2151</v>
      </c>
      <c r="F29" s="1" t="s">
        <v>46</v>
      </c>
      <c r="G29" s="10">
        <v>125</v>
      </c>
      <c r="H29" s="10">
        <v>2227.5</v>
      </c>
    </row>
    <row r="30" spans="2:13" x14ac:dyDescent="0.3">
      <c r="B30" s="1" t="s">
        <v>44</v>
      </c>
      <c r="C30" s="10">
        <v>145</v>
      </c>
      <c r="D30" s="10" cm="1">
        <f t="array" ref="D30">INDEX($H$28:$H$37,MATCH(B30&amp;C30,$F$28:$F$37&amp;$G$28:$G$37,0))</f>
        <v>2475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46</v>
      </c>
      <c r="C31" s="10">
        <v>125</v>
      </c>
      <c r="D31" s="10" cm="1">
        <f t="array" ref="D31">INDEX($H$28:$H$37,MATCH(B31&amp;C31,$F$28:$F$37&amp;$G$28:$G$37,0))</f>
        <v>2227.5</v>
      </c>
      <c r="F31" s="1" t="s">
        <v>46</v>
      </c>
      <c r="G31" s="10">
        <v>848</v>
      </c>
      <c r="H31" s="10">
        <v>2537.25</v>
      </c>
    </row>
    <row r="32" spans="2:13" x14ac:dyDescent="0.3">
      <c r="B32" s="1" t="s">
        <v>52</v>
      </c>
      <c r="C32" s="10">
        <v>777</v>
      </c>
      <c r="D32" s="10" cm="1">
        <f t="array" ref="D32">INDEX($H$28:$H$37,MATCH(B32&amp;C32,$F$28:$F$37&amp;$G$28:$G$37,0))</f>
        <v>2541</v>
      </c>
      <c r="F32" s="1" t="s">
        <v>52</v>
      </c>
      <c r="G32" s="10">
        <v>777</v>
      </c>
      <c r="H32" s="1">
        <v>2541</v>
      </c>
    </row>
    <row r="33" spans="6:8" x14ac:dyDescent="0.3">
      <c r="F33" s="1" t="s">
        <v>50</v>
      </c>
      <c r="G33" s="10">
        <v>235</v>
      </c>
      <c r="H33" s="1">
        <v>2574</v>
      </c>
    </row>
    <row r="34" spans="6:8" x14ac:dyDescent="0.3">
      <c r="F34" s="1" t="s">
        <v>48</v>
      </c>
      <c r="G34" s="10">
        <v>985</v>
      </c>
      <c r="H34" s="10">
        <v>2585.1</v>
      </c>
    </row>
    <row r="35" spans="6:8" x14ac:dyDescent="0.3">
      <c r="F35" s="1" t="s">
        <v>50</v>
      </c>
      <c r="G35" s="10">
        <v>1122</v>
      </c>
      <c r="H35" s="10">
        <v>2632.95</v>
      </c>
    </row>
    <row r="36" spans="6:8" x14ac:dyDescent="0.3">
      <c r="F36" s="1" t="s">
        <v>52</v>
      </c>
      <c r="G36" s="10">
        <v>1260</v>
      </c>
      <c r="H36" s="10">
        <v>2680.8</v>
      </c>
    </row>
    <row r="37" spans="6:8" x14ac:dyDescent="0.3"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L4" sqref="L4"/>
    </sheetView>
  </sheetViews>
  <sheetFormatPr defaultRowHeight="14.4" x14ac:dyDescent="0.3"/>
  <cols>
    <col min="2" max="2" width="17.5546875" bestFit="1" customWidth="1"/>
    <col min="9" max="9" width="16.6640625" customWidth="1"/>
    <col min="10" max="10" width="9.33203125" customWidth="1"/>
  </cols>
  <sheetData>
    <row r="2" spans="2:11" x14ac:dyDescent="0.3">
      <c r="B2" t="s">
        <v>86</v>
      </c>
      <c r="I2" t="s">
        <v>87</v>
      </c>
    </row>
    <row r="4" spans="2:11" x14ac:dyDescent="0.3">
      <c r="B4" s="13" t="s">
        <v>41</v>
      </c>
      <c r="C4" s="13" t="s">
        <v>84</v>
      </c>
      <c r="D4" s="13" t="s">
        <v>85</v>
      </c>
    </row>
    <row r="5" spans="2:11" x14ac:dyDescent="0.3">
      <c r="B5" s="1" t="s">
        <v>34</v>
      </c>
      <c r="C5" s="1">
        <v>2851</v>
      </c>
      <c r="D5" s="1">
        <f>RANK(C5,$C$5:$C$18)</f>
        <v>4</v>
      </c>
    </row>
    <row r="6" spans="2:11" x14ac:dyDescent="0.3">
      <c r="B6" s="1" t="s">
        <v>33</v>
      </c>
      <c r="C6" s="1">
        <v>3495</v>
      </c>
      <c r="D6" s="1">
        <f t="shared" ref="D6:D18" si="0">RANK(C6,$C$5:$C$18)</f>
        <v>3</v>
      </c>
      <c r="I6" s="13" t="s">
        <v>98</v>
      </c>
      <c r="J6" s="13" t="s">
        <v>99</v>
      </c>
      <c r="K6" s="13" t="s">
        <v>85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88</v>
      </c>
      <c r="J7" s="1">
        <v>1538</v>
      </c>
      <c r="K7" s="1">
        <f>RANK(J7,$J$7:$J$16)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89</v>
      </c>
      <c r="J8" s="1">
        <v>6602</v>
      </c>
      <c r="K8" s="1">
        <f t="shared" ref="K8:K16" si="1">RANK(J8,$J$7:$J$16)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90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91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92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93</v>
      </c>
      <c r="J12" s="1">
        <v>5444</v>
      </c>
      <c r="K12" s="1">
        <f t="shared" si="1"/>
        <v>4</v>
      </c>
    </row>
    <row r="13" spans="2:11" x14ac:dyDescent="0.3">
      <c r="B13" s="1" t="s">
        <v>80</v>
      </c>
      <c r="C13" s="1">
        <v>2541</v>
      </c>
      <c r="D13" s="1">
        <f t="shared" si="0"/>
        <v>8</v>
      </c>
      <c r="I13" s="1" t="s">
        <v>94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95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96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97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Brainstorm</vt:lpstr>
      <vt:lpstr>Compare</vt:lpstr>
      <vt:lpstr>Vlookup Advanced</vt:lpstr>
      <vt:lpstr>Rank</vt:lpstr>
      <vt:lpstr>Amarilla</vt:lpstr>
      <vt:lpstr>Canada</vt:lpstr>
      <vt:lpstr>Channel_Partners</vt:lpstr>
      <vt:lpstr>Country</vt:lpstr>
      <vt:lpstr>Enterprise</vt:lpstr>
      <vt:lpstr>France</vt:lpstr>
      <vt:lpstr>Germany</vt:lpstr>
      <vt:lpstr>Government</vt:lpstr>
      <vt:lpstr>Mexico</vt:lpstr>
      <vt:lpstr>Midmarket</vt:lpstr>
      <vt:lpstr>Montana</vt:lpstr>
      <vt:lpstr>Paseo</vt:lpstr>
      <vt:lpstr>Segment</vt:lpstr>
      <vt:lpstr>Small_Business</vt:lpstr>
      <vt:lpstr>United_States_of_America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Chaitanya Narhe</cp:lastModifiedBy>
  <dcterms:created xsi:type="dcterms:W3CDTF">2022-07-27T07:17:57Z</dcterms:created>
  <dcterms:modified xsi:type="dcterms:W3CDTF">2023-03-23T16:32:13Z</dcterms:modified>
</cp:coreProperties>
</file>