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umbUser\Desktop\"/>
    </mc:Choice>
  </mc:AlternateContent>
  <xr:revisionPtr revIDLastSave="0" documentId="8_{4FF6C662-5A41-3045-988A-230AF07A0D6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Print_Area" localSheetId="0">Sheet1!$A$1:$K$117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5" i="1" l="1"/>
  <c r="H99" i="1"/>
  <c r="D83" i="1"/>
  <c r="D85" i="1"/>
  <c r="D91" i="1"/>
  <c r="I48" i="1"/>
  <c r="I46" i="1"/>
  <c r="I68" i="1"/>
  <c r="I109" i="1"/>
  <c r="D87" i="1"/>
  <c r="I51" i="1"/>
  <c r="I93" i="1"/>
  <c r="D93" i="1"/>
  <c r="I41" i="1"/>
  <c r="D89" i="1"/>
  <c r="I114" i="1"/>
  <c r="I53" i="1"/>
  <c r="I55" i="1"/>
  <c r="I57" i="1"/>
  <c r="I58" i="1"/>
  <c r="I59" i="1"/>
  <c r="I71" i="1"/>
  <c r="I73" i="1"/>
  <c r="I76" i="1"/>
  <c r="H114" i="1"/>
  <c r="K114" i="1"/>
</calcChain>
</file>

<file path=xl/sharedStrings.xml><?xml version="1.0" encoding="utf-8"?>
<sst xmlns="http://schemas.openxmlformats.org/spreadsheetml/2006/main" count="108" uniqueCount="93">
  <si>
    <t>Name of the Assessee</t>
  </si>
  <si>
    <t>:</t>
  </si>
  <si>
    <t>Father's Name</t>
  </si>
  <si>
    <t>Status</t>
  </si>
  <si>
    <t>Individual</t>
  </si>
  <si>
    <t>Address</t>
  </si>
  <si>
    <t>Opp.to DSP Bunglow</t>
  </si>
  <si>
    <t xml:space="preserve">Near Gnanna Bharathi high School </t>
  </si>
  <si>
    <t>Penukonda,Ananatapur.</t>
  </si>
  <si>
    <t>Pin code - 515110.</t>
  </si>
  <si>
    <t>Bank Details</t>
  </si>
  <si>
    <t>Cell No</t>
  </si>
  <si>
    <t>Email ID</t>
  </si>
  <si>
    <t>Date of Birth</t>
  </si>
  <si>
    <t>Previous Year</t>
  </si>
  <si>
    <t>Assessment Year</t>
  </si>
  <si>
    <t>AADHAR NO.</t>
  </si>
  <si>
    <t>PAN/GIR No</t>
  </si>
  <si>
    <t>Ward/Range/Circle</t>
  </si>
  <si>
    <t>1, HINDUPUR</t>
  </si>
  <si>
    <t>2021-2022</t>
  </si>
  <si>
    <t>AJOPR7599A</t>
  </si>
  <si>
    <t xml:space="preserve">HDFC BANK </t>
  </si>
  <si>
    <t>IFSC Code: HDFC0001035</t>
  </si>
  <si>
    <t>A/C No. 50100305275221</t>
  </si>
  <si>
    <t>krishnareddygbs@gmail.com</t>
  </si>
  <si>
    <t>K.Rama Krishna Reddy</t>
  </si>
  <si>
    <t>K.Lakshmi Narayana Reddy</t>
  </si>
  <si>
    <t>COMPUTATION OF TOTAL INCOME</t>
  </si>
  <si>
    <t>PARTICULARS</t>
  </si>
  <si>
    <t>Rs</t>
  </si>
  <si>
    <t>I. INCOME FROM BUSINESS/PROFESSION:</t>
  </si>
  <si>
    <t>Income from Gross Receipts Estimated at 6%</t>
  </si>
  <si>
    <t xml:space="preserve">U/s 44AD </t>
  </si>
  <si>
    <t>GROSS TOTAL INCOME</t>
  </si>
  <si>
    <t>Medical Insurance Premimum &amp; Preventive Health Check Up</t>
  </si>
  <si>
    <t>NET TOTAL INCOME</t>
  </si>
  <si>
    <t>Tax on Total Income</t>
  </si>
  <si>
    <t>Rebate U/S 87A</t>
  </si>
  <si>
    <t>Tax After Rebate</t>
  </si>
  <si>
    <t>Add: Education Cess</t>
  </si>
  <si>
    <t>Total Tax Payable</t>
  </si>
  <si>
    <t>Less: TDS</t>
  </si>
  <si>
    <t>Tax Payabl after TDS</t>
  </si>
  <si>
    <t>Add: Interest U/s.234B&amp;C</t>
  </si>
  <si>
    <t>Tax Payabl after Interest</t>
  </si>
  <si>
    <t>Less: Self Assessment Tax Paid on</t>
  </si>
  <si>
    <t>Challan No.  , BSRC: , Date</t>
  </si>
  <si>
    <t xml:space="preserve"> Tax Payable/ Refund Due</t>
  </si>
  <si>
    <t>Rs.</t>
  </si>
  <si>
    <t>RS.</t>
  </si>
  <si>
    <t xml:space="preserve">To Depreciation </t>
  </si>
  <si>
    <t>To Repairs &amp;Maintance</t>
  </si>
  <si>
    <t>To Salaries</t>
  </si>
  <si>
    <t>To Net Profit</t>
  </si>
  <si>
    <t xml:space="preserve">By Gross Receipts </t>
  </si>
  <si>
    <t>Liabilities Rs.</t>
  </si>
  <si>
    <t>Assets Rs.</t>
  </si>
  <si>
    <t>Capital Account</t>
  </si>
  <si>
    <t>Sundry Creditors</t>
  </si>
  <si>
    <t>Provision for Income Tax</t>
  </si>
  <si>
    <t>Sundry Debtors</t>
  </si>
  <si>
    <t>Cash on Bank</t>
  </si>
  <si>
    <t>Cash on Hand</t>
  </si>
  <si>
    <t>Loan Outstanding</t>
  </si>
  <si>
    <t>Vehicles</t>
  </si>
  <si>
    <t>To Other Expenses</t>
  </si>
  <si>
    <t>Agricultural Land</t>
  </si>
  <si>
    <t>VPNB01760D</t>
  </si>
  <si>
    <t>VPNA05269F</t>
  </si>
  <si>
    <t>CHES37695A</t>
  </si>
  <si>
    <t>SWIFT SUPPORT SERVICE</t>
  </si>
  <si>
    <t>VPNW00187F</t>
  </si>
  <si>
    <t>Less: Deduction:</t>
  </si>
  <si>
    <t>U/s Section 80C Lic Premimum,Tution Fees,etc;</t>
  </si>
  <si>
    <t>2022-2023</t>
  </si>
  <si>
    <t>JMI ENGINEERING PRIVATE LIMITED</t>
  </si>
  <si>
    <t>HYDJ04298A</t>
  </si>
  <si>
    <t>SL AP PRIVATE LIMITED</t>
  </si>
  <si>
    <t>HYDS49443C</t>
  </si>
  <si>
    <t>ANATA TECH PRIVATE LIMITED</t>
  </si>
  <si>
    <t>BOOGOOK INDUSTRIES INDIA PRIVATE LIMITED</t>
  </si>
  <si>
    <t>DONGA HWASUNG INDIA PRIVATE LIMITED</t>
  </si>
  <si>
    <t>VPND01828B</t>
  </si>
  <si>
    <t>DOOWON CLIMATE CONTROL INDIA PRIVATE LIMITED</t>
  </si>
  <si>
    <t>VPND01860F</t>
  </si>
  <si>
    <t>WOOYOUNG AUTOMOTIVE INDIA PRIVATE LIMITED</t>
  </si>
  <si>
    <t>II. Income from Others Sources:</t>
  </si>
  <si>
    <t xml:space="preserve"> Interest on Savings bank account</t>
  </si>
  <si>
    <t xml:space="preserve"> Interest on Income Tax refund</t>
  </si>
  <si>
    <t>Balance Sheet as on 31.03.2022</t>
  </si>
  <si>
    <t>PROFIT AND LOSS ACCOUNT AS31-03-2022</t>
  </si>
  <si>
    <t>MG BROTHERS PRIVATE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</si>
</sst>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_);\(0\)"/>
    <numFmt numFmtId="165" formatCode="_(* #,##0_);_(* \(#,##0\);_(* &quot;-&quot;??_);_(@_)"/>
    <numFmt numFmtId="166" formatCode="0;[Red]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u/>
      <sz val="16"/>
      <color theme="10"/>
      <name val="Calibri"/>
      <family val="2"/>
      <scheme val="minor"/>
    </font>
    <font>
      <sz val="16"/>
      <color theme="1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color theme="1"/>
      <name val="Arial"/>
      <family val="2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3" fillId="0" borderId="3" xfId="0" applyFont="1" applyBorder="1"/>
    <xf numFmtId="0" fontId="4" fillId="0" borderId="4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5" xfId="0" applyFont="1" applyBorder="1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6" fillId="0" borderId="0" xfId="2" applyFont="1"/>
    <xf numFmtId="14" fontId="4" fillId="0" borderId="0" xfId="0" applyNumberFormat="1" applyFont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3" fillId="0" borderId="8" xfId="0" applyFont="1" applyBorder="1"/>
    <xf numFmtId="0" fontId="7" fillId="0" borderId="0" xfId="0" applyFont="1"/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right"/>
    </xf>
    <xf numFmtId="1" fontId="4" fillId="0" borderId="12" xfId="0" applyNumberFormat="1" applyFont="1" applyBorder="1"/>
    <xf numFmtId="1" fontId="4" fillId="0" borderId="0" xfId="0" applyNumberFormat="1" applyFont="1" applyBorder="1"/>
    <xf numFmtId="1" fontId="4" fillId="0" borderId="4" xfId="0" applyNumberFormat="1" applyFont="1" applyBorder="1"/>
    <xf numFmtId="164" fontId="4" fillId="0" borderId="4" xfId="0" applyNumberFormat="1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12" xfId="0" applyFont="1" applyBorder="1" applyAlignment="1">
      <alignment horizontal="right"/>
    </xf>
    <xf numFmtId="1" fontId="5" fillId="0" borderId="0" xfId="0" applyNumberFormat="1" applyFont="1"/>
    <xf numFmtId="0" fontId="5" fillId="0" borderId="0" xfId="0" applyFont="1"/>
    <xf numFmtId="0" fontId="4" fillId="0" borderId="13" xfId="0" applyFont="1" applyBorder="1" applyAlignment="1">
      <alignment horizontal="right"/>
    </xf>
    <xf numFmtId="0" fontId="3" fillId="0" borderId="14" xfId="0" applyFont="1" applyBorder="1"/>
    <xf numFmtId="1" fontId="5" fillId="0" borderId="4" xfId="0" applyNumberFormat="1" applyFont="1" applyBorder="1"/>
    <xf numFmtId="0" fontId="8" fillId="0" borderId="0" xfId="0" applyFont="1"/>
    <xf numFmtId="1" fontId="9" fillId="0" borderId="0" xfId="0" applyNumberFormat="1" applyFont="1" applyAlignment="1">
      <alignment horizontal="right"/>
    </xf>
    <xf numFmtId="165" fontId="9" fillId="0" borderId="0" xfId="1" applyNumberFormat="1" applyFont="1" applyBorder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165" fontId="9" fillId="0" borderId="0" xfId="1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right"/>
    </xf>
    <xf numFmtId="165" fontId="5" fillId="0" borderId="12" xfId="1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right"/>
    </xf>
    <xf numFmtId="0" fontId="7" fillId="0" borderId="4" xfId="0" applyFont="1" applyBorder="1"/>
    <xf numFmtId="0" fontId="9" fillId="0" borderId="0" xfId="0" applyFont="1" applyAlignment="1">
      <alignment horizontal="right"/>
    </xf>
    <xf numFmtId="0" fontId="4" fillId="0" borderId="12" xfId="0" applyFont="1" applyBorder="1"/>
    <xf numFmtId="0" fontId="8" fillId="0" borderId="10" xfId="0" applyFont="1" applyBorder="1"/>
    <xf numFmtId="0" fontId="9" fillId="0" borderId="10" xfId="0" applyFont="1" applyBorder="1"/>
    <xf numFmtId="165" fontId="8" fillId="0" borderId="10" xfId="1" applyNumberFormat="1" applyFont="1" applyBorder="1" applyAlignment="1">
      <alignment horizontal="center"/>
    </xf>
    <xf numFmtId="0" fontId="4" fillId="0" borderId="10" xfId="0" applyFont="1" applyBorder="1"/>
    <xf numFmtId="0" fontId="5" fillId="0" borderId="9" xfId="0" applyFont="1" applyBorder="1" applyAlignment="1">
      <alignment horizontal="right"/>
    </xf>
    <xf numFmtId="165" fontId="5" fillId="0" borderId="15" xfId="1" applyNumberFormat="1" applyFont="1" applyBorder="1" applyAlignment="1">
      <alignment horizontal="center"/>
    </xf>
    <xf numFmtId="0" fontId="10" fillId="0" borderId="4" xfId="0" applyFont="1" applyBorder="1"/>
    <xf numFmtId="0" fontId="10" fillId="0" borderId="18" xfId="0" applyFont="1" applyBorder="1" applyAlignment="1">
      <alignment horizontal="center"/>
    </xf>
    <xf numFmtId="0" fontId="10" fillId="0" borderId="17" xfId="0" applyFont="1" applyBorder="1"/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1" fontId="7" fillId="0" borderId="12" xfId="0" applyNumberFormat="1" applyFont="1" applyBorder="1"/>
    <xf numFmtId="165" fontId="7" fillId="0" borderId="12" xfId="0" applyNumberFormat="1" applyFont="1" applyBorder="1" applyAlignment="1">
      <alignment horizontal="right"/>
    </xf>
    <xf numFmtId="166" fontId="7" fillId="0" borderId="12" xfId="0" applyNumberFormat="1" applyFont="1" applyBorder="1" applyAlignment="1">
      <alignment horizontal="right"/>
    </xf>
    <xf numFmtId="1" fontId="10" fillId="0" borderId="12" xfId="0" applyNumberFormat="1" applyFont="1" applyBorder="1" applyAlignment="1">
      <alignment horizontal="right"/>
    </xf>
    <xf numFmtId="165" fontId="7" fillId="0" borderId="0" xfId="0" applyNumberFormat="1" applyFont="1"/>
    <xf numFmtId="0" fontId="7" fillId="0" borderId="6" xfId="0" applyFont="1" applyBorder="1"/>
    <xf numFmtId="0" fontId="7" fillId="0" borderId="7" xfId="0" applyFont="1" applyBorder="1"/>
    <xf numFmtId="1" fontId="7" fillId="0" borderId="15" xfId="0" applyNumberFormat="1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5" xfId="0" applyFont="1" applyBorder="1"/>
    <xf numFmtId="0" fontId="4" fillId="0" borderId="8" xfId="0" applyFont="1" applyBorder="1"/>
    <xf numFmtId="1" fontId="4" fillId="0" borderId="15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1" fontId="3" fillId="0" borderId="0" xfId="0" applyNumberFormat="1" applyFont="1"/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11" fillId="0" borderId="0" xfId="2" applyFont="1" applyAlignment="1">
      <alignment horizontal="left"/>
    </xf>
    <xf numFmtId="0" fontId="4" fillId="0" borderId="9" xfId="0" applyFont="1" applyBorder="1"/>
    <xf numFmtId="1" fontId="4" fillId="0" borderId="5" xfId="0" applyNumberFormat="1" applyFont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" fontId="4" fillId="0" borderId="13" xfId="0" applyNumberFormat="1" applyFont="1" applyBorder="1"/>
    <xf numFmtId="1" fontId="4" fillId="0" borderId="0" xfId="0" applyNumberFormat="1" applyFont="1"/>
    <xf numFmtId="0" fontId="5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krishnareddygbs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115"/>
  <sheetViews>
    <sheetView tabSelected="1" view="pageBreakPreview" topLeftCell="B1" zoomScale="60" zoomScaleNormal="70" workbookViewId="0">
      <selection activeCell="H21" sqref="H21"/>
    </sheetView>
  </sheetViews>
  <sheetFormatPr defaultColWidth="9.14453125" defaultRowHeight="21" x14ac:dyDescent="0.3"/>
  <cols>
    <col min="1" max="1" width="9.14453125" style="1"/>
    <col min="2" max="2" width="55.15234375" style="1" customWidth="1"/>
    <col min="3" max="3" width="3.765625" style="1" customWidth="1"/>
    <col min="4" max="4" width="15.87109375" style="1" bestFit="1" customWidth="1"/>
    <col min="5" max="5" width="2.5546875" style="1" customWidth="1"/>
    <col min="6" max="6" width="36.859375" style="1" bestFit="1" customWidth="1"/>
    <col min="7" max="7" width="9.14453125" style="1"/>
    <col min="8" max="8" width="19.50390625" style="1" bestFit="1" customWidth="1"/>
    <col min="9" max="9" width="17.21875" style="1" customWidth="1"/>
    <col min="10" max="10" width="9.14453125" style="1"/>
    <col min="11" max="11" width="10.76171875" style="1" bestFit="1" customWidth="1"/>
    <col min="12" max="12" width="18.4296875" style="1" bestFit="1" customWidth="1"/>
    <col min="13" max="13" width="21.5234375" style="1" customWidth="1"/>
    <col min="14" max="14" width="11.1640625" style="1" customWidth="1"/>
    <col min="15" max="15" width="81.1171875" style="1" bestFit="1" customWidth="1"/>
    <col min="16" max="16" width="20.84765625" style="1" bestFit="1" customWidth="1"/>
    <col min="17" max="17" width="16.6796875" style="1" bestFit="1" customWidth="1"/>
    <col min="18" max="18" width="12.9140625" style="1" bestFit="1" customWidth="1"/>
    <col min="19" max="19" width="16.8125" style="1" bestFit="1" customWidth="1"/>
    <col min="20" max="16384" width="9.14453125" style="1"/>
  </cols>
  <sheetData>
    <row r="3" spans="2:9" x14ac:dyDescent="0.3">
      <c r="B3" s="2" t="s">
        <v>0</v>
      </c>
      <c r="C3" s="3"/>
      <c r="D3" s="3"/>
      <c r="E3" s="3" t="s">
        <v>1</v>
      </c>
      <c r="F3" s="4" t="s">
        <v>26</v>
      </c>
      <c r="G3" s="5"/>
      <c r="H3" s="3"/>
      <c r="I3" s="6"/>
    </row>
    <row r="4" spans="2:9" x14ac:dyDescent="0.3">
      <c r="B4" s="7"/>
      <c r="C4" s="8"/>
      <c r="D4" s="8"/>
      <c r="E4" s="8"/>
      <c r="F4" s="9"/>
      <c r="G4" s="10"/>
      <c r="H4" s="8"/>
      <c r="I4" s="11"/>
    </row>
    <row r="5" spans="2:9" x14ac:dyDescent="0.3">
      <c r="B5" s="7" t="s">
        <v>2</v>
      </c>
      <c r="C5" s="8"/>
      <c r="D5" s="8"/>
      <c r="E5" s="8" t="s">
        <v>1</v>
      </c>
      <c r="F5" s="12" t="s">
        <v>27</v>
      </c>
      <c r="G5" s="10"/>
      <c r="H5" s="8"/>
      <c r="I5" s="11"/>
    </row>
    <row r="6" spans="2:9" x14ac:dyDescent="0.3">
      <c r="B6" s="7"/>
      <c r="C6" s="8"/>
      <c r="D6" s="8"/>
      <c r="E6" s="8"/>
      <c r="F6" s="12"/>
      <c r="G6" s="10"/>
      <c r="H6" s="8"/>
      <c r="I6" s="11"/>
    </row>
    <row r="7" spans="2:9" x14ac:dyDescent="0.3">
      <c r="B7" s="7" t="s">
        <v>3</v>
      </c>
      <c r="C7" s="8"/>
      <c r="D7" s="8"/>
      <c r="E7" s="8" t="s">
        <v>1</v>
      </c>
      <c r="F7" s="12" t="s">
        <v>4</v>
      </c>
      <c r="G7" s="10"/>
      <c r="H7" s="8"/>
      <c r="I7" s="11"/>
    </row>
    <row r="8" spans="2:9" x14ac:dyDescent="0.3">
      <c r="B8" s="7"/>
      <c r="C8" s="8"/>
      <c r="D8" s="8"/>
      <c r="E8" s="8"/>
      <c r="F8" s="12"/>
      <c r="G8" s="10"/>
      <c r="H8" s="8"/>
      <c r="I8" s="11"/>
    </row>
    <row r="9" spans="2:9" x14ac:dyDescent="0.3">
      <c r="B9" s="7" t="s">
        <v>5</v>
      </c>
      <c r="C9" s="8"/>
      <c r="D9" s="8"/>
      <c r="E9" s="8" t="s">
        <v>1</v>
      </c>
      <c r="F9" s="12" t="s">
        <v>6</v>
      </c>
      <c r="G9" s="10"/>
      <c r="H9" s="8"/>
      <c r="I9" s="11"/>
    </row>
    <row r="10" spans="2:9" x14ac:dyDescent="0.3">
      <c r="B10" s="7"/>
      <c r="C10" s="8"/>
      <c r="D10" s="8"/>
      <c r="E10" s="8"/>
      <c r="F10" s="12" t="s">
        <v>7</v>
      </c>
      <c r="G10" s="10"/>
      <c r="H10" s="8"/>
      <c r="I10" s="11"/>
    </row>
    <row r="11" spans="2:9" x14ac:dyDescent="0.3">
      <c r="B11" s="7"/>
      <c r="C11" s="8"/>
      <c r="D11" s="8"/>
      <c r="E11" s="8"/>
      <c r="F11" s="12" t="s">
        <v>8</v>
      </c>
      <c r="G11" s="10"/>
      <c r="H11" s="8"/>
      <c r="I11" s="11"/>
    </row>
    <row r="12" spans="2:9" x14ac:dyDescent="0.3">
      <c r="B12" s="7"/>
      <c r="C12" s="8"/>
      <c r="D12" s="8"/>
      <c r="E12" s="8"/>
      <c r="F12" s="12" t="s">
        <v>9</v>
      </c>
      <c r="G12" s="10"/>
      <c r="H12" s="8"/>
      <c r="I12" s="11"/>
    </row>
    <row r="13" spans="2:9" x14ac:dyDescent="0.3">
      <c r="B13" s="7"/>
      <c r="C13" s="8"/>
      <c r="D13" s="8"/>
      <c r="E13" s="8"/>
      <c r="F13" s="12"/>
      <c r="G13" s="10"/>
      <c r="H13" s="8"/>
      <c r="I13" s="11"/>
    </row>
    <row r="14" spans="2:9" x14ac:dyDescent="0.3">
      <c r="B14" s="7" t="s">
        <v>10</v>
      </c>
      <c r="C14" s="8"/>
      <c r="D14" s="8"/>
      <c r="E14" s="8" t="s">
        <v>1</v>
      </c>
      <c r="F14" s="12" t="s">
        <v>22</v>
      </c>
      <c r="G14" s="10"/>
      <c r="H14" s="8"/>
      <c r="I14" s="11"/>
    </row>
    <row r="15" spans="2:9" x14ac:dyDescent="0.3">
      <c r="B15" s="7"/>
      <c r="C15" s="8"/>
      <c r="D15" s="8"/>
      <c r="E15" s="8"/>
      <c r="F15" s="1" t="s">
        <v>23</v>
      </c>
      <c r="G15" s="10"/>
      <c r="H15" s="8"/>
      <c r="I15" s="11"/>
    </row>
    <row r="16" spans="2:9" x14ac:dyDescent="0.3">
      <c r="B16" s="7"/>
      <c r="C16" s="8"/>
      <c r="D16" s="8"/>
      <c r="E16" s="8"/>
      <c r="F16" s="1" t="s">
        <v>24</v>
      </c>
      <c r="G16" s="10"/>
      <c r="H16" s="8"/>
      <c r="I16" s="11"/>
    </row>
    <row r="17" spans="2:13" x14ac:dyDescent="0.3">
      <c r="B17" s="7"/>
      <c r="C17" s="8"/>
      <c r="D17" s="8"/>
      <c r="E17" s="8"/>
      <c r="F17" s="8"/>
      <c r="G17" s="10"/>
      <c r="H17" s="8"/>
      <c r="I17" s="11"/>
    </row>
    <row r="18" spans="2:13" x14ac:dyDescent="0.3">
      <c r="B18" s="7" t="s">
        <v>11</v>
      </c>
      <c r="C18" s="8"/>
      <c r="D18" s="8"/>
      <c r="E18" s="8" t="s">
        <v>1</v>
      </c>
      <c r="F18" s="13">
        <v>9398921370</v>
      </c>
      <c r="G18" s="10"/>
      <c r="H18" s="8"/>
      <c r="I18" s="11"/>
    </row>
    <row r="19" spans="2:13" x14ac:dyDescent="0.3">
      <c r="B19" s="7"/>
      <c r="C19" s="8"/>
      <c r="D19" s="8"/>
      <c r="E19" s="8"/>
      <c r="F19" s="12"/>
      <c r="G19" s="10"/>
      <c r="H19" s="8"/>
      <c r="I19" s="11"/>
    </row>
    <row r="20" spans="2:13" x14ac:dyDescent="0.3">
      <c r="B20" s="7" t="s">
        <v>12</v>
      </c>
      <c r="C20" s="8"/>
      <c r="D20" s="8"/>
      <c r="E20" s="8" t="s">
        <v>1</v>
      </c>
      <c r="F20" s="14" t="s">
        <v>25</v>
      </c>
      <c r="G20" s="10"/>
      <c r="I20" s="11"/>
    </row>
    <row r="21" spans="2:13" x14ac:dyDescent="0.3">
      <c r="B21" s="7"/>
      <c r="C21" s="8"/>
      <c r="D21" s="8"/>
      <c r="E21" s="8"/>
      <c r="F21" s="12"/>
      <c r="G21" s="10"/>
      <c r="H21" s="8"/>
      <c r="I21" s="11"/>
    </row>
    <row r="22" spans="2:13" x14ac:dyDescent="0.3">
      <c r="B22" s="7" t="s">
        <v>13</v>
      </c>
      <c r="C22" s="8"/>
      <c r="D22" s="8"/>
      <c r="E22" s="8" t="s">
        <v>1</v>
      </c>
      <c r="F22" s="15">
        <v>27400</v>
      </c>
      <c r="G22" s="10"/>
      <c r="H22" s="8"/>
      <c r="I22" s="11"/>
    </row>
    <row r="23" spans="2:13" x14ac:dyDescent="0.3">
      <c r="B23" s="7"/>
      <c r="C23" s="8"/>
      <c r="D23" s="8"/>
      <c r="E23" s="8"/>
      <c r="F23" s="12"/>
      <c r="G23" s="10"/>
      <c r="H23" s="8"/>
      <c r="I23" s="11"/>
    </row>
    <row r="24" spans="2:13" x14ac:dyDescent="0.3">
      <c r="B24" s="7" t="s">
        <v>14</v>
      </c>
      <c r="C24" s="8"/>
      <c r="D24" s="8"/>
      <c r="E24" s="8" t="s">
        <v>1</v>
      </c>
      <c r="F24" s="12" t="s">
        <v>20</v>
      </c>
      <c r="G24" s="8"/>
      <c r="H24" s="8"/>
      <c r="I24" s="11"/>
    </row>
    <row r="25" spans="2:13" x14ac:dyDescent="0.3">
      <c r="B25" s="7"/>
      <c r="C25" s="8"/>
      <c r="D25" s="8"/>
      <c r="E25" s="8"/>
      <c r="F25" s="12"/>
      <c r="G25" s="10"/>
      <c r="H25" s="8"/>
      <c r="I25" s="11"/>
    </row>
    <row r="26" spans="2:13" x14ac:dyDescent="0.3">
      <c r="B26" s="7" t="s">
        <v>15</v>
      </c>
      <c r="C26" s="8"/>
      <c r="D26" s="8"/>
      <c r="E26" s="8" t="s">
        <v>1</v>
      </c>
      <c r="F26" s="12" t="s">
        <v>75</v>
      </c>
      <c r="G26" s="10"/>
      <c r="H26" s="8"/>
      <c r="I26" s="11"/>
    </row>
    <row r="27" spans="2:13" x14ac:dyDescent="0.3">
      <c r="B27" s="7"/>
      <c r="C27" s="8"/>
      <c r="D27" s="8"/>
      <c r="E27" s="8"/>
      <c r="F27" s="12"/>
      <c r="G27" s="10"/>
      <c r="H27" s="8"/>
      <c r="I27" s="11"/>
    </row>
    <row r="28" spans="2:13" x14ac:dyDescent="0.3">
      <c r="B28" s="7" t="s">
        <v>16</v>
      </c>
      <c r="C28" s="8"/>
      <c r="D28" s="8"/>
      <c r="E28" s="8" t="s">
        <v>1</v>
      </c>
      <c r="F28" s="13">
        <v>276175865142</v>
      </c>
      <c r="G28" s="10"/>
      <c r="H28" s="8"/>
      <c r="I28" s="11"/>
    </row>
    <row r="29" spans="2:13" x14ac:dyDescent="0.3">
      <c r="B29" s="7"/>
      <c r="C29" s="8"/>
      <c r="D29" s="8"/>
      <c r="E29" s="8"/>
      <c r="G29" s="10"/>
      <c r="H29" s="8"/>
      <c r="I29" s="11"/>
    </row>
    <row r="30" spans="2:13" ht="23.25" x14ac:dyDescent="0.3">
      <c r="B30" s="7" t="s">
        <v>17</v>
      </c>
      <c r="C30" s="8"/>
      <c r="D30" s="8"/>
      <c r="E30" s="8" t="s">
        <v>1</v>
      </c>
      <c r="F30" s="12" t="s">
        <v>21</v>
      </c>
      <c r="G30" s="10"/>
      <c r="H30" s="8"/>
      <c r="I30" s="11"/>
      <c r="M30" s="79"/>
    </row>
    <row r="31" spans="2:13" x14ac:dyDescent="0.3">
      <c r="B31" s="7"/>
      <c r="C31" s="8"/>
      <c r="D31" s="8"/>
      <c r="E31" s="8"/>
      <c r="F31" s="12"/>
      <c r="G31" s="10"/>
      <c r="H31" s="8"/>
      <c r="I31" s="11"/>
    </row>
    <row r="32" spans="2:13" x14ac:dyDescent="0.3">
      <c r="B32" s="7" t="s">
        <v>18</v>
      </c>
      <c r="C32" s="8"/>
      <c r="D32" s="8"/>
      <c r="E32" s="8" t="s">
        <v>1</v>
      </c>
      <c r="F32" s="12" t="s">
        <v>19</v>
      </c>
      <c r="G32" s="10"/>
      <c r="H32" s="8"/>
      <c r="I32" s="11"/>
    </row>
    <row r="33" spans="1:20" x14ac:dyDescent="0.3">
      <c r="B33" s="16"/>
      <c r="C33" s="17"/>
      <c r="D33" s="17"/>
      <c r="E33" s="17"/>
      <c r="F33" s="18"/>
      <c r="G33" s="18"/>
      <c r="H33" s="17"/>
      <c r="I33" s="19"/>
    </row>
    <row r="34" spans="1:20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6" spans="1:20" x14ac:dyDescent="0.3">
      <c r="A36" s="20"/>
      <c r="B36" s="20"/>
      <c r="C36" s="20"/>
      <c r="D36" s="20"/>
      <c r="E36" s="20"/>
      <c r="F36" s="20"/>
      <c r="G36" s="20"/>
      <c r="H36" s="20"/>
      <c r="I36" s="20"/>
      <c r="M36" s="77"/>
      <c r="N36" s="77"/>
      <c r="O36" s="77"/>
      <c r="P36" s="77"/>
      <c r="Q36" s="77"/>
      <c r="R36" s="77"/>
      <c r="S36" s="77"/>
    </row>
    <row r="37" spans="1:20" ht="21.75" thickBot="1" x14ac:dyDescent="0.35">
      <c r="B37" s="92" t="s">
        <v>28</v>
      </c>
      <c r="C37" s="93"/>
      <c r="D37" s="93"/>
      <c r="E37" s="93"/>
      <c r="F37" s="93"/>
      <c r="G37" s="93"/>
      <c r="H37" s="93"/>
      <c r="I37" s="94"/>
      <c r="M37" s="77"/>
      <c r="N37" s="77"/>
      <c r="O37" s="77"/>
      <c r="P37" s="77"/>
      <c r="Q37" s="77"/>
      <c r="R37" s="77"/>
      <c r="S37" s="77"/>
    </row>
    <row r="38" spans="1:20" ht="21.75" thickTop="1" x14ac:dyDescent="0.3">
      <c r="B38" s="95" t="s">
        <v>29</v>
      </c>
      <c r="C38" s="96"/>
      <c r="D38" s="96"/>
      <c r="E38" s="96"/>
      <c r="F38" s="96"/>
      <c r="G38" s="96"/>
      <c r="H38" s="21" t="s">
        <v>30</v>
      </c>
      <c r="I38" s="22" t="s">
        <v>30</v>
      </c>
      <c r="J38" s="23"/>
      <c r="L38" s="12"/>
      <c r="M38" s="84"/>
      <c r="N38" s="84"/>
      <c r="O38" s="84"/>
      <c r="P38" s="84"/>
      <c r="Q38" s="89"/>
      <c r="R38" s="89"/>
      <c r="S38" s="84"/>
      <c r="T38" s="12"/>
    </row>
    <row r="39" spans="1:20" x14ac:dyDescent="0.3">
      <c r="B39" s="24" t="s">
        <v>31</v>
      </c>
      <c r="C39" s="8"/>
      <c r="D39" s="8"/>
      <c r="E39" s="8"/>
      <c r="F39" s="8"/>
      <c r="G39" s="10"/>
      <c r="H39" s="25"/>
      <c r="I39" s="7"/>
      <c r="J39" s="23"/>
      <c r="L39" s="12"/>
      <c r="M39" s="77"/>
      <c r="N39" s="84"/>
      <c r="O39" s="84"/>
      <c r="P39" s="84"/>
      <c r="Q39" s="84"/>
      <c r="R39" s="84"/>
      <c r="S39" s="84"/>
      <c r="T39" s="12"/>
    </row>
    <row r="40" spans="1:20" x14ac:dyDescent="0.3">
      <c r="B40" s="7" t="s">
        <v>32</v>
      </c>
      <c r="C40" s="8"/>
      <c r="D40" s="8"/>
      <c r="E40" s="8"/>
      <c r="F40" s="8"/>
      <c r="G40" s="10"/>
      <c r="H40" s="25"/>
      <c r="I40" s="7"/>
      <c r="J40" s="23"/>
      <c r="L40" s="12"/>
      <c r="M40" s="84"/>
      <c r="N40" s="84"/>
      <c r="O40" s="84"/>
      <c r="P40" s="84"/>
      <c r="Q40" s="84"/>
      <c r="R40" s="84"/>
      <c r="S40" s="84"/>
      <c r="T40" s="12"/>
    </row>
    <row r="41" spans="1:20" x14ac:dyDescent="0.3">
      <c r="B41" s="7" t="s">
        <v>33</v>
      </c>
      <c r="C41" s="8"/>
      <c r="D41" s="8"/>
      <c r="E41" s="8"/>
      <c r="F41" s="8"/>
      <c r="G41" s="10"/>
      <c r="H41" s="26">
        <v>738625</v>
      </c>
      <c r="I41" s="27">
        <f>H41</f>
        <v>738625</v>
      </c>
      <c r="J41" s="23"/>
      <c r="L41" s="12"/>
      <c r="M41" s="84"/>
      <c r="N41" s="84"/>
      <c r="O41" s="84"/>
      <c r="P41" s="84"/>
      <c r="Q41" s="84"/>
      <c r="R41" s="84"/>
      <c r="S41" s="84"/>
      <c r="T41" s="12"/>
    </row>
    <row r="42" spans="1:20" x14ac:dyDescent="0.3">
      <c r="B42" s="7"/>
      <c r="C42" s="8"/>
      <c r="D42" s="8"/>
      <c r="E42" s="8"/>
      <c r="F42" s="8"/>
      <c r="G42" s="10"/>
      <c r="H42" s="26"/>
      <c r="I42" s="27"/>
      <c r="J42" s="23"/>
      <c r="L42" s="12"/>
      <c r="M42" s="84"/>
      <c r="N42" s="84"/>
      <c r="O42" s="84"/>
      <c r="P42" s="84"/>
      <c r="Q42" s="84"/>
      <c r="R42" s="84"/>
      <c r="S42" s="84"/>
      <c r="T42" s="12"/>
    </row>
    <row r="43" spans="1:20" x14ac:dyDescent="0.3">
      <c r="B43" s="7"/>
      <c r="C43" s="8"/>
      <c r="D43" s="8"/>
      <c r="E43" s="8"/>
      <c r="F43" s="8"/>
      <c r="G43" s="10"/>
      <c r="H43" s="26"/>
      <c r="I43" s="27"/>
      <c r="J43" s="23"/>
      <c r="L43" s="12"/>
      <c r="M43" s="84"/>
      <c r="N43" s="84"/>
      <c r="O43" s="84"/>
      <c r="P43" s="84"/>
      <c r="Q43" s="84"/>
      <c r="R43" s="84"/>
      <c r="S43" s="84"/>
      <c r="T43" s="12"/>
    </row>
    <row r="44" spans="1:20" x14ac:dyDescent="0.3">
      <c r="B44" s="24" t="s">
        <v>87</v>
      </c>
      <c r="C44" s="8"/>
      <c r="D44" s="8"/>
      <c r="E44" s="8"/>
      <c r="F44" s="8"/>
      <c r="G44" s="10"/>
      <c r="H44" s="26"/>
      <c r="I44" s="27"/>
      <c r="J44" s="23"/>
      <c r="L44" s="12"/>
      <c r="M44" s="84"/>
      <c r="N44" s="84"/>
      <c r="O44" s="84"/>
      <c r="P44" s="84"/>
      <c r="Q44" s="84"/>
      <c r="R44" s="84"/>
      <c r="S44" s="84"/>
      <c r="T44" s="12"/>
    </row>
    <row r="45" spans="1:20" x14ac:dyDescent="0.3">
      <c r="B45" s="7" t="s">
        <v>88</v>
      </c>
      <c r="C45" s="8"/>
      <c r="D45" s="8"/>
      <c r="E45" s="8"/>
      <c r="F45" s="8"/>
      <c r="G45" s="10"/>
      <c r="H45" s="26">
        <v>4098</v>
      </c>
      <c r="I45" s="27"/>
      <c r="J45" s="23"/>
      <c r="L45" s="12"/>
      <c r="M45" s="84"/>
      <c r="N45" s="84"/>
      <c r="O45" s="84"/>
      <c r="P45" s="84"/>
      <c r="Q45" s="84"/>
      <c r="R45" s="84"/>
      <c r="S45" s="84"/>
      <c r="T45" s="12"/>
    </row>
    <row r="46" spans="1:20" x14ac:dyDescent="0.3">
      <c r="B46" s="7" t="s">
        <v>89</v>
      </c>
      <c r="C46" s="8"/>
      <c r="D46" s="8"/>
      <c r="E46" s="8"/>
      <c r="F46" s="8"/>
      <c r="G46" s="10"/>
      <c r="H46" s="87">
        <v>11733</v>
      </c>
      <c r="I46" s="88">
        <f>SUM(H45:H46)</f>
        <v>15831</v>
      </c>
      <c r="J46" s="23"/>
      <c r="L46" s="12"/>
      <c r="M46" s="84"/>
      <c r="N46" s="84"/>
      <c r="O46" s="84"/>
      <c r="P46" s="84"/>
      <c r="Q46" s="84"/>
      <c r="R46" s="84"/>
      <c r="S46" s="84"/>
      <c r="T46" s="12"/>
    </row>
    <row r="47" spans="1:20" x14ac:dyDescent="0.3">
      <c r="B47" s="24"/>
      <c r="C47" s="8"/>
      <c r="D47" s="8"/>
      <c r="E47" s="8"/>
      <c r="F47" s="8"/>
      <c r="G47" s="10"/>
      <c r="H47" s="28"/>
      <c r="I47" s="29"/>
      <c r="J47" s="23"/>
      <c r="L47" s="12"/>
      <c r="M47" s="84"/>
      <c r="N47" s="84"/>
      <c r="O47" s="84"/>
      <c r="P47" s="84"/>
      <c r="Q47" s="89"/>
      <c r="R47" s="89"/>
      <c r="S47" s="90"/>
      <c r="T47" s="12"/>
    </row>
    <row r="48" spans="1:20" x14ac:dyDescent="0.3">
      <c r="B48" s="23"/>
      <c r="C48" s="8"/>
      <c r="D48" s="30"/>
      <c r="E48" s="31" t="s">
        <v>34</v>
      </c>
      <c r="F48" s="8"/>
      <c r="G48" s="10"/>
      <c r="H48" s="32"/>
      <c r="I48" s="33">
        <f>SUM(I40:I47)</f>
        <v>754456</v>
      </c>
      <c r="J48" s="23"/>
      <c r="L48" s="82"/>
      <c r="M48" s="82"/>
      <c r="N48" s="82"/>
      <c r="O48" s="82"/>
      <c r="P48" s="84"/>
      <c r="Q48" s="91"/>
      <c r="R48" s="82"/>
      <c r="S48" s="77"/>
    </row>
    <row r="49" spans="1:19" x14ac:dyDescent="0.3">
      <c r="B49" s="24" t="s">
        <v>73</v>
      </c>
      <c r="C49" s="8"/>
      <c r="D49" s="8"/>
      <c r="E49" s="34"/>
      <c r="F49" s="8"/>
      <c r="G49" s="10"/>
      <c r="H49" s="32"/>
      <c r="I49" s="8"/>
      <c r="J49" s="23"/>
      <c r="L49" s="82"/>
      <c r="M49" s="82"/>
      <c r="N49" s="82"/>
      <c r="O49" s="82"/>
      <c r="P49" s="84"/>
      <c r="Q49" s="84"/>
      <c r="R49" s="82"/>
      <c r="S49" s="77"/>
    </row>
    <row r="50" spans="1:19" x14ac:dyDescent="0.3">
      <c r="B50" s="24" t="s">
        <v>74</v>
      </c>
      <c r="C50" s="8"/>
      <c r="D50" s="8"/>
      <c r="E50" s="34"/>
      <c r="F50" s="8"/>
      <c r="G50" s="10"/>
      <c r="H50" s="32">
        <v>150000</v>
      </c>
      <c r="I50" s="8"/>
      <c r="J50" s="23"/>
      <c r="L50" s="82"/>
      <c r="M50" s="82"/>
      <c r="N50" s="82"/>
      <c r="O50" s="82"/>
      <c r="P50" s="84"/>
      <c r="Q50" s="83"/>
      <c r="R50" s="83"/>
      <c r="S50" s="77"/>
    </row>
    <row r="51" spans="1:19" x14ac:dyDescent="0.3">
      <c r="B51" s="24" t="s">
        <v>35</v>
      </c>
      <c r="C51" s="8"/>
      <c r="D51" s="8"/>
      <c r="E51" s="34"/>
      <c r="F51" s="8"/>
      <c r="G51" s="10"/>
      <c r="H51" s="35"/>
      <c r="I51" s="7">
        <f>SUM(H50:H51)</f>
        <v>150000</v>
      </c>
      <c r="J51" s="23"/>
      <c r="L51" s="82"/>
      <c r="M51" s="82"/>
      <c r="N51" s="82"/>
      <c r="O51" s="82"/>
      <c r="P51" s="84"/>
      <c r="Q51" s="82"/>
      <c r="R51" s="82"/>
      <c r="S51" s="77"/>
    </row>
    <row r="52" spans="1:19" x14ac:dyDescent="0.3">
      <c r="B52" s="7"/>
      <c r="D52" s="8"/>
      <c r="E52" s="34"/>
      <c r="F52" s="8"/>
      <c r="G52" s="10"/>
      <c r="H52" s="36"/>
      <c r="I52" s="23"/>
      <c r="J52" s="23"/>
      <c r="L52" s="82"/>
      <c r="M52" s="82"/>
      <c r="N52" s="82"/>
      <c r="O52" s="82"/>
      <c r="P52" s="84"/>
      <c r="Q52" s="82"/>
      <c r="R52" s="82"/>
      <c r="S52" s="77"/>
    </row>
    <row r="53" spans="1:19" x14ac:dyDescent="0.3">
      <c r="B53" s="7"/>
      <c r="C53" s="8"/>
      <c r="D53" s="8"/>
      <c r="E53" s="34" t="s">
        <v>36</v>
      </c>
      <c r="F53" s="8"/>
      <c r="G53" s="10"/>
      <c r="H53" s="25"/>
      <c r="I53" s="37">
        <f>I48-I51</f>
        <v>604456</v>
      </c>
      <c r="J53" s="23"/>
      <c r="M53" s="77"/>
      <c r="N53" s="77"/>
      <c r="O53" s="77"/>
      <c r="P53" s="77"/>
      <c r="Q53" s="77"/>
      <c r="R53" s="77"/>
      <c r="S53" s="77"/>
    </row>
    <row r="54" spans="1:19" x14ac:dyDescent="0.3">
      <c r="B54" s="7"/>
      <c r="C54" s="8"/>
      <c r="D54" s="8"/>
      <c r="E54" s="8"/>
      <c r="F54" s="8"/>
      <c r="G54" s="10"/>
      <c r="H54" s="25"/>
      <c r="I54" s="7"/>
      <c r="J54" s="23"/>
      <c r="M54" s="77"/>
      <c r="N54" s="77"/>
      <c r="O54" s="77"/>
      <c r="P54" s="77"/>
      <c r="Q54" s="77"/>
      <c r="R54" s="77"/>
      <c r="S54" s="77"/>
    </row>
    <row r="55" spans="1:19" ht="21.75" x14ac:dyDescent="0.3">
      <c r="B55" s="7" t="s">
        <v>37</v>
      </c>
      <c r="C55" s="38"/>
      <c r="D55" s="39"/>
      <c r="E55" s="40"/>
      <c r="F55" s="41"/>
      <c r="G55" s="42"/>
      <c r="H55" s="43"/>
      <c r="I55" s="37">
        <f>12500+(I53-500000)*20%</f>
        <v>33391.199999999997</v>
      </c>
      <c r="J55" s="23"/>
      <c r="M55" s="77"/>
      <c r="N55" s="77"/>
      <c r="O55" s="77"/>
      <c r="P55" s="77"/>
      <c r="Q55" s="77"/>
      <c r="R55" s="77"/>
      <c r="S55" s="77"/>
    </row>
    <row r="56" spans="1:19" ht="21.75" x14ac:dyDescent="0.3">
      <c r="B56" s="7" t="s">
        <v>38</v>
      </c>
      <c r="C56" s="38"/>
      <c r="D56" s="39"/>
      <c r="E56" s="40"/>
      <c r="F56" s="44"/>
      <c r="G56" s="10"/>
      <c r="H56" s="25"/>
      <c r="I56" s="28"/>
      <c r="J56" s="23"/>
    </row>
    <row r="57" spans="1:19" ht="21.75" x14ac:dyDescent="0.3">
      <c r="B57" s="7" t="s">
        <v>39</v>
      </c>
      <c r="C57" s="38"/>
      <c r="D57" s="39"/>
      <c r="E57" s="40"/>
      <c r="F57" s="44"/>
      <c r="G57" s="10"/>
      <c r="H57" s="25"/>
      <c r="I57" s="45">
        <f>I55-I56</f>
        <v>33391.199999999997</v>
      </c>
      <c r="J57" s="23"/>
    </row>
    <row r="58" spans="1:19" ht="21.75" x14ac:dyDescent="0.3">
      <c r="B58" s="7" t="s">
        <v>40</v>
      </c>
      <c r="C58" s="38"/>
      <c r="D58" s="39"/>
      <c r="E58" s="40"/>
      <c r="F58" s="44"/>
      <c r="G58" s="10"/>
      <c r="H58" s="25"/>
      <c r="I58" s="28">
        <f>I57*4%</f>
        <v>1335.6479999999999</v>
      </c>
      <c r="J58" s="23"/>
    </row>
    <row r="59" spans="1:19" ht="21.75" x14ac:dyDescent="0.3">
      <c r="B59" s="7" t="s">
        <v>41</v>
      </c>
      <c r="C59" s="38"/>
      <c r="D59" s="39"/>
      <c r="E59" s="40"/>
      <c r="F59" s="41"/>
      <c r="G59" s="10"/>
      <c r="H59" s="25"/>
      <c r="I59" s="37">
        <f>I57+I58</f>
        <v>34726.847999999998</v>
      </c>
      <c r="J59" s="23"/>
    </row>
    <row r="60" spans="1:19" ht="21.75" x14ac:dyDescent="0.3">
      <c r="B60" s="7" t="s">
        <v>42</v>
      </c>
      <c r="C60" s="38"/>
      <c r="D60" s="39"/>
      <c r="E60" s="40"/>
      <c r="F60" s="44"/>
      <c r="G60" s="10"/>
      <c r="H60" s="25"/>
      <c r="I60" s="37"/>
      <c r="J60" s="23"/>
    </row>
    <row r="61" spans="1:19" ht="21.75" x14ac:dyDescent="0.3">
      <c r="A61" s="11"/>
      <c r="B61" s="84" t="s">
        <v>71</v>
      </c>
      <c r="C61" s="86" t="s">
        <v>70</v>
      </c>
      <c r="D61" s="39"/>
      <c r="E61" s="40"/>
      <c r="F61" s="44"/>
      <c r="G61" s="10"/>
      <c r="H61" s="85">
        <v>27689</v>
      </c>
      <c r="I61" s="37"/>
      <c r="J61" s="23"/>
    </row>
    <row r="62" spans="1:19" ht="21.75" x14ac:dyDescent="0.3">
      <c r="A62" s="11"/>
      <c r="B62" s="84" t="s">
        <v>76</v>
      </c>
      <c r="C62" s="86" t="s">
        <v>77</v>
      </c>
      <c r="D62" s="39"/>
      <c r="E62" s="40"/>
      <c r="F62" s="44"/>
      <c r="G62" s="10"/>
      <c r="H62" s="85">
        <v>2540</v>
      </c>
      <c r="I62" s="37"/>
      <c r="J62" s="23"/>
    </row>
    <row r="63" spans="1:19" ht="21.75" x14ac:dyDescent="0.3">
      <c r="A63" s="11"/>
      <c r="B63" s="84" t="s">
        <v>78</v>
      </c>
      <c r="C63" s="86" t="s">
        <v>79</v>
      </c>
      <c r="D63" s="39"/>
      <c r="E63" s="40"/>
      <c r="F63" s="44"/>
      <c r="G63" s="10"/>
      <c r="H63" s="85">
        <v>57260</v>
      </c>
      <c r="I63" s="37"/>
      <c r="J63" s="23"/>
    </row>
    <row r="64" spans="1:19" ht="21.75" x14ac:dyDescent="0.3">
      <c r="A64" s="11"/>
      <c r="B64" s="84" t="s">
        <v>80</v>
      </c>
      <c r="C64" s="86" t="s">
        <v>69</v>
      </c>
      <c r="D64" s="39"/>
      <c r="E64" s="40"/>
      <c r="F64" s="44"/>
      <c r="G64" s="10"/>
      <c r="H64" s="85">
        <v>4549</v>
      </c>
      <c r="I64" s="37"/>
      <c r="J64" s="23"/>
    </row>
    <row r="65" spans="1:19" ht="21.75" x14ac:dyDescent="0.3">
      <c r="A65" s="11"/>
      <c r="B65" s="84" t="s">
        <v>81</v>
      </c>
      <c r="C65" s="86" t="s">
        <v>68</v>
      </c>
      <c r="D65" s="39"/>
      <c r="E65" s="40"/>
      <c r="F65" s="44"/>
      <c r="G65" s="10"/>
      <c r="H65" s="85">
        <v>32336.2</v>
      </c>
      <c r="J65" s="23"/>
    </row>
    <row r="66" spans="1:19" ht="21.75" x14ac:dyDescent="0.3">
      <c r="A66" s="11"/>
      <c r="B66" s="84" t="s">
        <v>82</v>
      </c>
      <c r="C66" s="86" t="s">
        <v>83</v>
      </c>
      <c r="D66" s="39"/>
      <c r="E66" s="40"/>
      <c r="F66" s="44"/>
      <c r="G66" s="10"/>
      <c r="H66" s="85">
        <v>5683.06</v>
      </c>
      <c r="I66" s="81"/>
    </row>
    <row r="67" spans="1:19" ht="21.75" x14ac:dyDescent="0.3">
      <c r="A67" s="11"/>
      <c r="B67" s="84" t="s">
        <v>84</v>
      </c>
      <c r="C67" s="86" t="s">
        <v>85</v>
      </c>
      <c r="D67" s="39"/>
      <c r="E67" s="40"/>
      <c r="F67" s="44"/>
      <c r="G67" s="10"/>
      <c r="H67" s="85">
        <v>280</v>
      </c>
      <c r="I67" s="26"/>
    </row>
    <row r="68" spans="1:19" ht="21.75" x14ac:dyDescent="0.3">
      <c r="A68" s="11"/>
      <c r="B68" s="84" t="s">
        <v>86</v>
      </c>
      <c r="C68" s="86" t="s">
        <v>72</v>
      </c>
      <c r="D68" s="39"/>
      <c r="E68" s="40"/>
      <c r="F68" s="44"/>
      <c r="G68" s="10"/>
      <c r="H68" s="85">
        <v>24850.799999999999</v>
      </c>
      <c r="I68" s="26">
        <f>SUM(H61:H69)</f>
        <v>169938.06</v>
      </c>
    </row>
    <row r="69" spans="1:19" ht="21.75" x14ac:dyDescent="0.3">
      <c r="A69" s="11"/>
      <c r="B69" s="84" t="s">
        <v>92</v>
      </c>
      <c r="C69" s="84"/>
      <c r="D69" s="39"/>
      <c r="E69" s="40"/>
      <c r="F69" s="44"/>
      <c r="G69" s="10"/>
      <c r="H69" s="85">
        <v>14750</v>
      </c>
      <c r="I69" s="26"/>
    </row>
    <row r="70" spans="1:19" ht="21.75" x14ac:dyDescent="0.3">
      <c r="A70" s="11"/>
      <c r="B70" s="30"/>
      <c r="C70" s="38"/>
      <c r="D70" s="39"/>
      <c r="E70" s="40"/>
      <c r="F70" s="44"/>
      <c r="G70" s="10"/>
      <c r="H70" s="25"/>
      <c r="I70" s="26"/>
    </row>
    <row r="71" spans="1:19" ht="21.75" x14ac:dyDescent="0.3">
      <c r="B71" s="7" t="s">
        <v>43</v>
      </c>
      <c r="C71" s="38"/>
      <c r="D71" s="39"/>
      <c r="E71" s="40"/>
      <c r="F71" s="44"/>
      <c r="G71" s="10"/>
      <c r="H71" s="25"/>
      <c r="I71" s="46">
        <f>(I59-I68)</f>
        <v>-135211.212</v>
      </c>
    </row>
    <row r="72" spans="1:19" ht="21.75" x14ac:dyDescent="0.3">
      <c r="B72" s="7" t="s">
        <v>44</v>
      </c>
      <c r="C72" s="38"/>
      <c r="D72" s="39"/>
      <c r="E72" s="40"/>
      <c r="F72" s="44"/>
      <c r="G72" s="10"/>
      <c r="H72" s="25"/>
      <c r="I72" s="26"/>
      <c r="S72" s="77"/>
    </row>
    <row r="73" spans="1:19" ht="21.75" x14ac:dyDescent="0.3">
      <c r="B73" s="7" t="s">
        <v>45</v>
      </c>
      <c r="C73" s="38"/>
      <c r="D73" s="39"/>
      <c r="E73" s="40"/>
      <c r="F73" s="44"/>
      <c r="G73" s="10"/>
      <c r="H73" s="25"/>
      <c r="I73" s="46">
        <f>I71+I72</f>
        <v>-135211.212</v>
      </c>
    </row>
    <row r="74" spans="1:19" ht="21.75" x14ac:dyDescent="0.3">
      <c r="B74" s="7" t="s">
        <v>46</v>
      </c>
      <c r="C74" s="38"/>
      <c r="D74" s="39"/>
      <c r="E74" s="40"/>
      <c r="F74" s="20"/>
      <c r="G74" s="10"/>
      <c r="H74" s="25"/>
      <c r="I74" s="47"/>
    </row>
    <row r="75" spans="1:19" ht="21.75" x14ac:dyDescent="0.3">
      <c r="B75" s="7" t="s">
        <v>47</v>
      </c>
      <c r="C75" s="38"/>
      <c r="D75" s="49"/>
      <c r="E75" s="40"/>
      <c r="F75" s="44"/>
      <c r="G75" s="10"/>
      <c r="H75" s="25"/>
      <c r="I75" s="50">
        <v>0</v>
      </c>
    </row>
    <row r="76" spans="1:19" ht="22.5" thickBot="1" x14ac:dyDescent="0.35">
      <c r="B76" s="80" t="s">
        <v>48</v>
      </c>
      <c r="C76" s="51"/>
      <c r="D76" s="52"/>
      <c r="E76" s="53"/>
      <c r="F76" s="53"/>
      <c r="G76" s="54"/>
      <c r="H76" s="55"/>
      <c r="I76" s="56">
        <f>I73-I75</f>
        <v>-135211.212</v>
      </c>
    </row>
    <row r="77" spans="1:19" ht="21.75" thickTop="1" x14ac:dyDescent="0.3">
      <c r="B77" s="8"/>
      <c r="C77" s="8"/>
      <c r="D77" s="8"/>
      <c r="E77" s="8"/>
      <c r="F77" s="8"/>
      <c r="G77" s="8"/>
      <c r="H77" s="10"/>
      <c r="I77" s="10"/>
    </row>
    <row r="78" spans="1:19" x14ac:dyDescent="0.3">
      <c r="B78" s="8"/>
      <c r="C78" s="8"/>
      <c r="D78" s="8"/>
      <c r="E78" s="8"/>
      <c r="F78" s="8"/>
      <c r="G78" s="8"/>
      <c r="H78" s="8"/>
      <c r="I78" s="10"/>
    </row>
    <row r="79" spans="1:19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</row>
    <row r="80" spans="1:19" ht="21.75" thickBot="1" x14ac:dyDescent="0.35">
      <c r="A80" s="20"/>
      <c r="B80" s="97" t="s">
        <v>91</v>
      </c>
      <c r="C80" s="98"/>
      <c r="D80" s="98"/>
      <c r="E80" s="98"/>
      <c r="F80" s="98"/>
      <c r="G80" s="98"/>
      <c r="H80" s="98"/>
      <c r="I80" s="99"/>
      <c r="J80" s="57"/>
    </row>
    <row r="81" spans="1:10" ht="21.75" thickTop="1" x14ac:dyDescent="0.3">
      <c r="A81" s="20"/>
      <c r="B81" s="100" t="s">
        <v>29</v>
      </c>
      <c r="C81" s="101"/>
      <c r="D81" s="58" t="s">
        <v>49</v>
      </c>
      <c r="E81" s="59"/>
      <c r="F81" s="101" t="s">
        <v>29</v>
      </c>
      <c r="G81" s="101"/>
      <c r="H81" s="101"/>
      <c r="I81" s="58" t="s">
        <v>50</v>
      </c>
    </row>
    <row r="82" spans="1:10" x14ac:dyDescent="0.3">
      <c r="A82" s="20"/>
      <c r="B82" s="48"/>
      <c r="C82" s="20"/>
      <c r="D82" s="60"/>
      <c r="E82" s="20"/>
      <c r="F82" s="20"/>
      <c r="G82" s="20"/>
      <c r="H82" s="20"/>
      <c r="I82" s="60"/>
    </row>
    <row r="83" spans="1:10" x14ac:dyDescent="0.3">
      <c r="A83" s="20"/>
      <c r="B83" s="48" t="s">
        <v>51</v>
      </c>
      <c r="C83" s="20"/>
      <c r="D83" s="61">
        <f>1800000*15%</f>
        <v>270000</v>
      </c>
      <c r="E83" s="20"/>
      <c r="F83" s="20" t="s">
        <v>55</v>
      </c>
      <c r="G83" s="20"/>
      <c r="H83" s="20"/>
      <c r="I83" s="62">
        <v>10643744</v>
      </c>
    </row>
    <row r="84" spans="1:10" x14ac:dyDescent="0.3">
      <c r="A84" s="20"/>
      <c r="B84" s="48"/>
      <c r="C84" s="20"/>
      <c r="D84" s="63"/>
      <c r="E84" s="20"/>
      <c r="F84" s="20"/>
      <c r="G84" s="20"/>
      <c r="H84" s="20"/>
      <c r="I84" s="62"/>
    </row>
    <row r="85" spans="1:10" x14ac:dyDescent="0.3">
      <c r="A85" s="20"/>
      <c r="B85" s="48" t="s">
        <v>52</v>
      </c>
      <c r="C85" s="20"/>
      <c r="D85" s="61">
        <f>110000*4</f>
        <v>440000</v>
      </c>
      <c r="E85" s="20"/>
      <c r="F85" s="20"/>
      <c r="G85" s="20"/>
      <c r="H85" s="20"/>
      <c r="I85" s="60"/>
    </row>
    <row r="86" spans="1:10" x14ac:dyDescent="0.3">
      <c r="A86" s="20"/>
      <c r="B86" s="48"/>
      <c r="C86" s="20"/>
      <c r="D86" s="61"/>
      <c r="E86" s="20"/>
      <c r="F86" s="20"/>
      <c r="G86" s="20"/>
      <c r="H86" s="20"/>
      <c r="I86" s="60"/>
    </row>
    <row r="87" spans="1:10" x14ac:dyDescent="0.3">
      <c r="A87" s="20"/>
      <c r="B87" s="48" t="s">
        <v>53</v>
      </c>
      <c r="C87" s="20"/>
      <c r="D87" s="61">
        <f>25000*6</f>
        <v>150000</v>
      </c>
      <c r="E87" s="20"/>
      <c r="F87" s="20"/>
      <c r="G87" s="20"/>
      <c r="H87" s="20"/>
      <c r="I87" s="60"/>
    </row>
    <row r="88" spans="1:10" x14ac:dyDescent="0.3">
      <c r="A88" s="20"/>
      <c r="B88" s="48"/>
      <c r="C88" s="20"/>
      <c r="D88" s="61"/>
      <c r="E88" s="20"/>
      <c r="F88" s="20"/>
      <c r="G88" s="20"/>
      <c r="H88" s="20"/>
      <c r="I88" s="60"/>
    </row>
    <row r="89" spans="1:10" x14ac:dyDescent="0.3">
      <c r="A89" s="20"/>
      <c r="B89" s="48" t="s">
        <v>66</v>
      </c>
      <c r="C89" s="20"/>
      <c r="D89" s="64">
        <f>D93-D83-D85-D87-D91</f>
        <v>9045119</v>
      </c>
      <c r="E89" s="20"/>
      <c r="F89" s="20"/>
      <c r="G89" s="20"/>
      <c r="H89" s="20"/>
      <c r="I89" s="60"/>
    </row>
    <row r="90" spans="1:10" x14ac:dyDescent="0.3">
      <c r="A90" s="20"/>
      <c r="B90" s="48"/>
      <c r="C90" s="20"/>
      <c r="D90" s="61"/>
      <c r="E90" s="20"/>
      <c r="F90" s="20"/>
      <c r="G90" s="20"/>
      <c r="H90" s="20"/>
      <c r="I90" s="60"/>
    </row>
    <row r="91" spans="1:10" x14ac:dyDescent="0.3">
      <c r="A91" s="20"/>
      <c r="B91" s="48" t="s">
        <v>54</v>
      </c>
      <c r="C91" s="20"/>
      <c r="D91" s="65">
        <f>H41</f>
        <v>738625</v>
      </c>
      <c r="E91" s="20"/>
      <c r="F91" s="20"/>
      <c r="G91" s="66"/>
      <c r="H91" s="20"/>
      <c r="I91" s="60"/>
    </row>
    <row r="92" spans="1:10" x14ac:dyDescent="0.3">
      <c r="A92" s="20"/>
      <c r="B92" s="48"/>
      <c r="C92" s="20"/>
      <c r="D92" s="60"/>
      <c r="E92" s="20"/>
      <c r="F92" s="20"/>
      <c r="G92" s="20"/>
      <c r="H92" s="20"/>
      <c r="I92" s="60"/>
    </row>
    <row r="93" spans="1:10" ht="21.75" thickBot="1" x14ac:dyDescent="0.35">
      <c r="A93" s="20"/>
      <c r="B93" s="67"/>
      <c r="C93" s="68"/>
      <c r="D93" s="69">
        <f>I93</f>
        <v>10643744</v>
      </c>
      <c r="E93" s="68"/>
      <c r="F93" s="68"/>
      <c r="G93" s="68"/>
      <c r="H93" s="68"/>
      <c r="I93" s="69">
        <f>SUM(I83:I83)</f>
        <v>10643744</v>
      </c>
    </row>
    <row r="94" spans="1:10" ht="21.75" thickTop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</row>
    <row r="96" spans="1:10" x14ac:dyDescent="0.3">
      <c r="B96" s="8"/>
      <c r="C96" s="8"/>
      <c r="D96" s="8"/>
      <c r="E96" s="8"/>
      <c r="F96" s="8"/>
      <c r="G96" s="8"/>
      <c r="I96" s="10"/>
    </row>
    <row r="97" spans="2:10" ht="21.75" thickBot="1" x14ac:dyDescent="0.35">
      <c r="B97" s="70" t="s">
        <v>90</v>
      </c>
      <c r="C97" s="71"/>
      <c r="D97" s="71"/>
      <c r="E97" s="71"/>
      <c r="F97" s="71"/>
      <c r="G97" s="54"/>
      <c r="H97" s="72" t="s">
        <v>56</v>
      </c>
      <c r="I97" s="72" t="s">
        <v>57</v>
      </c>
      <c r="J97" s="23"/>
    </row>
    <row r="98" spans="2:10" ht="21.75" thickTop="1" x14ac:dyDescent="0.3">
      <c r="B98" s="24"/>
      <c r="C98" s="34"/>
      <c r="D98" s="34"/>
      <c r="E98" s="34"/>
      <c r="F98" s="34"/>
      <c r="G98" s="8"/>
      <c r="H98" s="43"/>
      <c r="I98" s="43"/>
      <c r="J98" s="23"/>
    </row>
    <row r="99" spans="2:10" x14ac:dyDescent="0.3">
      <c r="B99" s="7" t="s">
        <v>58</v>
      </c>
      <c r="C99" s="8"/>
      <c r="D99" s="8"/>
      <c r="E99" s="8"/>
      <c r="F99" s="8"/>
      <c r="G99" s="8"/>
      <c r="H99" s="45">
        <f>2947000+80000</f>
        <v>3027000</v>
      </c>
      <c r="I99" s="25"/>
      <c r="J99" s="23"/>
    </row>
    <row r="100" spans="2:10" x14ac:dyDescent="0.3">
      <c r="B100" s="7"/>
      <c r="C100" s="8"/>
      <c r="D100" s="8"/>
      <c r="E100" s="8"/>
      <c r="F100" s="8"/>
      <c r="G100" s="8"/>
      <c r="H100" s="45"/>
      <c r="I100" s="25"/>
      <c r="J100" s="23"/>
    </row>
    <row r="101" spans="2:10" x14ac:dyDescent="0.3">
      <c r="B101" s="7" t="s">
        <v>64</v>
      </c>
      <c r="C101" s="8"/>
      <c r="D101" s="8"/>
      <c r="E101" s="8"/>
      <c r="F101" s="8"/>
      <c r="G101" s="8"/>
      <c r="H101" s="45">
        <v>750000</v>
      </c>
      <c r="I101" s="25"/>
      <c r="J101" s="23"/>
    </row>
    <row r="102" spans="2:10" x14ac:dyDescent="0.3">
      <c r="B102" s="7"/>
      <c r="C102" s="8"/>
      <c r="D102" s="8"/>
      <c r="E102" s="8"/>
      <c r="F102" s="8"/>
      <c r="G102" s="8"/>
      <c r="H102" s="45"/>
      <c r="I102" s="25"/>
      <c r="J102" s="23"/>
    </row>
    <row r="103" spans="2:10" x14ac:dyDescent="0.3">
      <c r="B103" s="7" t="s">
        <v>59</v>
      </c>
      <c r="C103" s="8"/>
      <c r="D103" s="8"/>
      <c r="E103" s="8"/>
      <c r="F103" s="8"/>
      <c r="G103" s="8"/>
      <c r="H103" s="25">
        <v>85000</v>
      </c>
      <c r="I103" s="25"/>
      <c r="J103" s="23"/>
    </row>
    <row r="104" spans="2:10" x14ac:dyDescent="0.3">
      <c r="B104" s="48"/>
      <c r="C104" s="8"/>
      <c r="D104" s="8"/>
      <c r="E104" s="8"/>
      <c r="F104" s="8"/>
      <c r="G104" s="8"/>
      <c r="H104" s="25"/>
      <c r="I104" s="25"/>
      <c r="J104" s="23"/>
    </row>
    <row r="105" spans="2:10" x14ac:dyDescent="0.3">
      <c r="B105" s="48" t="s">
        <v>60</v>
      </c>
      <c r="C105" s="8"/>
      <c r="D105" s="8"/>
      <c r="E105" s="8"/>
      <c r="F105" s="8"/>
      <c r="G105" s="8"/>
      <c r="H105" s="45">
        <f>I59</f>
        <v>34726.847999999998</v>
      </c>
      <c r="I105" s="25"/>
      <c r="J105" s="23"/>
    </row>
    <row r="106" spans="2:10" x14ac:dyDescent="0.3">
      <c r="B106" s="48"/>
      <c r="C106" s="8"/>
      <c r="D106" s="8"/>
      <c r="E106" s="8"/>
      <c r="F106" s="8"/>
      <c r="G106" s="8"/>
      <c r="H106" s="25"/>
      <c r="I106" s="25"/>
      <c r="J106" s="23"/>
    </row>
    <row r="107" spans="2:10" x14ac:dyDescent="0.3">
      <c r="B107" s="7" t="s">
        <v>67</v>
      </c>
      <c r="C107" s="8"/>
      <c r="D107" s="8"/>
      <c r="E107" s="8"/>
      <c r="F107" s="8"/>
      <c r="G107" s="8"/>
      <c r="H107" s="25"/>
      <c r="I107" s="25">
        <v>900000</v>
      </c>
      <c r="J107" s="23"/>
    </row>
    <row r="108" spans="2:10" x14ac:dyDescent="0.3">
      <c r="B108" s="7"/>
      <c r="C108" s="8"/>
      <c r="D108" s="8"/>
      <c r="E108" s="8"/>
      <c r="F108" s="8"/>
      <c r="G108" s="8"/>
      <c r="H108" s="25"/>
      <c r="I108" s="25"/>
      <c r="J108" s="23"/>
    </row>
    <row r="109" spans="2:10" x14ac:dyDescent="0.3">
      <c r="B109" s="48" t="s">
        <v>65</v>
      </c>
      <c r="C109" s="8"/>
      <c r="D109" s="8"/>
      <c r="E109" s="8"/>
      <c r="F109" s="8"/>
      <c r="G109" s="8"/>
      <c r="H109" s="25"/>
      <c r="I109" s="25">
        <f>(2000000+1000000)-(2000000*15%)-(1000000*15%)</f>
        <v>2550000</v>
      </c>
      <c r="J109" s="23"/>
    </row>
    <row r="110" spans="2:10" x14ac:dyDescent="0.3">
      <c r="B110" s="7"/>
      <c r="C110" s="8"/>
      <c r="D110" s="8"/>
      <c r="E110" s="8"/>
      <c r="F110" s="8"/>
      <c r="G110" s="8"/>
      <c r="H110" s="25"/>
      <c r="I110" s="25"/>
      <c r="J110" s="23"/>
    </row>
    <row r="111" spans="2:10" x14ac:dyDescent="0.3">
      <c r="B111" s="7" t="s">
        <v>61</v>
      </c>
      <c r="C111" s="8"/>
      <c r="D111" s="8"/>
      <c r="E111" s="8"/>
      <c r="F111" s="8"/>
      <c r="G111" s="8"/>
      <c r="H111" s="25"/>
      <c r="I111" s="25">
        <v>386727</v>
      </c>
      <c r="J111" s="23"/>
    </row>
    <row r="112" spans="2:10" x14ac:dyDescent="0.3">
      <c r="B112" s="7" t="s">
        <v>62</v>
      </c>
      <c r="C112" s="8"/>
      <c r="D112" s="8"/>
      <c r="E112" s="8"/>
      <c r="F112" s="8"/>
      <c r="G112" s="8"/>
      <c r="H112" s="32"/>
      <c r="I112" s="10">
        <v>12000</v>
      </c>
      <c r="J112" s="23"/>
    </row>
    <row r="113" spans="1:11" x14ac:dyDescent="0.3">
      <c r="B113" s="7" t="s">
        <v>63</v>
      </c>
      <c r="C113" s="8"/>
      <c r="D113" s="8"/>
      <c r="E113" s="8"/>
      <c r="F113" s="8"/>
      <c r="G113" s="8"/>
      <c r="H113" s="32"/>
      <c r="I113" s="10">
        <v>48000</v>
      </c>
      <c r="J113" s="23"/>
    </row>
    <row r="114" spans="1:11" ht="21.75" thickBot="1" x14ac:dyDescent="0.35">
      <c r="B114" s="16"/>
      <c r="C114" s="17"/>
      <c r="D114" s="17"/>
      <c r="E114" s="17"/>
      <c r="F114" s="17"/>
      <c r="G114" s="73"/>
      <c r="H114" s="74">
        <f>SUM(H99:H110)</f>
        <v>3896726.8480000002</v>
      </c>
      <c r="I114" s="75">
        <f>SUM(I104:I113)</f>
        <v>3896727</v>
      </c>
      <c r="J114" s="23"/>
      <c r="K114" s="76">
        <f>H114-I114</f>
        <v>-0.151999999769032</v>
      </c>
    </row>
    <row r="115" spans="1:11" ht="21.75" thickTop="1" x14ac:dyDescent="0.3">
      <c r="A115" s="77"/>
      <c r="B115" s="30"/>
      <c r="C115" s="8"/>
      <c r="D115" s="8"/>
      <c r="E115" s="8"/>
      <c r="F115" s="8"/>
      <c r="G115" s="10"/>
      <c r="H115" s="78"/>
      <c r="I115" s="30"/>
      <c r="J115" s="77"/>
    </row>
  </sheetData>
  <mergeCells count="5">
    <mergeCell ref="B37:I37"/>
    <mergeCell ref="B38:G38"/>
    <mergeCell ref="B80:I80"/>
    <mergeCell ref="B81:C81"/>
    <mergeCell ref="F81:H81"/>
  </mergeCells>
  <hyperlinks>
    <hyperlink ref="F20" r:id="rId1" xr:uid="{00000000-0004-0000-0000-000000000000}"/>
  </hyperlinks>
  <pageMargins left="0.7" right="0.7" top="0.75" bottom="0.75" header="0.3" footer="0.3"/>
  <pageSetup scale="2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Mounica D</dc:creator>
  <cp:lastModifiedBy>MumbUser</cp:lastModifiedBy>
  <dcterms:created xsi:type="dcterms:W3CDTF">2015-06-05T18:17:20Z</dcterms:created>
  <dcterms:modified xsi:type="dcterms:W3CDTF">2022-07-24T09:37:38Z</dcterms:modified>
</cp:coreProperties>
</file>