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4247cb1fca5cf707/Desktop/KR REDDY/"/>
    </mc:Choice>
  </mc:AlternateContent>
  <xr:revisionPtr revIDLastSave="100" documentId="13_ncr:1_{BC140F8A-2881-498F-881E-4A6E6FD36836}" xr6:coauthVersionLast="47" xr6:coauthVersionMax="47" xr10:uidLastSave="{F961500B-26B7-4D6C-9AF1-46412902C4AB}"/>
  <bookViews>
    <workbookView xWindow="-110" yWindow="-110" windowWidth="25820" windowHeight="1390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4" l="1"/>
  <c r="D36" i="4"/>
  <c r="G36" i="4" s="1"/>
  <c r="C36" i="4"/>
  <c r="I29" i="3"/>
  <c r="I30" i="3"/>
  <c r="G29" i="3"/>
  <c r="J13" i="2"/>
  <c r="G28" i="1"/>
  <c r="N27" i="1"/>
  <c r="O27" i="1" s="1"/>
  <c r="O26" i="1"/>
  <c r="N26" i="1"/>
  <c r="K26" i="1"/>
  <c r="N25" i="1"/>
  <c r="K25" i="1"/>
  <c r="O25" i="1" s="1"/>
  <c r="K24" i="1"/>
  <c r="O24" i="1" s="1"/>
  <c r="K23" i="1"/>
  <c r="O23" i="1" s="1"/>
  <c r="K22" i="1"/>
  <c r="O22" i="1" s="1"/>
  <c r="O28" i="1" s="1"/>
  <c r="O29" i="1" s="1"/>
  <c r="J14" i="2" l="1"/>
  <c r="J19" i="2" s="1"/>
  <c r="J15" i="2"/>
  <c r="O31" i="1"/>
  <c r="O30" i="1"/>
  <c r="O35" i="1" s="1"/>
  <c r="P30" i="3" l="1"/>
  <c r="I28" i="3"/>
  <c r="G28" i="3"/>
  <c r="I19" i="3"/>
  <c r="I20" i="3"/>
  <c r="I21" i="3"/>
  <c r="I22" i="3"/>
  <c r="I23" i="3"/>
  <c r="I24" i="3"/>
  <c r="I25" i="3"/>
  <c r="I27" i="3"/>
  <c r="G20" i="3"/>
  <c r="G21" i="3"/>
  <c r="G22" i="3"/>
  <c r="G23" i="3"/>
  <c r="G24" i="3"/>
  <c r="G25" i="3"/>
  <c r="G26" i="3"/>
  <c r="I26" i="3" s="1"/>
  <c r="G27" i="3"/>
  <c r="L19" i="3"/>
  <c r="G19" i="3"/>
  <c r="L18" i="3"/>
  <c r="G18" i="3"/>
  <c r="I18" i="3" s="1"/>
  <c r="M18" i="3" s="1"/>
  <c r="L17" i="3"/>
  <c r="G17" i="3"/>
  <c r="I17" i="3" s="1"/>
  <c r="M17" i="3" s="1"/>
  <c r="L16" i="3"/>
  <c r="G16" i="3"/>
  <c r="I16" i="3" s="1"/>
  <c r="M16" i="3" s="1"/>
  <c r="L15" i="3"/>
  <c r="M15" i="3"/>
  <c r="G15" i="3"/>
  <c r="L14" i="3"/>
  <c r="G14" i="3"/>
  <c r="M14" i="3" s="1"/>
  <c r="L13" i="3"/>
  <c r="G13" i="3"/>
  <c r="I13" i="3" s="1"/>
  <c r="M13" i="3" s="1"/>
  <c r="L12" i="3"/>
  <c r="G12" i="3"/>
  <c r="I12" i="3" s="1"/>
  <c r="L11" i="3"/>
  <c r="G11" i="3"/>
  <c r="I11" i="3" s="1"/>
  <c r="L10" i="3"/>
  <c r="G10" i="3"/>
  <c r="I10" i="3" s="1"/>
  <c r="M10" i="3" s="1"/>
  <c r="L9" i="3"/>
  <c r="G9" i="3"/>
  <c r="I9" i="3" s="1"/>
  <c r="M19" i="3" l="1"/>
  <c r="L30" i="3"/>
  <c r="M11" i="3"/>
  <c r="M12" i="3"/>
  <c r="M9" i="3"/>
</calcChain>
</file>

<file path=xl/sharedStrings.xml><?xml version="1.0" encoding="utf-8"?>
<sst xmlns="http://schemas.openxmlformats.org/spreadsheetml/2006/main" count="279" uniqueCount="177">
  <si>
    <t xml:space="preserve">     SRI SRINIVASA ENTERPRISES</t>
  </si>
  <si>
    <t xml:space="preserve">                    Regd. Office: Door No: 1/626, Near Ravindra Bharathi School, Opp. D.S.P Bunglow, Penukonda Mandal, Anantapur Dist. A.P 515110.</t>
  </si>
  <si>
    <t xml:space="preserve">                                                                      SLAP Billing Summary Details of JULY -2022 from 26.06.2022 to 25.07.2022</t>
  </si>
  <si>
    <t>A</t>
  </si>
  <si>
    <t>B</t>
  </si>
  <si>
    <t>C</t>
  </si>
  <si>
    <t>D</t>
  </si>
  <si>
    <t>SL</t>
  </si>
  <si>
    <t>ROUTE NAME</t>
  </si>
  <si>
    <t>VEHICLE NO</t>
  </si>
  <si>
    <t>VEHICLE</t>
  </si>
  <si>
    <t>BUS</t>
  </si>
  <si>
    <t>MONTHLY</t>
  </si>
  <si>
    <t>HIRE</t>
  </si>
  <si>
    <t>NO</t>
  </si>
  <si>
    <t>TOTAL</t>
  </si>
  <si>
    <t xml:space="preserve">TOTAL </t>
  </si>
  <si>
    <t>MAINTAIN-</t>
  </si>
  <si>
    <t>GRAND</t>
  </si>
  <si>
    <t>TYPE</t>
  </si>
  <si>
    <t>SEAT</t>
  </si>
  <si>
    <t>PER</t>
  </si>
  <si>
    <t>OF</t>
  </si>
  <si>
    <t>KMS</t>
  </si>
  <si>
    <t>ANCE</t>
  </si>
  <si>
    <t>AMOUNT</t>
  </si>
  <si>
    <t>CAPACITY</t>
  </si>
  <si>
    <t>DAY</t>
  </si>
  <si>
    <t>WORKING</t>
  </si>
  <si>
    <t>RUN</t>
  </si>
  <si>
    <t>I + L</t>
  </si>
  <si>
    <t>DAYS</t>
  </si>
  <si>
    <t>PER KM</t>
  </si>
  <si>
    <t>PENUKONDA</t>
  </si>
  <si>
    <t>KA04AC1186</t>
  </si>
  <si>
    <t xml:space="preserve">KODURU </t>
  </si>
  <si>
    <t>KA51AB1107</t>
  </si>
  <si>
    <t>KA51 AA 8028</t>
  </si>
  <si>
    <t>GORANTLA</t>
  </si>
  <si>
    <t>KA04AC1179</t>
  </si>
  <si>
    <t>PUTTAPARTHI</t>
  </si>
  <si>
    <t>KA04AC1177</t>
  </si>
  <si>
    <t>SOMANDEPALLI</t>
  </si>
  <si>
    <t>KA51AB3849</t>
  </si>
  <si>
    <t>AP39TN2406</t>
  </si>
  <si>
    <t>GORANTLA [KIA]</t>
  </si>
  <si>
    <t>KA51 B 6498</t>
  </si>
  <si>
    <t>TT</t>
  </si>
  <si>
    <t>KA51 AA 8037</t>
  </si>
  <si>
    <t>LEPAKSHI</t>
  </si>
  <si>
    <t>PARIGI</t>
  </si>
  <si>
    <t>MURTHY PTP</t>
  </si>
  <si>
    <t>MURTHY KIA</t>
  </si>
  <si>
    <t>SEENA TT</t>
  </si>
  <si>
    <t>SANDEEP</t>
  </si>
  <si>
    <t>DIESEL</t>
  </si>
  <si>
    <t>PAYMENTS</t>
  </si>
  <si>
    <t>DRIVERS</t>
  </si>
  <si>
    <t>SUPERVISOR</t>
  </si>
  <si>
    <t>E</t>
  </si>
  <si>
    <t>F</t>
  </si>
  <si>
    <t>G</t>
  </si>
  <si>
    <t>H</t>
  </si>
  <si>
    <t>I</t>
  </si>
  <si>
    <t>J</t>
  </si>
  <si>
    <t>FIXED</t>
  </si>
  <si>
    <t>BASIC RATE</t>
  </si>
  <si>
    <t>NO.OF</t>
  </si>
  <si>
    <t>Extra Kms</t>
  </si>
  <si>
    <t>NET TOTAL</t>
  </si>
  <si>
    <t>PER DAY</t>
  </si>
  <si>
    <t>EXTRA</t>
  </si>
  <si>
    <t xml:space="preserve">Per Extra </t>
  </si>
  <si>
    <t>(F + I)</t>
  </si>
  <si>
    <t>(D X E)</t>
  </si>
  <si>
    <t>(G X H)</t>
  </si>
  <si>
    <t xml:space="preserve">AP35W9797 </t>
  </si>
  <si>
    <t>KA16B3653</t>
  </si>
  <si>
    <t>AP39TL7075</t>
  </si>
  <si>
    <t>KA51 AB 5753</t>
  </si>
  <si>
    <t>HINDUPURAM</t>
  </si>
  <si>
    <t>AP02Y4333</t>
  </si>
  <si>
    <t>AP39TU5254</t>
  </si>
  <si>
    <t>AP02 TJ 1432</t>
  </si>
  <si>
    <t>KA51 AC 4507</t>
  </si>
  <si>
    <t>CHIKBALAPUR</t>
  </si>
  <si>
    <t>KA03AC4811</t>
  </si>
  <si>
    <t>AP39Q3368</t>
  </si>
  <si>
    <t>CAR</t>
  </si>
  <si>
    <t>BUSES EXTRA</t>
  </si>
  <si>
    <t>Total Amount Before Tax</t>
  </si>
  <si>
    <t xml:space="preserve">                                                                                                                                                                                                                     </t>
  </si>
  <si>
    <t>Add : CGST 9%</t>
  </si>
  <si>
    <t xml:space="preserve">                                                                                                                                                                                                              </t>
  </si>
  <si>
    <t>Add : SGST 9%</t>
  </si>
  <si>
    <t xml:space="preserve"> Less : Food charges for drivers &amp; supervisors Rs.15 Per Head Per Day: [Rs.15 x 16 Members x 26 Days  ]</t>
  </si>
  <si>
    <t xml:space="preserve"> Addition : TP Charges</t>
  </si>
  <si>
    <t>2960  X 2 =</t>
  </si>
  <si>
    <t>Addition : T0LL Charges TT   Rs.  3797-00   [From 26.06.2022 to 09.07.2022]  CAR Toll Charges:  5374-00 [from 10.07.2022 to 25.07.2022]</t>
  </si>
  <si>
    <t xml:space="preserve">                                Grand Total Amount After  Tax</t>
  </si>
  <si>
    <t>AMOUNT IN WORDS: Twenty Two  Lakhs Twenty Two Thousand Forty Rupees Only.</t>
  </si>
  <si>
    <t>SRI SRINIVASA ENTERPRISES</t>
  </si>
  <si>
    <t xml:space="preserve">       Proprietor</t>
  </si>
  <si>
    <t>SRI SRINIVASA</t>
  </si>
  <si>
    <r>
      <t xml:space="preserve">Near Ravindra Bharathi School, Opp. DSP Bungalow,   Penukonda, 
 Anantapur (Dist.),                     Andhra Pradesh -515110.
</t>
    </r>
    <r>
      <rPr>
        <b/>
        <sz val="8"/>
        <color theme="1"/>
        <rFont val="Times New Roman"/>
        <family val="1"/>
      </rPr>
      <t>Mail: krishnareddygbs@gmail.com</t>
    </r>
    <r>
      <rPr>
        <b/>
        <sz val="9"/>
        <color theme="1"/>
        <rFont val="Times New Roman"/>
        <family val="1"/>
      </rPr>
      <t xml:space="preserve">
Ph No: +919398921370
GST No:37AJOPR7599A1ZI</t>
    </r>
  </si>
  <si>
    <t>TAX INVOICE</t>
  </si>
  <si>
    <t>ENTERPRISES</t>
  </si>
  <si>
    <t>CUSTOMER DETAILS:</t>
  </si>
  <si>
    <t>Date</t>
  </si>
  <si>
    <t>Company Name:</t>
  </si>
  <si>
    <t>SLAP PRIVATE LIMITED,</t>
  </si>
  <si>
    <t>Invoice</t>
  </si>
  <si>
    <t>SST- 18</t>
  </si>
  <si>
    <t>Address:</t>
  </si>
  <si>
    <t>Plot No.6B                                                  Industrial Part Site -B,                            KIA Ancillary, Gudipalli,                     Anantapur,  AP - 515122.                               GST No: 37AAZCS4733Q1Z5</t>
  </si>
  <si>
    <t>Work Description</t>
  </si>
  <si>
    <t>SL NO</t>
  </si>
  <si>
    <t xml:space="preserve">                        PARTICULARS </t>
  </si>
  <si>
    <t>Total</t>
  </si>
  <si>
    <t xml:space="preserve">Total </t>
  </si>
  <si>
    <t xml:space="preserve">                  Total Amount Before Tax</t>
  </si>
  <si>
    <t>LESS: Food Charges For Drivers &amp; Supervisors Rs.15 Per Head Per Day x 12 Nos x 26 Days}</t>
  </si>
  <si>
    <t>Addition : TP charges</t>
  </si>
  <si>
    <t>Addition : TOLL charges</t>
  </si>
  <si>
    <t>Grand Total Amount After Tax</t>
  </si>
  <si>
    <t>ACCOUNT DETAILS:</t>
  </si>
  <si>
    <t xml:space="preserve">                            Sri Srinivasa Enterprises</t>
  </si>
  <si>
    <t xml:space="preserve">
Account Name : Sri Srinivasa Enterprises
Bank  : AXIS BANK
Account No : 922020001499750
IFSC Code   : UTIB0004092</t>
  </si>
  <si>
    <t xml:space="preserve">                  Proprietor</t>
  </si>
  <si>
    <t>Thank You for the business!</t>
  </si>
  <si>
    <t>26.08.2022</t>
  </si>
  <si>
    <t>Employees transportation charges from  26.07.2022  to 25.08.2022.</t>
  </si>
  <si>
    <t>EMPLOYEES TRANSPORTATION CHARGES OF AUGUST 2022</t>
  </si>
  <si>
    <t xml:space="preserve">                                                                      SLAP Billing Summary Details of AUGUST -2022 from 26.07.2022 to 25.08.2022</t>
  </si>
  <si>
    <t>VIJAYALAKSHMI</t>
  </si>
  <si>
    <t>S.NO</t>
  </si>
  <si>
    <t>PARTICULARS</t>
  </si>
  <si>
    <t>RECEIPTS</t>
  </si>
  <si>
    <t>FROM SLAP</t>
  </si>
  <si>
    <t>SSE HDFC</t>
  </si>
  <si>
    <t>DONG A</t>
  </si>
  <si>
    <t>SEENA CAR</t>
  </si>
  <si>
    <t>KESM</t>
  </si>
  <si>
    <t>HARI</t>
  </si>
  <si>
    <t>WOOYOUNG</t>
  </si>
  <si>
    <t>BALARAJU</t>
  </si>
  <si>
    <t>SWIFT</t>
  </si>
  <si>
    <t>SRT</t>
  </si>
  <si>
    <t>SN</t>
  </si>
  <si>
    <t>KAVERI</t>
  </si>
  <si>
    <t>PUNGJIN</t>
  </si>
  <si>
    <t>SOLUTION</t>
  </si>
  <si>
    <t>INDIA</t>
  </si>
  <si>
    <t>TT SEENA</t>
  </si>
  <si>
    <t>SHILPA BUSES SLAP 8</t>
  </si>
  <si>
    <t>WOOYOUNG BUS</t>
  </si>
  <si>
    <t>BOOGOOK</t>
  </si>
  <si>
    <t>SWIFT TRUCKS 45000 X 6</t>
  </si>
  <si>
    <t>ravi</t>
  </si>
  <si>
    <t>SWIFT TRUCKS 50000 X 4</t>
  </si>
  <si>
    <t>SWIFT DRIVERS 10 X30000</t>
  </si>
  <si>
    <t>SLAP DRIVERS</t>
  </si>
  <si>
    <t>DIESEL TILL NOW DEBIT</t>
  </si>
  <si>
    <t>balarangaliah</t>
  </si>
  <si>
    <t>TO SMD PETROL BUNK</t>
  </si>
  <si>
    <t>DIESEL FOR COMING 20 DAYS</t>
  </si>
  <si>
    <t>CREDIT CARD PAYMENTS</t>
  </si>
  <si>
    <t>SEENA DONG A</t>
  </si>
  <si>
    <t>GST AMOUNT TO MRF</t>
  </si>
  <si>
    <t>KA DIESEL</t>
  </si>
  <si>
    <t>INTEREST TO OLD MAN</t>
  </si>
  <si>
    <t>INTEREST TO RAMESH</t>
  </si>
  <si>
    <t>INTEREST TO RAMANJI</t>
  </si>
  <si>
    <t>MALI REDDY</t>
  </si>
  <si>
    <t>TT MURTHY</t>
  </si>
  <si>
    <t>MINI BUS MURTHY</t>
  </si>
  <si>
    <t>APPARAO FORKLIFT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</si>
</sst>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0070C0"/>
      <name val="Algerian"/>
      <family val="5"/>
    </font>
    <font>
      <b/>
      <sz val="2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22"/>
      <color theme="1"/>
      <name val="Berlin Sans FB Demi"/>
      <family val="2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b/>
      <sz val="16"/>
      <color rgb="FFFF0000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Bradley Hand ITC"/>
      <family val="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CCFF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/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3" fontId="6" fillId="0" borderId="14" xfId="0" applyNumberFormat="1" applyFont="1" applyBorder="1"/>
    <xf numFmtId="0" fontId="6" fillId="0" borderId="14" xfId="0" applyFont="1" applyBorder="1"/>
    <xf numFmtId="0" fontId="4" fillId="2" borderId="14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4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17" xfId="0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0" borderId="18" xfId="0" applyFont="1" applyBorder="1"/>
    <xf numFmtId="0" fontId="6" fillId="0" borderId="19" xfId="0" applyFont="1" applyBorder="1"/>
    <xf numFmtId="0" fontId="6" fillId="0" borderId="20" xfId="0" applyFont="1" applyBorder="1"/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3" fontId="6" fillId="3" borderId="14" xfId="0" applyNumberFormat="1" applyFont="1" applyFill="1" applyBorder="1"/>
    <xf numFmtId="0" fontId="6" fillId="3" borderId="14" xfId="0" applyFont="1" applyFill="1" applyBorder="1"/>
    <xf numFmtId="0" fontId="7" fillId="3" borderId="14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6" fillId="0" borderId="11" xfId="0" applyNumberFormat="1" applyFont="1" applyBorder="1"/>
    <xf numFmtId="0" fontId="6" fillId="0" borderId="11" xfId="0" applyFont="1" applyBorder="1"/>
    <xf numFmtId="0" fontId="6" fillId="0" borderId="26" xfId="0" applyFont="1" applyBorder="1"/>
    <xf numFmtId="0" fontId="4" fillId="0" borderId="27" xfId="0" applyFont="1" applyBorder="1"/>
    <xf numFmtId="0" fontId="6" fillId="0" borderId="15" xfId="0" applyFont="1" applyBorder="1"/>
    <xf numFmtId="0" fontId="6" fillId="0" borderId="27" xfId="0" applyFont="1" applyBorder="1"/>
    <xf numFmtId="0" fontId="6" fillId="0" borderId="28" xfId="0" applyFont="1" applyBorder="1"/>
    <xf numFmtId="0" fontId="6" fillId="0" borderId="29" xfId="0" applyFont="1" applyBorder="1"/>
    <xf numFmtId="0" fontId="4" fillId="0" borderId="29" xfId="0" applyFont="1" applyBorder="1"/>
    <xf numFmtId="0" fontId="6" fillId="0" borderId="30" xfId="0" applyFont="1" applyBorder="1"/>
    <xf numFmtId="0" fontId="6" fillId="0" borderId="31" xfId="0" applyFont="1" applyBorder="1"/>
    <xf numFmtId="0" fontId="6" fillId="0" borderId="32" xfId="0" applyFont="1" applyBorder="1"/>
    <xf numFmtId="0" fontId="11" fillId="4" borderId="14" xfId="0" applyFont="1" applyFill="1" applyBorder="1"/>
    <xf numFmtId="0" fontId="11" fillId="4" borderId="33" xfId="0" applyFont="1" applyFill="1" applyBorder="1"/>
    <xf numFmtId="0" fontId="12" fillId="0" borderId="34" xfId="0" applyFont="1" applyBorder="1" applyAlignment="1">
      <alignment horizontal="left" vertical="top" wrapText="1"/>
    </xf>
    <xf numFmtId="0" fontId="12" fillId="0" borderId="35" xfId="0" applyFont="1" applyBorder="1" applyAlignment="1">
      <alignment horizontal="left" vertical="top"/>
    </xf>
    <xf numFmtId="0" fontId="12" fillId="0" borderId="36" xfId="0" applyFont="1" applyBorder="1" applyAlignment="1">
      <alignment horizontal="left" vertical="top"/>
    </xf>
    <xf numFmtId="0" fontId="0" fillId="0" borderId="34" xfId="0" applyBorder="1"/>
    <xf numFmtId="0" fontId="14" fillId="0" borderId="34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1" fillId="4" borderId="37" xfId="0" applyFont="1" applyFill="1" applyBorder="1"/>
    <xf numFmtId="0" fontId="11" fillId="4" borderId="38" xfId="0" applyFont="1" applyFill="1" applyBorder="1"/>
    <xf numFmtId="0" fontId="12" fillId="0" borderId="39" xfId="0" applyFont="1" applyBorder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40" xfId="0" applyFont="1" applyBorder="1" applyAlignment="1">
      <alignment horizontal="left" vertical="top"/>
    </xf>
    <xf numFmtId="0" fontId="0" fillId="0" borderId="41" xfId="0" applyBorder="1"/>
    <xf numFmtId="0" fontId="14" fillId="0" borderId="39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5" fillId="4" borderId="43" xfId="0" applyFont="1" applyFill="1" applyBorder="1" applyAlignment="1">
      <alignment horizontal="left"/>
    </xf>
    <xf numFmtId="0" fontId="15" fillId="4" borderId="2" xfId="0" applyFont="1" applyFill="1" applyBorder="1" applyAlignment="1">
      <alignment horizontal="left"/>
    </xf>
    <xf numFmtId="0" fontId="15" fillId="4" borderId="44" xfId="0" applyFont="1" applyFill="1" applyBorder="1" applyAlignment="1">
      <alignment horizontal="left"/>
    </xf>
    <xf numFmtId="0" fontId="0" fillId="0" borderId="45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16" fillId="0" borderId="34" xfId="0" applyFont="1" applyBorder="1" applyAlignment="1">
      <alignment horizontal="left" vertical="center"/>
    </xf>
    <xf numFmtId="0" fontId="16" fillId="0" borderId="35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/>
    <xf numFmtId="0" fontId="0" fillId="0" borderId="39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16" fillId="4" borderId="35" xfId="0" applyFont="1" applyFill="1" applyBorder="1" applyAlignment="1">
      <alignment horizontal="center" vertical="center" wrapText="1"/>
    </xf>
    <xf numFmtId="0" fontId="16" fillId="4" borderId="36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left" vertical="center" wrapText="1"/>
    </xf>
    <xf numFmtId="0" fontId="16" fillId="4" borderId="0" xfId="0" applyFont="1" applyFill="1" applyAlignment="1">
      <alignment horizontal="center" vertical="center" wrapText="1"/>
    </xf>
    <xf numFmtId="0" fontId="16" fillId="4" borderId="4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left" vertical="center" wrapText="1"/>
    </xf>
    <xf numFmtId="0" fontId="0" fillId="0" borderId="41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9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4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left" vertical="center" wrapText="1"/>
    </xf>
    <xf numFmtId="0" fontId="1" fillId="4" borderId="53" xfId="0" applyFont="1" applyFill="1" applyBorder="1" applyAlignment="1">
      <alignment horizontal="center" vertical="center"/>
    </xf>
    <xf numFmtId="0" fontId="0" fillId="4" borderId="2" xfId="0" applyFill="1" applyBorder="1"/>
    <xf numFmtId="0" fontId="0" fillId="4" borderId="44" xfId="0" applyFill="1" applyBorder="1"/>
    <xf numFmtId="0" fontId="0" fillId="0" borderId="53" xfId="0" applyBorder="1" applyAlignment="1">
      <alignment horizontal="center" vertical="center"/>
    </xf>
    <xf numFmtId="0" fontId="0" fillId="0" borderId="2" xfId="0" applyBorder="1"/>
    <xf numFmtId="0" fontId="0" fillId="0" borderId="44" xfId="0" applyBorder="1"/>
    <xf numFmtId="164" fontId="0" fillId="0" borderId="54" xfId="0" applyNumberFormat="1" applyBorder="1" applyAlignment="1">
      <alignment horizontal="right" vertical="center"/>
    </xf>
    <xf numFmtId="0" fontId="0" fillId="0" borderId="53" xfId="0" applyBorder="1"/>
    <xf numFmtId="164" fontId="0" fillId="0" borderId="53" xfId="0" applyNumberFormat="1" applyBorder="1" applyAlignment="1">
      <alignment horizontal="right" vertical="center"/>
    </xf>
    <xf numFmtId="164" fontId="17" fillId="0" borderId="53" xfId="0" applyNumberFormat="1" applyFont="1" applyBorder="1" applyAlignment="1">
      <alignment horizontal="right" vertical="center"/>
    </xf>
    <xf numFmtId="0" fontId="0" fillId="0" borderId="43" xfId="0" applyBorder="1"/>
    <xf numFmtId="164" fontId="17" fillId="0" borderId="36" xfId="0" applyNumberFormat="1" applyFont="1" applyBorder="1" applyAlignment="1">
      <alignment horizontal="right" vertical="center"/>
    </xf>
    <xf numFmtId="164" fontId="17" fillId="0" borderId="50" xfId="0" applyNumberFormat="1" applyFont="1" applyBorder="1" applyAlignment="1">
      <alignment horizontal="right" vertical="center"/>
    </xf>
    <xf numFmtId="0" fontId="0" fillId="0" borderId="35" xfId="0" applyBorder="1"/>
    <xf numFmtId="0" fontId="0" fillId="0" borderId="36" xfId="0" applyBorder="1"/>
    <xf numFmtId="164" fontId="17" fillId="0" borderId="51" xfId="0" applyNumberFormat="1" applyFont="1" applyBorder="1" applyAlignment="1">
      <alignment horizontal="right" vertical="center"/>
    </xf>
    <xf numFmtId="0" fontId="0" fillId="0" borderId="39" xfId="0" applyBorder="1"/>
    <xf numFmtId="0" fontId="0" fillId="0" borderId="42" xfId="0" applyBorder="1"/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1" fillId="5" borderId="1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22" xfId="0" applyFont="1" applyFill="1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39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39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507670</xdr:colOff>
      <xdr:row>36</xdr:row>
      <xdr:rowOff>140159</xdr:rowOff>
    </xdr:from>
    <xdr:to>
      <xdr:col>15</xdr:col>
      <xdr:colOff>13277</xdr:colOff>
      <xdr:row>40</xdr:row>
      <xdr:rowOff>131236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2AC68B-ED62-41FB-A443-E9CF6FBF2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170" y="8318959"/>
          <a:ext cx="1750441" cy="7276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179070</xdr:colOff>
      <xdr:row>21</xdr:row>
      <xdr:rowOff>165100</xdr:rowOff>
    </xdr:from>
    <xdr:to>
      <xdr:col>9</xdr:col>
      <xdr:colOff>527050</xdr:colOff>
      <xdr:row>25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4F201C-B6AD-4542-8B96-208639E7D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5320" y="7340600"/>
          <a:ext cx="1363980" cy="1092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opLeftCell="A25" zoomScale="145" zoomScaleNormal="145" workbookViewId="0">
      <selection activeCell="Q33" sqref="Q33"/>
    </sheetView>
  </sheetViews>
  <sheetFormatPr defaultRowHeight="14.5" x14ac:dyDescent="0.35"/>
  <cols>
    <col min="1" max="1" width="2.90625" customWidth="1"/>
    <col min="2" max="2" width="10.90625" customWidth="1"/>
    <col min="3" max="3" width="10.453125" customWidth="1"/>
    <col min="4" max="4" width="5.90625" customWidth="1"/>
    <col min="5" max="5" width="7.453125" customWidth="1"/>
    <col min="6" max="6" width="5.54296875" customWidth="1"/>
    <col min="7" max="7" width="5" customWidth="1"/>
    <col min="8" max="8" width="6.453125" customWidth="1"/>
    <col min="9" max="9" width="6.81640625" customWidth="1"/>
    <col min="10" max="10" width="4.90625" customWidth="1"/>
    <col min="11" max="11" width="7.453125" customWidth="1"/>
    <col min="12" max="12" width="4.81640625" customWidth="1"/>
    <col min="13" max="13" width="6.08984375" customWidth="1"/>
    <col min="14" max="14" width="6.6328125" customWidth="1"/>
    <col min="15" max="15" width="7.08984375" customWidth="1"/>
  </cols>
  <sheetData>
    <row r="1" spans="1:20" ht="31.15" customHeight="1" x14ac:dyDescent="0.8">
      <c r="B1" s="1" t="s">
        <v>0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5"/>
    </row>
    <row r="2" spans="1:20" ht="13.15" customHeight="1" x14ac:dyDescent="0.55000000000000004">
      <c r="B2" s="4" t="s">
        <v>1</v>
      </c>
      <c r="C2" s="5"/>
      <c r="D2" s="5"/>
      <c r="E2" s="5"/>
      <c r="F2" s="5"/>
      <c r="G2" s="5"/>
      <c r="H2" s="5"/>
      <c r="I2" s="5"/>
      <c r="J2" s="5"/>
      <c r="K2" s="44"/>
      <c r="L2" s="45"/>
      <c r="M2" s="46"/>
      <c r="N2" s="46"/>
    </row>
    <row r="3" spans="1:20" ht="13.15" customHeight="1" thickBot="1" x14ac:dyDescent="0.6">
      <c r="B3" s="4" t="s">
        <v>133</v>
      </c>
      <c r="C3" s="5"/>
      <c r="D3" s="5"/>
      <c r="E3" s="5"/>
      <c r="F3" s="5"/>
      <c r="G3" s="5"/>
      <c r="H3" s="5"/>
      <c r="I3" s="5"/>
      <c r="J3" s="5"/>
      <c r="K3" s="44"/>
      <c r="L3" s="45"/>
      <c r="M3" s="46"/>
      <c r="N3" s="46"/>
    </row>
    <row r="4" spans="1:20" ht="15" customHeight="1" thickBot="1" x14ac:dyDescent="0.4">
      <c r="A4" s="6" t="s">
        <v>3</v>
      </c>
      <c r="B4" s="7" t="s">
        <v>4</v>
      </c>
      <c r="C4" s="8"/>
      <c r="D4" s="9" t="s">
        <v>5</v>
      </c>
      <c r="E4" s="7"/>
      <c r="F4" s="8"/>
      <c r="G4" s="8"/>
      <c r="H4" s="7"/>
      <c r="I4" s="8" t="s">
        <v>6</v>
      </c>
      <c r="J4" s="47" t="s">
        <v>59</v>
      </c>
      <c r="K4" s="8" t="s">
        <v>60</v>
      </c>
      <c r="L4" s="7" t="s">
        <v>61</v>
      </c>
      <c r="M4" s="8" t="s">
        <v>62</v>
      </c>
      <c r="N4" s="8" t="s">
        <v>63</v>
      </c>
      <c r="O4" s="48" t="s">
        <v>64</v>
      </c>
      <c r="P4" s="10"/>
      <c r="Q4" s="10"/>
      <c r="R4" s="10"/>
      <c r="S4" s="10"/>
      <c r="T4" s="10"/>
    </row>
    <row r="5" spans="1:20" ht="15" customHeight="1" x14ac:dyDescent="0.35">
      <c r="A5" s="11" t="s">
        <v>7</v>
      </c>
      <c r="B5" s="12" t="s">
        <v>8</v>
      </c>
      <c r="C5" s="13" t="s">
        <v>9</v>
      </c>
      <c r="D5" s="13" t="s">
        <v>10</v>
      </c>
      <c r="E5" s="12" t="s">
        <v>11</v>
      </c>
      <c r="F5" s="13" t="s">
        <v>65</v>
      </c>
      <c r="G5" s="13" t="s">
        <v>16</v>
      </c>
      <c r="H5" s="12" t="s">
        <v>65</v>
      </c>
      <c r="I5" s="13" t="s">
        <v>25</v>
      </c>
      <c r="J5" s="14" t="s">
        <v>14</v>
      </c>
      <c r="K5" s="13" t="s">
        <v>66</v>
      </c>
      <c r="L5" s="12" t="s">
        <v>67</v>
      </c>
      <c r="M5" s="13" t="s">
        <v>25</v>
      </c>
      <c r="N5" s="13" t="s">
        <v>68</v>
      </c>
      <c r="O5" s="49" t="s">
        <v>69</v>
      </c>
      <c r="P5" s="10"/>
      <c r="Q5" s="10"/>
      <c r="R5" s="10"/>
      <c r="S5" s="10"/>
      <c r="T5" s="10"/>
    </row>
    <row r="6" spans="1:20" ht="15" customHeight="1" x14ac:dyDescent="0.35">
      <c r="A6" s="11" t="s">
        <v>14</v>
      </c>
      <c r="B6" s="12"/>
      <c r="C6" s="13"/>
      <c r="D6" s="13" t="s">
        <v>19</v>
      </c>
      <c r="E6" s="12" t="s">
        <v>20</v>
      </c>
      <c r="F6" s="13" t="s">
        <v>23</v>
      </c>
      <c r="G6" s="13" t="s">
        <v>23</v>
      </c>
      <c r="H6" s="12" t="s">
        <v>25</v>
      </c>
      <c r="I6" s="13" t="s">
        <v>70</v>
      </c>
      <c r="J6" s="14" t="s">
        <v>22</v>
      </c>
      <c r="K6" s="13" t="s">
        <v>15</v>
      </c>
      <c r="L6" s="12" t="s">
        <v>71</v>
      </c>
      <c r="M6" s="13" t="s">
        <v>72</v>
      </c>
      <c r="N6" s="13" t="s">
        <v>15</v>
      </c>
      <c r="O6" s="49" t="s">
        <v>25</v>
      </c>
      <c r="P6" s="10"/>
      <c r="Q6" s="10"/>
      <c r="R6" s="10"/>
      <c r="S6" s="10"/>
      <c r="T6" s="10"/>
    </row>
    <row r="7" spans="1:20" ht="15" customHeight="1" x14ac:dyDescent="0.35">
      <c r="A7" s="11"/>
      <c r="B7" s="12"/>
      <c r="C7" s="13"/>
      <c r="D7" s="13"/>
      <c r="E7" s="12" t="s">
        <v>26</v>
      </c>
      <c r="F7" s="13"/>
      <c r="G7" s="13" t="s">
        <v>29</v>
      </c>
      <c r="H7" s="12"/>
      <c r="I7" s="13"/>
      <c r="J7" s="14" t="s">
        <v>31</v>
      </c>
      <c r="K7" s="13" t="s">
        <v>25</v>
      </c>
      <c r="L7" s="12" t="s">
        <v>23</v>
      </c>
      <c r="M7" s="13" t="s">
        <v>32</v>
      </c>
      <c r="N7" s="13" t="s">
        <v>25</v>
      </c>
      <c r="O7" s="49" t="s">
        <v>73</v>
      </c>
      <c r="P7" s="10"/>
      <c r="Q7" s="10"/>
      <c r="R7" s="10"/>
      <c r="S7" s="10"/>
      <c r="T7" s="10"/>
    </row>
    <row r="8" spans="1:20" ht="15" customHeight="1" thickBot="1" x14ac:dyDescent="0.4">
      <c r="A8" s="15"/>
      <c r="B8" s="16"/>
      <c r="C8" s="17"/>
      <c r="D8" s="18"/>
      <c r="E8" s="16"/>
      <c r="F8" s="17"/>
      <c r="G8" s="17"/>
      <c r="H8" s="16"/>
      <c r="I8" s="17"/>
      <c r="J8" s="19"/>
      <c r="K8" s="17" t="s">
        <v>74</v>
      </c>
      <c r="L8" s="16"/>
      <c r="M8" s="17"/>
      <c r="N8" s="17" t="s">
        <v>75</v>
      </c>
      <c r="O8" s="50"/>
      <c r="P8" s="10"/>
      <c r="Q8" s="10"/>
      <c r="R8" s="10"/>
      <c r="S8" s="10"/>
      <c r="T8" s="10"/>
    </row>
    <row r="9" spans="1:20" ht="19.149999999999999" customHeight="1" x14ac:dyDescent="0.35">
      <c r="A9" s="51">
        <v>1</v>
      </c>
      <c r="B9" s="23" t="s">
        <v>33</v>
      </c>
      <c r="C9" s="52" t="s">
        <v>76</v>
      </c>
      <c r="D9" s="23" t="s">
        <v>11</v>
      </c>
      <c r="E9" s="23">
        <v>45</v>
      </c>
      <c r="F9" s="23">
        <v>3000</v>
      </c>
      <c r="G9" s="23">
        <v>1259</v>
      </c>
      <c r="H9" s="53">
        <v>119000</v>
      </c>
      <c r="I9" s="54">
        <v>3966.66</v>
      </c>
      <c r="J9" s="23">
        <v>30</v>
      </c>
      <c r="K9" s="54">
        <v>119000</v>
      </c>
      <c r="L9" s="23">
        <v>0</v>
      </c>
      <c r="M9" s="23">
        <v>0</v>
      </c>
      <c r="N9" s="23">
        <v>0</v>
      </c>
      <c r="O9" s="55">
        <v>119000</v>
      </c>
      <c r="P9" s="10"/>
      <c r="Q9" s="10"/>
      <c r="R9" s="10"/>
      <c r="S9" s="10"/>
      <c r="T9" s="10"/>
    </row>
    <row r="10" spans="1:20" ht="19.149999999999999" customHeight="1" x14ac:dyDescent="0.35">
      <c r="A10" s="20">
        <v>2</v>
      </c>
      <c r="B10" s="21" t="s">
        <v>33</v>
      </c>
      <c r="C10" s="22" t="s">
        <v>77</v>
      </c>
      <c r="D10" s="23" t="s">
        <v>11</v>
      </c>
      <c r="E10" s="23">
        <v>45</v>
      </c>
      <c r="F10" s="23">
        <v>3000</v>
      </c>
      <c r="G10" s="21">
        <v>1424</v>
      </c>
      <c r="H10" s="24">
        <v>119000</v>
      </c>
      <c r="I10" s="25">
        <v>3966.66</v>
      </c>
      <c r="J10" s="23">
        <v>30</v>
      </c>
      <c r="K10" s="54">
        <v>119000</v>
      </c>
      <c r="L10" s="21">
        <v>0</v>
      </c>
      <c r="M10" s="21">
        <v>0</v>
      </c>
      <c r="N10" s="21">
        <v>0</v>
      </c>
      <c r="O10" s="55">
        <v>119000</v>
      </c>
      <c r="P10" s="10"/>
      <c r="Q10" s="10"/>
      <c r="R10" s="10"/>
      <c r="S10" s="10"/>
      <c r="T10" s="10"/>
    </row>
    <row r="11" spans="1:20" ht="19.149999999999999" customHeight="1" x14ac:dyDescent="0.35">
      <c r="A11" s="20">
        <v>3</v>
      </c>
      <c r="B11" s="21" t="s">
        <v>33</v>
      </c>
      <c r="C11" s="22" t="s">
        <v>34</v>
      </c>
      <c r="D11" s="23" t="s">
        <v>11</v>
      </c>
      <c r="E11" s="23">
        <v>50</v>
      </c>
      <c r="F11" s="23">
        <v>3000</v>
      </c>
      <c r="G11" s="21">
        <v>2635</v>
      </c>
      <c r="H11" s="24">
        <v>119000</v>
      </c>
      <c r="I11" s="25">
        <v>3966.66</v>
      </c>
      <c r="J11" s="23">
        <v>30</v>
      </c>
      <c r="K11" s="54">
        <v>119000</v>
      </c>
      <c r="L11" s="21">
        <v>0</v>
      </c>
      <c r="M11" s="21">
        <v>0</v>
      </c>
      <c r="N11" s="21">
        <v>0</v>
      </c>
      <c r="O11" s="55">
        <v>119000</v>
      </c>
      <c r="P11" s="10"/>
      <c r="Q11" s="10"/>
      <c r="R11" s="10"/>
      <c r="S11" s="10"/>
      <c r="T11" s="10"/>
    </row>
    <row r="12" spans="1:20" ht="19.149999999999999" customHeight="1" x14ac:dyDescent="0.35">
      <c r="A12" s="20">
        <v>4</v>
      </c>
      <c r="B12" s="21" t="s">
        <v>35</v>
      </c>
      <c r="C12" s="22" t="s">
        <v>36</v>
      </c>
      <c r="D12" s="23" t="s">
        <v>11</v>
      </c>
      <c r="E12" s="23">
        <v>50</v>
      </c>
      <c r="F12" s="23">
        <v>3000</v>
      </c>
      <c r="G12" s="21">
        <v>3130</v>
      </c>
      <c r="H12" s="24">
        <v>119000</v>
      </c>
      <c r="I12" s="25">
        <v>3966.66</v>
      </c>
      <c r="J12" s="23">
        <v>30</v>
      </c>
      <c r="K12" s="54">
        <v>119000</v>
      </c>
      <c r="L12" s="21">
        <v>0</v>
      </c>
      <c r="M12" s="21">
        <v>0</v>
      </c>
      <c r="N12" s="21">
        <v>0</v>
      </c>
      <c r="O12" s="55">
        <v>119000</v>
      </c>
      <c r="P12" s="10"/>
      <c r="Q12" s="10"/>
      <c r="R12" s="10"/>
      <c r="S12" s="10"/>
      <c r="T12" s="10"/>
    </row>
    <row r="13" spans="1:20" ht="19.149999999999999" customHeight="1" x14ac:dyDescent="0.35">
      <c r="A13" s="20">
        <v>5</v>
      </c>
      <c r="B13" s="21" t="s">
        <v>35</v>
      </c>
      <c r="C13" s="22" t="s">
        <v>37</v>
      </c>
      <c r="D13" s="23" t="s">
        <v>11</v>
      </c>
      <c r="E13" s="23">
        <v>50</v>
      </c>
      <c r="F13" s="23">
        <v>3000</v>
      </c>
      <c r="G13" s="21">
        <v>2959</v>
      </c>
      <c r="H13" s="24">
        <v>119000</v>
      </c>
      <c r="I13" s="25">
        <v>3966.66</v>
      </c>
      <c r="J13" s="23">
        <v>30</v>
      </c>
      <c r="K13" s="54">
        <v>119000</v>
      </c>
      <c r="L13" s="21">
        <v>0</v>
      </c>
      <c r="M13" s="21">
        <v>0</v>
      </c>
      <c r="N13" s="21">
        <v>0</v>
      </c>
      <c r="O13" s="55">
        <v>119000</v>
      </c>
      <c r="P13" s="10"/>
      <c r="Q13" s="10"/>
      <c r="R13" s="10"/>
      <c r="S13" s="10"/>
      <c r="T13" s="10"/>
    </row>
    <row r="14" spans="1:20" ht="19.149999999999999" customHeight="1" x14ac:dyDescent="0.35">
      <c r="A14" s="20">
        <v>6</v>
      </c>
      <c r="B14" s="21" t="s">
        <v>38</v>
      </c>
      <c r="C14" s="26" t="s">
        <v>39</v>
      </c>
      <c r="D14" s="23" t="s">
        <v>11</v>
      </c>
      <c r="E14" s="23">
        <v>50</v>
      </c>
      <c r="F14" s="23">
        <v>3000</v>
      </c>
      <c r="G14" s="21">
        <v>2296</v>
      </c>
      <c r="H14" s="24">
        <v>119000</v>
      </c>
      <c r="I14" s="25">
        <v>3966.66</v>
      </c>
      <c r="J14" s="23">
        <v>30</v>
      </c>
      <c r="K14" s="54">
        <v>119000</v>
      </c>
      <c r="L14" s="21">
        <v>0</v>
      </c>
      <c r="M14" s="21">
        <v>0</v>
      </c>
      <c r="N14" s="21">
        <v>0</v>
      </c>
      <c r="O14" s="55">
        <v>119000</v>
      </c>
      <c r="Q14" s="10"/>
      <c r="R14" s="10"/>
      <c r="S14" s="10"/>
      <c r="T14" s="10"/>
    </row>
    <row r="15" spans="1:20" ht="19.149999999999999" customHeight="1" x14ac:dyDescent="0.35">
      <c r="A15" s="20">
        <v>7</v>
      </c>
      <c r="B15" s="21" t="s">
        <v>38</v>
      </c>
      <c r="C15" s="26" t="s">
        <v>78</v>
      </c>
      <c r="D15" s="23" t="s">
        <v>11</v>
      </c>
      <c r="E15" s="23">
        <v>45</v>
      </c>
      <c r="F15" s="23">
        <v>3000</v>
      </c>
      <c r="G15" s="21">
        <v>1015</v>
      </c>
      <c r="H15" s="24">
        <v>119000</v>
      </c>
      <c r="I15" s="25">
        <v>3966.66</v>
      </c>
      <c r="J15" s="23">
        <v>30</v>
      </c>
      <c r="K15" s="54">
        <v>119000</v>
      </c>
      <c r="L15" s="21">
        <v>0</v>
      </c>
      <c r="M15" s="21">
        <v>0</v>
      </c>
      <c r="N15" s="21">
        <v>0</v>
      </c>
      <c r="O15" s="55">
        <v>119000</v>
      </c>
      <c r="P15" s="10"/>
      <c r="Q15" s="10"/>
      <c r="R15" s="10"/>
      <c r="S15" s="10"/>
      <c r="T15" s="10"/>
    </row>
    <row r="16" spans="1:20" ht="19.149999999999999" customHeight="1" x14ac:dyDescent="0.35">
      <c r="A16" s="20">
        <v>8</v>
      </c>
      <c r="B16" s="21" t="s">
        <v>38</v>
      </c>
      <c r="C16" s="22" t="s">
        <v>79</v>
      </c>
      <c r="D16" s="21" t="s">
        <v>11</v>
      </c>
      <c r="E16" s="21">
        <v>45</v>
      </c>
      <c r="F16" s="23">
        <v>3000</v>
      </c>
      <c r="G16" s="21">
        <v>950</v>
      </c>
      <c r="H16" s="24">
        <v>119000</v>
      </c>
      <c r="I16" s="25">
        <v>3966.66</v>
      </c>
      <c r="J16" s="23">
        <v>30</v>
      </c>
      <c r="K16" s="54">
        <v>119000</v>
      </c>
      <c r="L16" s="21">
        <v>0</v>
      </c>
      <c r="M16" s="21">
        <v>0</v>
      </c>
      <c r="N16" s="21">
        <v>0</v>
      </c>
      <c r="O16" s="55">
        <v>119000</v>
      </c>
      <c r="P16" s="10"/>
      <c r="Q16" s="10"/>
      <c r="R16" s="10"/>
      <c r="S16" s="10"/>
      <c r="T16" s="10"/>
    </row>
    <row r="17" spans="1:20" ht="19.149999999999999" customHeight="1" x14ac:dyDescent="0.35">
      <c r="A17" s="20">
        <v>9</v>
      </c>
      <c r="B17" s="21" t="s">
        <v>40</v>
      </c>
      <c r="C17" s="27" t="s">
        <v>41</v>
      </c>
      <c r="D17" s="23" t="s">
        <v>11</v>
      </c>
      <c r="E17" s="23">
        <v>50</v>
      </c>
      <c r="F17" s="23">
        <v>3000</v>
      </c>
      <c r="G17" s="21">
        <v>2561</v>
      </c>
      <c r="H17" s="24">
        <v>119000</v>
      </c>
      <c r="I17" s="25">
        <v>3966.66</v>
      </c>
      <c r="J17" s="23">
        <v>30</v>
      </c>
      <c r="K17" s="54">
        <v>119000</v>
      </c>
      <c r="L17" s="21">
        <v>0</v>
      </c>
      <c r="M17" s="21">
        <v>0</v>
      </c>
      <c r="N17" s="21">
        <v>0</v>
      </c>
      <c r="O17" s="55">
        <v>119000</v>
      </c>
      <c r="P17" s="10"/>
      <c r="Q17" s="10"/>
      <c r="R17" s="10"/>
      <c r="S17" s="10"/>
      <c r="T17" s="10"/>
    </row>
    <row r="18" spans="1:20" ht="19.149999999999999" customHeight="1" x14ac:dyDescent="0.35">
      <c r="A18" s="20">
        <v>10</v>
      </c>
      <c r="B18" s="21" t="s">
        <v>42</v>
      </c>
      <c r="C18" s="26" t="s">
        <v>43</v>
      </c>
      <c r="D18" s="21" t="s">
        <v>11</v>
      </c>
      <c r="E18" s="21">
        <v>45</v>
      </c>
      <c r="F18" s="23">
        <v>3000</v>
      </c>
      <c r="G18" s="21">
        <v>777</v>
      </c>
      <c r="H18" s="24">
        <v>119000</v>
      </c>
      <c r="I18" s="25">
        <v>3966.66</v>
      </c>
      <c r="J18" s="23">
        <v>30</v>
      </c>
      <c r="K18" s="54">
        <v>119000</v>
      </c>
      <c r="L18" s="21">
        <v>0</v>
      </c>
      <c r="M18" s="21">
        <v>0</v>
      </c>
      <c r="N18" s="21">
        <v>0</v>
      </c>
      <c r="O18" s="55">
        <v>119000</v>
      </c>
      <c r="P18" s="10"/>
      <c r="Q18" s="10"/>
      <c r="R18" s="10"/>
      <c r="S18" s="10"/>
      <c r="T18" s="10"/>
    </row>
    <row r="19" spans="1:20" ht="19.149999999999999" customHeight="1" x14ac:dyDescent="0.35">
      <c r="A19" s="20">
        <v>11</v>
      </c>
      <c r="B19" s="21" t="s">
        <v>42</v>
      </c>
      <c r="C19" s="22" t="s">
        <v>44</v>
      </c>
      <c r="D19" s="21" t="s">
        <v>11</v>
      </c>
      <c r="E19" s="21">
        <v>50</v>
      </c>
      <c r="F19" s="23">
        <v>3000</v>
      </c>
      <c r="G19" s="21">
        <v>1818</v>
      </c>
      <c r="H19" s="24">
        <v>119000</v>
      </c>
      <c r="I19" s="25">
        <v>3966.66</v>
      </c>
      <c r="J19" s="23">
        <v>30</v>
      </c>
      <c r="K19" s="54">
        <v>119000</v>
      </c>
      <c r="L19" s="21">
        <v>0</v>
      </c>
      <c r="M19" s="21">
        <v>0</v>
      </c>
      <c r="N19" s="21">
        <v>0</v>
      </c>
      <c r="O19" s="55">
        <v>119000</v>
      </c>
      <c r="P19" s="10"/>
      <c r="Q19" s="10"/>
      <c r="R19" s="10"/>
      <c r="S19" s="10"/>
      <c r="T19" s="10"/>
    </row>
    <row r="20" spans="1:20" ht="19.149999999999999" customHeight="1" x14ac:dyDescent="0.35">
      <c r="A20" s="20">
        <v>12</v>
      </c>
      <c r="B20" s="21" t="s">
        <v>80</v>
      </c>
      <c r="C20" s="26" t="s">
        <v>81</v>
      </c>
      <c r="D20" s="23" t="s">
        <v>11</v>
      </c>
      <c r="E20" s="23">
        <v>45</v>
      </c>
      <c r="F20" s="23">
        <v>3000</v>
      </c>
      <c r="G20" s="21">
        <v>2866</v>
      </c>
      <c r="H20" s="24">
        <v>119000</v>
      </c>
      <c r="I20" s="25">
        <v>3966.66</v>
      </c>
      <c r="J20" s="23">
        <v>30</v>
      </c>
      <c r="K20" s="54">
        <v>119000</v>
      </c>
      <c r="L20" s="21">
        <v>0</v>
      </c>
      <c r="M20" s="21">
        <v>0</v>
      </c>
      <c r="N20" s="21">
        <v>0</v>
      </c>
      <c r="O20" s="55">
        <v>119000</v>
      </c>
      <c r="P20" s="10"/>
      <c r="Q20" s="10"/>
      <c r="R20" s="10"/>
      <c r="S20" s="10"/>
      <c r="T20" s="10"/>
    </row>
    <row r="21" spans="1:20" ht="19.149999999999999" customHeight="1" x14ac:dyDescent="0.35">
      <c r="A21" s="20">
        <v>13</v>
      </c>
      <c r="B21" s="21" t="s">
        <v>80</v>
      </c>
      <c r="C21" s="22" t="s">
        <v>82</v>
      </c>
      <c r="D21" s="23" t="s">
        <v>11</v>
      </c>
      <c r="E21" s="23">
        <v>45</v>
      </c>
      <c r="F21" s="23">
        <v>3000</v>
      </c>
      <c r="G21" s="21">
        <v>3766</v>
      </c>
      <c r="H21" s="24">
        <v>119000</v>
      </c>
      <c r="I21" s="25">
        <v>3966.66</v>
      </c>
      <c r="J21" s="23">
        <v>30</v>
      </c>
      <c r="K21" s="54">
        <v>119000</v>
      </c>
      <c r="L21" s="21">
        <v>0</v>
      </c>
      <c r="M21" s="21">
        <v>0</v>
      </c>
      <c r="N21" s="21">
        <v>0</v>
      </c>
      <c r="O21" s="55">
        <v>119000</v>
      </c>
      <c r="P21" s="10"/>
      <c r="Q21" s="10"/>
      <c r="R21" s="10"/>
      <c r="S21" s="10"/>
      <c r="T21" s="10"/>
    </row>
    <row r="22" spans="1:20" ht="19.149999999999999" customHeight="1" x14ac:dyDescent="0.35">
      <c r="A22" s="20">
        <v>14</v>
      </c>
      <c r="B22" s="21" t="s">
        <v>45</v>
      </c>
      <c r="C22" s="26" t="s">
        <v>46</v>
      </c>
      <c r="D22" s="23" t="s">
        <v>47</v>
      </c>
      <c r="E22" s="21">
        <v>17</v>
      </c>
      <c r="F22" s="23">
        <v>3000</v>
      </c>
      <c r="G22" s="21">
        <v>9734</v>
      </c>
      <c r="H22" s="24">
        <v>75000</v>
      </c>
      <c r="I22" s="25">
        <v>2500</v>
      </c>
      <c r="J22" s="23">
        <v>30</v>
      </c>
      <c r="K22" s="54">
        <f t="shared" ref="K22:K26" si="0">I22*J22</f>
        <v>75000</v>
      </c>
      <c r="L22" s="21">
        <v>0</v>
      </c>
      <c r="M22" s="21">
        <v>0</v>
      </c>
      <c r="N22" s="21">
        <v>0</v>
      </c>
      <c r="O22" s="55">
        <f t="shared" ref="O22:O24" si="1">K22+N22</f>
        <v>75000</v>
      </c>
      <c r="P22" s="10"/>
      <c r="Q22" s="10"/>
      <c r="R22" s="10"/>
      <c r="S22" s="10"/>
      <c r="T22" s="10"/>
    </row>
    <row r="23" spans="1:20" ht="19.149999999999999" customHeight="1" x14ac:dyDescent="0.35">
      <c r="A23" s="20">
        <v>15</v>
      </c>
      <c r="B23" s="21" t="s">
        <v>38</v>
      </c>
      <c r="C23" s="26" t="s">
        <v>83</v>
      </c>
      <c r="D23" s="21" t="s">
        <v>47</v>
      </c>
      <c r="E23" s="21">
        <v>12</v>
      </c>
      <c r="F23" s="23">
        <v>3000</v>
      </c>
      <c r="G23" s="21">
        <v>3588</v>
      </c>
      <c r="H23" s="24">
        <v>75000</v>
      </c>
      <c r="I23" s="25">
        <v>2500</v>
      </c>
      <c r="J23" s="23">
        <v>30</v>
      </c>
      <c r="K23" s="54">
        <f t="shared" si="0"/>
        <v>75000</v>
      </c>
      <c r="L23" s="21">
        <v>0</v>
      </c>
      <c r="M23" s="21">
        <v>0</v>
      </c>
      <c r="N23" s="21">
        <v>0</v>
      </c>
      <c r="O23" s="55">
        <f t="shared" si="1"/>
        <v>75000</v>
      </c>
      <c r="P23" s="10"/>
      <c r="Q23" s="10"/>
      <c r="R23" s="10"/>
      <c r="S23" s="10"/>
      <c r="T23" s="10"/>
    </row>
    <row r="24" spans="1:20" ht="19.149999999999999" customHeight="1" x14ac:dyDescent="0.35">
      <c r="A24" s="20">
        <v>16</v>
      </c>
      <c r="B24" s="21" t="s">
        <v>40</v>
      </c>
      <c r="C24" s="26" t="s">
        <v>84</v>
      </c>
      <c r="D24" s="21" t="s">
        <v>47</v>
      </c>
      <c r="E24" s="21">
        <v>17</v>
      </c>
      <c r="F24" s="23">
        <v>3000</v>
      </c>
      <c r="G24" s="21">
        <v>5166</v>
      </c>
      <c r="H24" s="24">
        <v>75000</v>
      </c>
      <c r="I24" s="25">
        <v>2500</v>
      </c>
      <c r="J24" s="23">
        <v>30</v>
      </c>
      <c r="K24" s="54">
        <f t="shared" si="0"/>
        <v>75000</v>
      </c>
      <c r="L24" s="21">
        <v>0</v>
      </c>
      <c r="M24" s="21">
        <v>0</v>
      </c>
      <c r="N24" s="21">
        <v>0</v>
      </c>
      <c r="O24" s="55">
        <f t="shared" si="1"/>
        <v>75000</v>
      </c>
      <c r="P24" s="10"/>
      <c r="Q24" s="10"/>
      <c r="R24" s="10"/>
      <c r="S24" s="10"/>
      <c r="T24" s="10"/>
    </row>
    <row r="25" spans="1:20" ht="19.149999999999999" customHeight="1" x14ac:dyDescent="0.35">
      <c r="A25" s="20">
        <v>17</v>
      </c>
      <c r="B25" s="21" t="s">
        <v>85</v>
      </c>
      <c r="C25" s="26" t="s">
        <v>86</v>
      </c>
      <c r="D25" s="21" t="s">
        <v>47</v>
      </c>
      <c r="E25" s="21">
        <v>12</v>
      </c>
      <c r="F25" s="21">
        <v>4500</v>
      </c>
      <c r="G25" s="21">
        <v>2447</v>
      </c>
      <c r="H25" s="24">
        <v>94500</v>
      </c>
      <c r="I25" s="25">
        <v>3150</v>
      </c>
      <c r="J25" s="23">
        <v>14</v>
      </c>
      <c r="K25" s="54">
        <f t="shared" si="0"/>
        <v>44100</v>
      </c>
      <c r="L25" s="21">
        <v>347</v>
      </c>
      <c r="M25" s="21">
        <v>17</v>
      </c>
      <c r="N25" s="21">
        <f>L25*M25</f>
        <v>5899</v>
      </c>
      <c r="O25" s="55">
        <f>K25+N25</f>
        <v>49999</v>
      </c>
      <c r="P25" s="10"/>
      <c r="Q25" s="10"/>
      <c r="R25" s="10"/>
      <c r="S25" s="10"/>
      <c r="T25" s="10"/>
    </row>
    <row r="26" spans="1:20" ht="19.149999999999999" customHeight="1" x14ac:dyDescent="0.35">
      <c r="A26" s="20"/>
      <c r="B26" s="21"/>
      <c r="C26" s="26" t="s">
        <v>87</v>
      </c>
      <c r="D26" s="21" t="s">
        <v>88</v>
      </c>
      <c r="E26" s="21">
        <v>5</v>
      </c>
      <c r="F26" s="21"/>
      <c r="G26" s="21">
        <v>2778</v>
      </c>
      <c r="H26" s="24">
        <v>90000</v>
      </c>
      <c r="I26" s="25">
        <v>3000</v>
      </c>
      <c r="J26" s="23">
        <v>16</v>
      </c>
      <c r="K26" s="54">
        <f t="shared" si="0"/>
        <v>48000</v>
      </c>
      <c r="L26" s="21">
        <v>378</v>
      </c>
      <c r="M26" s="21">
        <v>15</v>
      </c>
      <c r="N26" s="21">
        <f>L26*M26</f>
        <v>5670</v>
      </c>
      <c r="O26" s="55">
        <f>K26+N26</f>
        <v>53670</v>
      </c>
      <c r="P26" s="10"/>
      <c r="Q26" s="10"/>
      <c r="R26" s="10"/>
      <c r="S26" s="10"/>
      <c r="T26" s="10"/>
    </row>
    <row r="27" spans="1:20" ht="19.149999999999999" customHeight="1" x14ac:dyDescent="0.35">
      <c r="A27" s="28"/>
      <c r="B27" s="21"/>
      <c r="C27" s="26"/>
      <c r="D27" s="21"/>
      <c r="E27" s="21"/>
      <c r="F27" s="21"/>
      <c r="G27" s="21"/>
      <c r="H27" s="24"/>
      <c r="I27" s="25"/>
      <c r="J27" s="23" t="s">
        <v>89</v>
      </c>
      <c r="K27" s="54" t="s">
        <v>23</v>
      </c>
      <c r="L27" s="21">
        <v>0</v>
      </c>
      <c r="M27" s="21">
        <v>0</v>
      </c>
      <c r="N27" s="21">
        <f>L27*M27</f>
        <v>0</v>
      </c>
      <c r="O27" s="55">
        <f>N27</f>
        <v>0</v>
      </c>
      <c r="P27" s="10"/>
      <c r="Q27" s="10"/>
      <c r="R27" s="10"/>
      <c r="S27" s="10"/>
      <c r="T27" s="10"/>
    </row>
    <row r="28" spans="1:20" ht="19.149999999999999" customHeight="1" x14ac:dyDescent="0.35">
      <c r="A28" s="25"/>
      <c r="B28" s="29" t="s">
        <v>15</v>
      </c>
      <c r="C28" s="29"/>
      <c r="D28" s="29"/>
      <c r="E28" s="29"/>
      <c r="F28" s="29"/>
      <c r="G28" s="29">
        <f>SUM(G9:G26)</f>
        <v>51169</v>
      </c>
      <c r="H28" s="29"/>
      <c r="I28" s="29"/>
      <c r="J28" s="27"/>
      <c r="K28" s="29"/>
      <c r="L28" s="27"/>
      <c r="M28" s="27"/>
      <c r="N28" s="27"/>
      <c r="O28" s="56">
        <f>SUM(O9:O27)</f>
        <v>1875669</v>
      </c>
      <c r="P28" s="10"/>
      <c r="Q28" s="10"/>
      <c r="R28" s="10"/>
      <c r="S28" s="10"/>
      <c r="T28" s="10"/>
    </row>
    <row r="29" spans="1:20" ht="19.149999999999999" customHeight="1" x14ac:dyDescent="0.35">
      <c r="A29" s="30"/>
      <c r="B29" s="21"/>
      <c r="C29" s="26"/>
      <c r="D29" s="21"/>
      <c r="E29" s="21"/>
      <c r="F29" s="23"/>
      <c r="G29" s="21"/>
      <c r="H29" s="31"/>
      <c r="I29" s="31"/>
      <c r="J29" s="32"/>
      <c r="K29" s="31"/>
      <c r="L29" s="31" t="s">
        <v>90</v>
      </c>
      <c r="M29" s="31"/>
      <c r="N29" s="57"/>
      <c r="O29" s="58">
        <f>O28</f>
        <v>1875669</v>
      </c>
      <c r="P29" s="10"/>
      <c r="Q29" s="10"/>
      <c r="R29" s="10"/>
      <c r="S29" s="10"/>
      <c r="T29" s="10"/>
    </row>
    <row r="30" spans="1:20" ht="19.149999999999999" customHeight="1" x14ac:dyDescent="0.35">
      <c r="A30" s="30"/>
      <c r="B30" s="33" t="s">
        <v>91</v>
      </c>
      <c r="C30" s="31"/>
      <c r="D30" s="31"/>
      <c r="E30" s="31"/>
      <c r="F30" s="31"/>
      <c r="G30" s="31"/>
      <c r="H30" s="31"/>
      <c r="I30" s="31"/>
      <c r="J30" s="32"/>
      <c r="K30" s="31"/>
      <c r="L30" s="31"/>
      <c r="M30" s="31"/>
      <c r="N30" s="31" t="s">
        <v>92</v>
      </c>
      <c r="O30" s="58">
        <f>O29*9%</f>
        <v>168810.21</v>
      </c>
      <c r="P30" s="10"/>
      <c r="Q30" s="10"/>
      <c r="R30" s="10"/>
      <c r="S30" s="10"/>
      <c r="T30" s="10"/>
    </row>
    <row r="31" spans="1:20" ht="19.149999999999999" customHeight="1" x14ac:dyDescent="0.35">
      <c r="A31" s="30"/>
      <c r="B31" s="33" t="s">
        <v>93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 t="s">
        <v>94</v>
      </c>
      <c r="O31" s="58">
        <f>O29*9%</f>
        <v>168810.21</v>
      </c>
      <c r="P31" s="10"/>
      <c r="Q31" s="10"/>
      <c r="R31" s="10"/>
      <c r="S31" s="10"/>
      <c r="T31" s="10"/>
    </row>
    <row r="32" spans="1:20" ht="15" customHeight="1" thickBot="1" x14ac:dyDescent="0.4">
      <c r="A32" s="34"/>
      <c r="B32" s="35" t="s">
        <v>95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59"/>
      <c r="O32" s="60">
        <v>-6240</v>
      </c>
      <c r="P32" s="10"/>
      <c r="Q32" s="10"/>
      <c r="R32" s="10"/>
      <c r="S32" s="10"/>
      <c r="T32" s="10"/>
    </row>
    <row r="33" spans="1:20" ht="15" customHeight="1" x14ac:dyDescent="0.35">
      <c r="A33" s="34"/>
      <c r="B33" s="36" t="s">
        <v>96</v>
      </c>
      <c r="C33" s="36"/>
      <c r="D33" s="36" t="s">
        <v>97</v>
      </c>
      <c r="E33" s="36">
        <v>5920</v>
      </c>
      <c r="F33" s="36"/>
      <c r="G33" s="36"/>
      <c r="H33" s="36"/>
      <c r="I33" s="36"/>
      <c r="J33" s="36"/>
      <c r="K33" s="36"/>
      <c r="L33" s="36"/>
      <c r="M33" s="36"/>
      <c r="N33" s="59"/>
      <c r="O33" s="60">
        <v>5920</v>
      </c>
      <c r="P33" s="10"/>
      <c r="Q33" s="10"/>
      <c r="R33" s="10"/>
      <c r="S33" s="10"/>
      <c r="T33" s="10"/>
    </row>
    <row r="34" spans="1:20" ht="15" customHeight="1" x14ac:dyDescent="0.35">
      <c r="A34" s="34"/>
      <c r="B34" s="36" t="s">
        <v>98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59"/>
      <c r="O34" s="60">
        <v>9071</v>
      </c>
      <c r="P34" s="10"/>
      <c r="Q34" s="10"/>
      <c r="R34" s="10"/>
      <c r="S34" s="10"/>
      <c r="T34" s="10"/>
    </row>
    <row r="35" spans="1:20" ht="15" customHeight="1" x14ac:dyDescent="0.35">
      <c r="A35" s="34"/>
      <c r="B35" s="36"/>
      <c r="C35" s="36"/>
      <c r="D35" s="36"/>
      <c r="E35" s="36"/>
      <c r="F35" s="36"/>
      <c r="G35" s="36"/>
      <c r="H35" s="36"/>
      <c r="I35" s="36"/>
      <c r="J35" s="36" t="s">
        <v>99</v>
      </c>
      <c r="K35" s="36"/>
      <c r="L35" s="36"/>
      <c r="M35" s="36"/>
      <c r="N35" s="59"/>
      <c r="O35" s="61">
        <f>O29+O30+O31+O32+O33+O34</f>
        <v>2222040.42</v>
      </c>
      <c r="P35" s="10"/>
      <c r="Q35" s="10"/>
      <c r="R35" s="10"/>
      <c r="S35" s="10"/>
      <c r="T35" s="10"/>
    </row>
    <row r="36" spans="1:20" ht="15" customHeight="1" thickBot="1" x14ac:dyDescent="0.4">
      <c r="A36" s="62"/>
      <c r="B36" s="35" t="s">
        <v>100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63"/>
      <c r="O36" s="64"/>
      <c r="P36" s="10"/>
      <c r="Q36" s="10"/>
      <c r="R36" s="10"/>
      <c r="S36" s="10"/>
      <c r="T36" s="10"/>
    </row>
    <row r="37" spans="1:20" x14ac:dyDescent="0.3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 t="s">
        <v>101</v>
      </c>
      <c r="M37" s="10"/>
      <c r="N37" s="10"/>
      <c r="O37" s="10"/>
      <c r="P37" s="10"/>
      <c r="Q37" s="10"/>
      <c r="R37" s="10"/>
      <c r="S37" s="10"/>
      <c r="T37" s="10"/>
    </row>
    <row r="38" spans="1:20" x14ac:dyDescent="0.3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spans="1:20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spans="1:20" x14ac:dyDescent="0.3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x14ac:dyDescent="0.3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 t="s">
        <v>102</v>
      </c>
      <c r="N41" s="10"/>
      <c r="O41" s="10"/>
      <c r="P41" s="10"/>
      <c r="Q41" s="10"/>
      <c r="R41" s="10"/>
      <c r="S41" s="10"/>
      <c r="T41" s="10"/>
    </row>
    <row r="42" spans="1:20" x14ac:dyDescent="0.3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</sheetData>
  <pageMargins left="0.25" right="0.25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EF5E-EABC-45C2-B483-C0D8F56431C2}">
  <dimension ref="B1:J28"/>
  <sheetViews>
    <sheetView topLeftCell="A10" workbookViewId="0">
      <selection activeCell="L28" sqref="L28"/>
    </sheetView>
  </sheetViews>
  <sheetFormatPr defaultRowHeight="14.5" x14ac:dyDescent="0.35"/>
  <cols>
    <col min="1" max="1" width="1.54296875" customWidth="1"/>
    <col min="4" max="4" width="10.08984375" customWidth="1"/>
    <col min="7" max="7" width="6.08984375" customWidth="1"/>
    <col min="9" max="9" width="14.54296875" customWidth="1"/>
    <col min="10" max="10" width="14.08984375" customWidth="1"/>
  </cols>
  <sheetData>
    <row r="1" spans="2:10" ht="15" thickBot="1" x14ac:dyDescent="0.4"/>
    <row r="2" spans="2:10" ht="42" customHeight="1" x14ac:dyDescent="0.5">
      <c r="B2" s="65" t="s">
        <v>103</v>
      </c>
      <c r="C2" s="65"/>
      <c r="D2" s="66"/>
      <c r="E2" s="67" t="s">
        <v>104</v>
      </c>
      <c r="F2" s="68"/>
      <c r="G2" s="69"/>
      <c r="H2" s="70"/>
      <c r="I2" s="71" t="s">
        <v>105</v>
      </c>
      <c r="J2" s="72"/>
    </row>
    <row r="3" spans="2:10" ht="57" customHeight="1" thickBot="1" x14ac:dyDescent="0.55000000000000004">
      <c r="B3" s="73" t="s">
        <v>106</v>
      </c>
      <c r="C3" s="73"/>
      <c r="D3" s="74"/>
      <c r="E3" s="75"/>
      <c r="F3" s="76"/>
      <c r="G3" s="77"/>
      <c r="H3" s="78"/>
      <c r="I3" s="79"/>
      <c r="J3" s="80"/>
    </row>
    <row r="4" spans="2:10" ht="20.5" customHeight="1" thickBot="1" x14ac:dyDescent="0.4">
      <c r="B4" s="81" t="s">
        <v>107</v>
      </c>
      <c r="C4" s="82"/>
      <c r="D4" s="82"/>
      <c r="E4" s="82"/>
      <c r="F4" s="83"/>
      <c r="G4" s="70"/>
      <c r="H4" s="84" t="s">
        <v>108</v>
      </c>
      <c r="I4" s="85"/>
      <c r="J4" s="86" t="s">
        <v>130</v>
      </c>
    </row>
    <row r="5" spans="2:10" ht="20.5" customHeight="1" thickBot="1" x14ac:dyDescent="0.4">
      <c r="B5" s="87" t="s">
        <v>109</v>
      </c>
      <c r="C5" s="88"/>
      <c r="D5" s="89" t="s">
        <v>110</v>
      </c>
      <c r="E5" s="90"/>
      <c r="F5" s="91"/>
      <c r="G5" s="78"/>
      <c r="H5" s="92" t="s">
        <v>111</v>
      </c>
      <c r="I5" s="93"/>
      <c r="J5" s="94" t="s">
        <v>112</v>
      </c>
    </row>
    <row r="6" spans="2:10" ht="20.5" customHeight="1" x14ac:dyDescent="0.35">
      <c r="B6" s="95" t="s">
        <v>113</v>
      </c>
      <c r="C6" s="96"/>
      <c r="D6" s="97" t="s">
        <v>114</v>
      </c>
      <c r="E6" s="97"/>
      <c r="F6" s="98"/>
      <c r="G6" s="99" t="s">
        <v>115</v>
      </c>
      <c r="H6" s="100"/>
      <c r="I6" s="101" t="s">
        <v>131</v>
      </c>
      <c r="J6" s="101"/>
    </row>
    <row r="7" spans="2:10" ht="20.5" customHeight="1" x14ac:dyDescent="0.35">
      <c r="B7" s="95"/>
      <c r="C7" s="96"/>
      <c r="D7" s="97"/>
      <c r="E7" s="97"/>
      <c r="F7" s="98"/>
      <c r="G7" s="102"/>
      <c r="H7" s="103"/>
      <c r="I7" s="104"/>
      <c r="J7" s="104"/>
    </row>
    <row r="8" spans="2:10" ht="48" customHeight="1" thickBot="1" x14ac:dyDescent="0.4">
      <c r="B8" s="105"/>
      <c r="C8" s="106"/>
      <c r="D8" s="107"/>
      <c r="E8" s="107"/>
      <c r="F8" s="108"/>
      <c r="G8" s="109"/>
      <c r="H8" s="110"/>
      <c r="I8" s="111"/>
      <c r="J8" s="111"/>
    </row>
    <row r="9" spans="2:10" ht="26.5" customHeight="1" thickBot="1" x14ac:dyDescent="0.4">
      <c r="B9" s="112" t="s">
        <v>116</v>
      </c>
      <c r="C9" s="113"/>
      <c r="D9" s="113" t="s">
        <v>117</v>
      </c>
      <c r="E9" s="113"/>
      <c r="F9" s="113"/>
      <c r="G9" s="113"/>
      <c r="H9" s="113"/>
      <c r="I9" s="114"/>
      <c r="J9" s="112" t="s">
        <v>118</v>
      </c>
    </row>
    <row r="10" spans="2:10" ht="26.5" customHeight="1" thickBot="1" x14ac:dyDescent="0.4">
      <c r="B10" s="115">
        <v>1</v>
      </c>
      <c r="C10" s="116" t="s">
        <v>132</v>
      </c>
      <c r="D10" s="116"/>
      <c r="E10" s="116"/>
      <c r="F10" s="116"/>
      <c r="G10" s="116"/>
      <c r="H10" s="116"/>
      <c r="I10" s="117"/>
      <c r="J10" s="118">
        <v>1875669</v>
      </c>
    </row>
    <row r="11" spans="2:10" ht="26.5" customHeight="1" thickBot="1" x14ac:dyDescent="0.4">
      <c r="B11" s="119"/>
      <c r="C11" s="116"/>
      <c r="D11" s="116"/>
      <c r="E11" s="116"/>
      <c r="F11" s="116"/>
      <c r="G11" s="116"/>
      <c r="H11" s="116"/>
      <c r="I11" s="117"/>
      <c r="J11" s="120"/>
    </row>
    <row r="12" spans="2:10" ht="26.5" customHeight="1" thickBot="1" x14ac:dyDescent="0.4">
      <c r="B12" s="119"/>
      <c r="C12" s="116"/>
      <c r="D12" s="116"/>
      <c r="E12" s="116"/>
      <c r="F12" s="116"/>
      <c r="G12" s="116" t="s">
        <v>119</v>
      </c>
      <c r="H12" s="116"/>
      <c r="I12" s="117"/>
      <c r="J12" s="121">
        <v>1875669</v>
      </c>
    </row>
    <row r="13" spans="2:10" ht="26.5" customHeight="1" thickBot="1" x14ac:dyDescent="0.4">
      <c r="B13" s="122"/>
      <c r="C13" s="116"/>
      <c r="D13" s="116"/>
      <c r="E13" s="116"/>
      <c r="F13" s="116" t="s">
        <v>120</v>
      </c>
      <c r="G13" s="116"/>
      <c r="H13" s="116"/>
      <c r="I13" s="117"/>
      <c r="J13" s="123">
        <f>J12</f>
        <v>1875669</v>
      </c>
    </row>
    <row r="14" spans="2:10" ht="26.5" customHeight="1" thickBot="1" x14ac:dyDescent="0.4">
      <c r="B14" s="122"/>
      <c r="C14" s="116"/>
      <c r="D14" s="116"/>
      <c r="E14" s="116"/>
      <c r="F14" s="116"/>
      <c r="G14" s="116" t="s">
        <v>92</v>
      </c>
      <c r="H14" s="116"/>
      <c r="I14" s="117"/>
      <c r="J14" s="124">
        <f>J13*9%</f>
        <v>168810.21</v>
      </c>
    </row>
    <row r="15" spans="2:10" ht="26.5" customHeight="1" thickBot="1" x14ac:dyDescent="0.4">
      <c r="B15" s="122"/>
      <c r="C15" s="116"/>
      <c r="D15" s="116"/>
      <c r="E15" s="116"/>
      <c r="F15" s="116"/>
      <c r="G15" s="116" t="s">
        <v>94</v>
      </c>
      <c r="H15" s="116"/>
      <c r="I15" s="117"/>
      <c r="J15" s="124">
        <f>J13*9%</f>
        <v>168810.21</v>
      </c>
    </row>
    <row r="16" spans="2:10" ht="26.5" customHeight="1" thickBot="1" x14ac:dyDescent="0.4">
      <c r="B16" s="122" t="s">
        <v>121</v>
      </c>
      <c r="C16" s="116"/>
      <c r="D16" s="116"/>
      <c r="E16" s="116"/>
      <c r="F16" s="116"/>
      <c r="G16" s="116"/>
      <c r="H16" s="116"/>
      <c r="I16" s="117"/>
      <c r="J16" s="121">
        <v>-6240</v>
      </c>
    </row>
    <row r="17" spans="2:10" ht="26.5" customHeight="1" thickBot="1" x14ac:dyDescent="0.4">
      <c r="B17" s="70"/>
      <c r="C17" s="125"/>
      <c r="D17" s="125"/>
      <c r="E17" s="125"/>
      <c r="F17" s="125" t="s">
        <v>122</v>
      </c>
      <c r="G17" s="125"/>
      <c r="H17" s="125"/>
      <c r="I17" s="126"/>
      <c r="J17" s="121">
        <v>5920</v>
      </c>
    </row>
    <row r="18" spans="2:10" ht="26.5" customHeight="1" thickBot="1" x14ac:dyDescent="0.4">
      <c r="B18" s="122"/>
      <c r="C18" s="116"/>
      <c r="D18" s="116"/>
      <c r="E18" s="116"/>
      <c r="F18" s="116" t="s">
        <v>123</v>
      </c>
      <c r="G18" s="116"/>
      <c r="H18" s="116"/>
      <c r="I18" s="117"/>
      <c r="J18" s="127">
        <v>9071</v>
      </c>
    </row>
    <row r="19" spans="2:10" ht="26.5" customHeight="1" thickBot="1" x14ac:dyDescent="0.4">
      <c r="B19" s="128"/>
      <c r="F19" t="s">
        <v>124</v>
      </c>
      <c r="I19" s="129"/>
      <c r="J19" s="124">
        <f>J13+J14+J15+J16+J17+J18</f>
        <v>2222040.42</v>
      </c>
    </row>
    <row r="20" spans="2:10" ht="26.5" customHeight="1" thickBot="1" x14ac:dyDescent="0.4">
      <c r="B20" s="122" t="s">
        <v>100</v>
      </c>
      <c r="C20" s="116"/>
      <c r="D20" s="116"/>
      <c r="E20" s="116"/>
      <c r="F20" s="116"/>
      <c r="G20" s="116"/>
      <c r="H20" s="116"/>
      <c r="I20" s="116"/>
      <c r="J20" s="117"/>
    </row>
    <row r="21" spans="2:10" ht="9" customHeight="1" thickBot="1" x14ac:dyDescent="0.4">
      <c r="B21" s="130"/>
      <c r="C21" s="130"/>
      <c r="D21" s="131"/>
      <c r="E21" s="130"/>
      <c r="F21" s="131"/>
      <c r="G21" s="131"/>
      <c r="H21" s="131"/>
      <c r="I21" s="132"/>
      <c r="J21" s="133"/>
    </row>
    <row r="22" spans="2:10" ht="21" customHeight="1" thickBot="1" x14ac:dyDescent="0.4">
      <c r="B22" s="134" t="s">
        <v>125</v>
      </c>
      <c r="C22" s="135"/>
      <c r="D22" s="135"/>
      <c r="E22" s="135"/>
      <c r="F22" s="135"/>
      <c r="G22" s="136"/>
      <c r="H22" s="137"/>
      <c r="I22" s="132" t="s">
        <v>126</v>
      </c>
      <c r="J22" s="133"/>
    </row>
    <row r="23" spans="2:10" ht="21" customHeight="1" x14ac:dyDescent="0.35">
      <c r="B23" s="138" t="s">
        <v>127</v>
      </c>
      <c r="C23" s="139"/>
      <c r="D23" s="139"/>
      <c r="E23" s="139"/>
      <c r="F23" s="139"/>
      <c r="G23" s="140"/>
      <c r="H23" s="137"/>
      <c r="I23" s="137"/>
      <c r="J23" s="141"/>
    </row>
    <row r="24" spans="2:10" ht="21" customHeight="1" x14ac:dyDescent="0.35">
      <c r="B24" s="142"/>
      <c r="C24" s="139"/>
      <c r="D24" s="139"/>
      <c r="E24" s="139"/>
      <c r="F24" s="139"/>
      <c r="G24" s="140"/>
      <c r="H24" s="137"/>
      <c r="I24" s="137"/>
      <c r="J24" s="141"/>
    </row>
    <row r="25" spans="2:10" ht="21" customHeight="1" x14ac:dyDescent="0.35">
      <c r="B25" s="142"/>
      <c r="C25" s="139"/>
      <c r="D25" s="139"/>
      <c r="E25" s="139"/>
      <c r="F25" s="139"/>
      <c r="G25" s="140"/>
      <c r="H25" s="143"/>
      <c r="I25" s="137"/>
      <c r="J25" s="141"/>
    </row>
    <row r="26" spans="2:10" ht="21" customHeight="1" thickBot="1" x14ac:dyDescent="0.4">
      <c r="B26" s="144"/>
      <c r="C26" s="145"/>
      <c r="D26" s="145"/>
      <c r="E26" s="145"/>
      <c r="F26" s="145"/>
      <c r="G26" s="146"/>
      <c r="H26" s="143"/>
      <c r="I26" s="147" t="s">
        <v>128</v>
      </c>
      <c r="J26" s="147"/>
    </row>
    <row r="27" spans="2:10" ht="26.5" customHeight="1" x14ac:dyDescent="0.35">
      <c r="B27" s="148" t="s">
        <v>129</v>
      </c>
      <c r="C27" s="148"/>
      <c r="D27" s="148"/>
      <c r="E27" s="148"/>
      <c r="F27" s="148"/>
      <c r="G27" s="148"/>
      <c r="H27" s="148"/>
      <c r="I27" s="148"/>
      <c r="J27" s="148"/>
    </row>
    <row r="28" spans="2:10" ht="26.5" customHeight="1" x14ac:dyDescent="0.35">
      <c r="B28" s="148"/>
      <c r="C28" s="148"/>
      <c r="D28" s="148"/>
      <c r="E28" s="148"/>
      <c r="F28" s="148"/>
      <c r="G28" s="148"/>
      <c r="H28" s="148"/>
      <c r="I28" s="148"/>
      <c r="J28" s="148"/>
    </row>
  </sheetData>
  <mergeCells count="17">
    <mergeCell ref="B27:J28"/>
    <mergeCell ref="B6:C8"/>
    <mergeCell ref="D6:F8"/>
    <mergeCell ref="G6:H8"/>
    <mergeCell ref="I6:J8"/>
    <mergeCell ref="B22:G22"/>
    <mergeCell ref="H22:H24"/>
    <mergeCell ref="B23:G26"/>
    <mergeCell ref="I23:I25"/>
    <mergeCell ref="J23:J25"/>
    <mergeCell ref="E2:G3"/>
    <mergeCell ref="I2:J3"/>
    <mergeCell ref="B4:F4"/>
    <mergeCell ref="H4:I4"/>
    <mergeCell ref="B5:C5"/>
    <mergeCell ref="D5:F5"/>
    <mergeCell ref="H5:I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C0DCE-F6A0-4C4A-B216-2E50C866B67C}">
  <dimension ref="A1:R37"/>
  <sheetViews>
    <sheetView topLeftCell="A3" zoomScale="137" zoomScaleNormal="130" workbookViewId="0">
      <selection activeCell="I18" sqref="I9:I18"/>
    </sheetView>
  </sheetViews>
  <sheetFormatPr defaultRowHeight="14.5" x14ac:dyDescent="0.35"/>
  <cols>
    <col min="2" max="2" width="10.1796875" customWidth="1"/>
    <col min="3" max="3" width="10.90625" customWidth="1"/>
  </cols>
  <sheetData>
    <row r="1" spans="1:18" ht="31.15" customHeight="1" x14ac:dyDescent="0.8">
      <c r="B1" s="1" t="s">
        <v>0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</row>
    <row r="2" spans="1:18" ht="13.15" customHeight="1" x14ac:dyDescent="0.35">
      <c r="B2" s="4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8" ht="13.15" customHeight="1" thickBot="1" x14ac:dyDescent="0.4">
      <c r="B3" s="4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8" ht="15" customHeight="1" thickBot="1" x14ac:dyDescent="0.4">
      <c r="A4" s="6" t="s">
        <v>3</v>
      </c>
      <c r="B4" s="7" t="s">
        <v>4</v>
      </c>
      <c r="C4" s="8"/>
      <c r="D4" s="9" t="s">
        <v>5</v>
      </c>
      <c r="E4" s="7"/>
      <c r="F4" s="8"/>
      <c r="G4" s="8"/>
      <c r="H4" s="8"/>
      <c r="I4" s="8"/>
      <c r="J4" s="8"/>
      <c r="K4" s="8"/>
      <c r="L4" s="7"/>
      <c r="M4" s="8" t="s">
        <v>6</v>
      </c>
      <c r="N4" s="10"/>
      <c r="O4" s="10"/>
      <c r="P4" s="10"/>
      <c r="Q4" s="10"/>
      <c r="R4" s="10"/>
    </row>
    <row r="5" spans="1:18" ht="15" customHeight="1" x14ac:dyDescent="0.35">
      <c r="A5" s="11" t="s">
        <v>7</v>
      </c>
      <c r="B5" s="12" t="s">
        <v>8</v>
      </c>
      <c r="C5" s="13" t="s">
        <v>9</v>
      </c>
      <c r="D5" s="13" t="s">
        <v>10</v>
      </c>
      <c r="E5" s="12" t="s">
        <v>11</v>
      </c>
      <c r="F5" s="13" t="s">
        <v>12</v>
      </c>
      <c r="G5" s="13" t="s">
        <v>13</v>
      </c>
      <c r="H5" s="13" t="s">
        <v>14</v>
      </c>
      <c r="I5" s="13" t="s">
        <v>15</v>
      </c>
      <c r="J5" s="13" t="s">
        <v>16</v>
      </c>
      <c r="K5" s="12" t="s">
        <v>17</v>
      </c>
      <c r="L5" s="13" t="s">
        <v>15</v>
      </c>
      <c r="M5" s="14" t="s">
        <v>18</v>
      </c>
      <c r="N5" s="10"/>
      <c r="O5" s="10"/>
      <c r="P5" s="10"/>
      <c r="Q5" s="10"/>
    </row>
    <row r="6" spans="1:18" ht="15" customHeight="1" x14ac:dyDescent="0.35">
      <c r="A6" s="11" t="s">
        <v>14</v>
      </c>
      <c r="B6" s="12"/>
      <c r="C6" s="13"/>
      <c r="D6" s="13" t="s">
        <v>19</v>
      </c>
      <c r="E6" s="12" t="s">
        <v>20</v>
      </c>
      <c r="F6" s="13" t="s">
        <v>13</v>
      </c>
      <c r="G6" s="13" t="s">
        <v>21</v>
      </c>
      <c r="H6" s="13" t="s">
        <v>22</v>
      </c>
      <c r="I6" s="13" t="s">
        <v>13</v>
      </c>
      <c r="J6" s="13" t="s">
        <v>23</v>
      </c>
      <c r="K6" s="12" t="s">
        <v>24</v>
      </c>
      <c r="L6" s="13" t="s">
        <v>25</v>
      </c>
      <c r="M6" s="14" t="s">
        <v>15</v>
      </c>
      <c r="N6" s="10"/>
      <c r="O6" s="10"/>
      <c r="P6" s="10"/>
      <c r="Q6" s="10"/>
    </row>
    <row r="7" spans="1:18" ht="15" customHeight="1" x14ac:dyDescent="0.35">
      <c r="A7" s="11"/>
      <c r="B7" s="12"/>
      <c r="C7" s="13"/>
      <c r="D7" s="13"/>
      <c r="E7" s="12" t="s">
        <v>26</v>
      </c>
      <c r="F7" s="13"/>
      <c r="G7" s="13" t="s">
        <v>27</v>
      </c>
      <c r="H7" s="13" t="s">
        <v>28</v>
      </c>
      <c r="I7" s="13"/>
      <c r="J7" s="13" t="s">
        <v>29</v>
      </c>
      <c r="K7" s="12" t="s">
        <v>25</v>
      </c>
      <c r="L7" s="13"/>
      <c r="M7" s="14" t="s">
        <v>30</v>
      </c>
      <c r="N7" s="10"/>
      <c r="O7" s="10"/>
      <c r="P7" s="10"/>
      <c r="Q7" s="10"/>
    </row>
    <row r="8" spans="1:18" ht="15" customHeight="1" thickBot="1" x14ac:dyDescent="0.4">
      <c r="A8" s="15"/>
      <c r="B8" s="16"/>
      <c r="C8" s="17"/>
      <c r="D8" s="18"/>
      <c r="E8" s="16"/>
      <c r="F8" s="17"/>
      <c r="G8" s="17"/>
      <c r="H8" s="17" t="s">
        <v>31</v>
      </c>
      <c r="I8" s="17"/>
      <c r="J8" s="17"/>
      <c r="K8" s="16" t="s">
        <v>32</v>
      </c>
      <c r="L8" s="17"/>
      <c r="M8" s="19"/>
      <c r="N8" s="10"/>
      <c r="O8" s="10"/>
      <c r="P8" s="10"/>
      <c r="Q8" s="10"/>
    </row>
    <row r="9" spans="1:18" ht="19.149999999999999" customHeight="1" x14ac:dyDescent="0.35">
      <c r="A9" s="20">
        <v>1</v>
      </c>
      <c r="B9" s="21" t="s">
        <v>33</v>
      </c>
      <c r="C9" s="22" t="s">
        <v>34</v>
      </c>
      <c r="D9" s="23" t="s">
        <v>11</v>
      </c>
      <c r="E9" s="23">
        <v>50</v>
      </c>
      <c r="F9" s="23">
        <v>55000</v>
      </c>
      <c r="G9" s="23">
        <f>F9/30</f>
        <v>1833.3333333333333</v>
      </c>
      <c r="H9" s="23">
        <v>30</v>
      </c>
      <c r="I9" s="23">
        <f>G9*H9</f>
        <v>55000</v>
      </c>
      <c r="J9" s="21">
        <v>2635</v>
      </c>
      <c r="K9" s="24">
        <v>2</v>
      </c>
      <c r="L9" s="25">
        <f>J9*K9</f>
        <v>5270</v>
      </c>
      <c r="M9" s="23">
        <f>I9+L9</f>
        <v>60270</v>
      </c>
      <c r="N9" s="10"/>
      <c r="O9" s="10"/>
      <c r="P9" s="10"/>
      <c r="Q9" s="10"/>
    </row>
    <row r="10" spans="1:18" ht="19.149999999999999" customHeight="1" x14ac:dyDescent="0.35">
      <c r="A10" s="20">
        <v>2</v>
      </c>
      <c r="B10" s="21" t="s">
        <v>35</v>
      </c>
      <c r="C10" s="22" t="s">
        <v>36</v>
      </c>
      <c r="D10" s="23" t="s">
        <v>11</v>
      </c>
      <c r="E10" s="23">
        <v>50</v>
      </c>
      <c r="F10" s="23">
        <v>55000</v>
      </c>
      <c r="G10" s="23">
        <f t="shared" ref="G10:G29" si="0">F10/30</f>
        <v>1833.3333333333333</v>
      </c>
      <c r="H10" s="23">
        <v>30</v>
      </c>
      <c r="I10" s="23">
        <f t="shared" ref="I10:I29" si="1">G10*H10</f>
        <v>55000</v>
      </c>
      <c r="J10" s="21">
        <v>3130</v>
      </c>
      <c r="K10" s="24">
        <v>2</v>
      </c>
      <c r="L10" s="25">
        <f t="shared" ref="L10:L19" si="2">J10*K10</f>
        <v>6260</v>
      </c>
      <c r="M10" s="23">
        <f t="shared" ref="M10:M19" si="3">I10+L10</f>
        <v>61260</v>
      </c>
      <c r="N10" s="10"/>
      <c r="O10" s="10"/>
      <c r="P10" s="10"/>
      <c r="Q10" s="10"/>
    </row>
    <row r="11" spans="1:18" ht="19.149999999999999" customHeight="1" x14ac:dyDescent="0.35">
      <c r="A11" s="20">
        <v>3</v>
      </c>
      <c r="B11" s="21" t="s">
        <v>35</v>
      </c>
      <c r="C11" s="22" t="s">
        <v>37</v>
      </c>
      <c r="D11" s="23" t="s">
        <v>11</v>
      </c>
      <c r="E11" s="23">
        <v>50</v>
      </c>
      <c r="F11" s="23">
        <v>55000</v>
      </c>
      <c r="G11" s="23">
        <f t="shared" si="0"/>
        <v>1833.3333333333333</v>
      </c>
      <c r="H11" s="23">
        <v>30</v>
      </c>
      <c r="I11" s="23">
        <f t="shared" si="1"/>
        <v>55000</v>
      </c>
      <c r="J11" s="21">
        <v>2959</v>
      </c>
      <c r="K11" s="24">
        <v>2</v>
      </c>
      <c r="L11" s="25">
        <f t="shared" si="2"/>
        <v>5918</v>
      </c>
      <c r="M11" s="23">
        <f t="shared" si="3"/>
        <v>60918</v>
      </c>
      <c r="N11" s="10"/>
      <c r="O11" s="10"/>
      <c r="P11" s="10"/>
      <c r="Q11" s="10"/>
    </row>
    <row r="12" spans="1:18" ht="19.149999999999999" customHeight="1" x14ac:dyDescent="0.35">
      <c r="A12" s="20">
        <v>4</v>
      </c>
      <c r="B12" s="21" t="s">
        <v>38</v>
      </c>
      <c r="C12" s="26" t="s">
        <v>39</v>
      </c>
      <c r="D12" s="23" t="s">
        <v>11</v>
      </c>
      <c r="E12" s="23">
        <v>50</v>
      </c>
      <c r="F12" s="23">
        <v>55000</v>
      </c>
      <c r="G12" s="23">
        <f t="shared" si="0"/>
        <v>1833.3333333333333</v>
      </c>
      <c r="H12" s="23">
        <v>30</v>
      </c>
      <c r="I12" s="23">
        <f t="shared" si="1"/>
        <v>55000</v>
      </c>
      <c r="J12" s="21">
        <v>2296</v>
      </c>
      <c r="K12" s="24">
        <v>2</v>
      </c>
      <c r="L12" s="25">
        <f t="shared" si="2"/>
        <v>4592</v>
      </c>
      <c r="M12" s="23">
        <f t="shared" si="3"/>
        <v>59592</v>
      </c>
      <c r="N12" s="10"/>
      <c r="O12" s="10"/>
      <c r="P12" s="10"/>
      <c r="Q12" s="10"/>
    </row>
    <row r="13" spans="1:18" ht="19.149999999999999" customHeight="1" x14ac:dyDescent="0.35">
      <c r="A13" s="20">
        <v>5</v>
      </c>
      <c r="B13" s="21" t="s">
        <v>40</v>
      </c>
      <c r="C13" s="27" t="s">
        <v>41</v>
      </c>
      <c r="D13" s="23" t="s">
        <v>11</v>
      </c>
      <c r="E13" s="23">
        <v>50</v>
      </c>
      <c r="F13" s="23">
        <v>55000</v>
      </c>
      <c r="G13" s="23">
        <f t="shared" si="0"/>
        <v>1833.3333333333333</v>
      </c>
      <c r="H13" s="23">
        <v>30</v>
      </c>
      <c r="I13" s="23">
        <f t="shared" si="1"/>
        <v>55000</v>
      </c>
      <c r="J13" s="21">
        <v>2561</v>
      </c>
      <c r="K13" s="24">
        <v>2</v>
      </c>
      <c r="L13" s="25">
        <f t="shared" si="2"/>
        <v>5122</v>
      </c>
      <c r="M13" s="23">
        <f t="shared" si="3"/>
        <v>60122</v>
      </c>
      <c r="N13" s="10"/>
      <c r="O13" s="10"/>
      <c r="P13" s="10"/>
      <c r="Q13" s="10"/>
    </row>
    <row r="14" spans="1:18" ht="19.149999999999999" customHeight="1" x14ac:dyDescent="0.35">
      <c r="A14" s="37">
        <v>6</v>
      </c>
      <c r="B14" s="38" t="s">
        <v>42</v>
      </c>
      <c r="C14" s="39" t="s">
        <v>43</v>
      </c>
      <c r="D14" s="38" t="s">
        <v>11</v>
      </c>
      <c r="E14" s="38">
        <v>45</v>
      </c>
      <c r="F14" s="40">
        <v>55000</v>
      </c>
      <c r="G14" s="40">
        <f t="shared" si="0"/>
        <v>1833.3333333333333</v>
      </c>
      <c r="H14" s="40">
        <v>5</v>
      </c>
      <c r="I14" s="40">
        <v>11000</v>
      </c>
      <c r="J14" s="38">
        <v>777</v>
      </c>
      <c r="K14" s="41">
        <v>2</v>
      </c>
      <c r="L14" s="42">
        <f t="shared" si="2"/>
        <v>1554</v>
      </c>
      <c r="M14" s="40">
        <f t="shared" si="3"/>
        <v>12554</v>
      </c>
      <c r="N14" s="10"/>
      <c r="O14" s="10"/>
      <c r="P14" s="10"/>
      <c r="Q14" s="10"/>
    </row>
    <row r="15" spans="1:18" ht="19.149999999999999" customHeight="1" x14ac:dyDescent="0.35">
      <c r="A15" s="37">
        <v>7</v>
      </c>
      <c r="B15" s="38" t="s">
        <v>42</v>
      </c>
      <c r="C15" s="43" t="s">
        <v>44</v>
      </c>
      <c r="D15" s="38" t="s">
        <v>11</v>
      </c>
      <c r="E15" s="38">
        <v>50</v>
      </c>
      <c r="F15" s="40">
        <v>55000</v>
      </c>
      <c r="G15" s="40">
        <f t="shared" si="0"/>
        <v>1833.3333333333333</v>
      </c>
      <c r="H15" s="40">
        <v>30</v>
      </c>
      <c r="I15" s="40">
        <v>11000</v>
      </c>
      <c r="J15" s="38">
        <v>1818</v>
      </c>
      <c r="K15" s="41">
        <v>2</v>
      </c>
      <c r="L15" s="42">
        <f t="shared" si="2"/>
        <v>3636</v>
      </c>
      <c r="M15" s="40">
        <f t="shared" si="3"/>
        <v>14636</v>
      </c>
      <c r="N15" s="10"/>
      <c r="O15" s="10"/>
      <c r="P15" s="10"/>
      <c r="Q15" s="10"/>
    </row>
    <row r="16" spans="1:18" ht="19.149999999999999" customHeight="1" x14ac:dyDescent="0.35">
      <c r="A16" s="37">
        <v>8</v>
      </c>
      <c r="B16" s="38" t="s">
        <v>45</v>
      </c>
      <c r="C16" s="39" t="s">
        <v>46</v>
      </c>
      <c r="D16" s="40" t="s">
        <v>47</v>
      </c>
      <c r="E16" s="38">
        <v>16</v>
      </c>
      <c r="F16" s="40">
        <v>22000</v>
      </c>
      <c r="G16" s="40">
        <f t="shared" si="0"/>
        <v>733.33333333333337</v>
      </c>
      <c r="H16" s="40">
        <v>10</v>
      </c>
      <c r="I16" s="40">
        <f t="shared" si="1"/>
        <v>7333.3333333333339</v>
      </c>
      <c r="J16" s="38">
        <v>9734</v>
      </c>
      <c r="K16" s="41">
        <v>1</v>
      </c>
      <c r="L16" s="42">
        <f t="shared" si="2"/>
        <v>9734</v>
      </c>
      <c r="M16" s="40">
        <f t="shared" si="3"/>
        <v>17067.333333333336</v>
      </c>
      <c r="N16" s="10"/>
      <c r="O16" s="10"/>
      <c r="P16" s="10"/>
      <c r="Q16" s="10"/>
    </row>
    <row r="17" spans="1:17" ht="19.149999999999999" customHeight="1" x14ac:dyDescent="0.35">
      <c r="A17" s="20">
        <v>9</v>
      </c>
      <c r="B17" s="21" t="s">
        <v>38</v>
      </c>
      <c r="C17" s="22" t="s">
        <v>48</v>
      </c>
      <c r="D17" s="21" t="s">
        <v>47</v>
      </c>
      <c r="E17" s="21">
        <v>50</v>
      </c>
      <c r="F17" s="23">
        <v>55000</v>
      </c>
      <c r="G17" s="23">
        <f t="shared" si="0"/>
        <v>1833.3333333333333</v>
      </c>
      <c r="H17" s="23">
        <v>30</v>
      </c>
      <c r="I17" s="23">
        <f t="shared" si="1"/>
        <v>55000</v>
      </c>
      <c r="J17" s="21">
        <v>3588</v>
      </c>
      <c r="K17" s="24">
        <v>2</v>
      </c>
      <c r="L17" s="25">
        <f t="shared" si="2"/>
        <v>7176</v>
      </c>
      <c r="M17" s="23">
        <f t="shared" si="3"/>
        <v>62176</v>
      </c>
      <c r="N17" s="10"/>
      <c r="O17" s="10"/>
      <c r="P17" s="10"/>
      <c r="Q17" s="10"/>
    </row>
    <row r="18" spans="1:17" ht="19.149999999999999" customHeight="1" x14ac:dyDescent="0.35">
      <c r="A18" s="20">
        <v>10</v>
      </c>
      <c r="B18" s="21" t="s">
        <v>49</v>
      </c>
      <c r="C18" s="26">
        <v>9067</v>
      </c>
      <c r="D18" s="21" t="s">
        <v>47</v>
      </c>
      <c r="E18" s="21">
        <v>40</v>
      </c>
      <c r="F18" s="23">
        <v>55000</v>
      </c>
      <c r="G18" s="23">
        <f t="shared" si="0"/>
        <v>1833.3333333333333</v>
      </c>
      <c r="H18" s="23">
        <v>30</v>
      </c>
      <c r="I18" s="23">
        <f t="shared" si="1"/>
        <v>55000</v>
      </c>
      <c r="J18" s="21">
        <v>5166</v>
      </c>
      <c r="K18" s="24">
        <v>1.5</v>
      </c>
      <c r="L18" s="25">
        <f t="shared" si="2"/>
        <v>7749</v>
      </c>
      <c r="M18" s="23">
        <f t="shared" si="3"/>
        <v>62749</v>
      </c>
      <c r="N18" s="10"/>
      <c r="O18" s="10"/>
      <c r="P18" s="10"/>
      <c r="Q18" s="10"/>
    </row>
    <row r="19" spans="1:17" ht="19.149999999999999" customHeight="1" x14ac:dyDescent="0.35">
      <c r="A19" s="20">
        <v>11</v>
      </c>
      <c r="B19" s="21" t="s">
        <v>50</v>
      </c>
      <c r="C19" s="26" t="s">
        <v>54</v>
      </c>
      <c r="D19" s="21" t="s">
        <v>47</v>
      </c>
      <c r="E19" s="21">
        <v>50</v>
      </c>
      <c r="F19" s="23">
        <v>45000</v>
      </c>
      <c r="G19" s="23">
        <f t="shared" si="0"/>
        <v>1500</v>
      </c>
      <c r="H19" s="23">
        <v>25</v>
      </c>
      <c r="I19" s="23">
        <f t="shared" si="1"/>
        <v>37500</v>
      </c>
      <c r="J19" s="21">
        <v>4000</v>
      </c>
      <c r="K19" s="24">
        <v>2</v>
      </c>
      <c r="L19" s="25">
        <f t="shared" si="2"/>
        <v>8000</v>
      </c>
      <c r="M19" s="23">
        <f t="shared" si="3"/>
        <v>45500</v>
      </c>
      <c r="N19" s="10"/>
      <c r="O19" s="10"/>
      <c r="P19" s="10"/>
      <c r="Q19" s="10"/>
    </row>
    <row r="20" spans="1:17" ht="19.149999999999999" customHeight="1" x14ac:dyDescent="0.35">
      <c r="A20" s="20">
        <v>12</v>
      </c>
      <c r="B20" s="21"/>
      <c r="C20" s="26">
        <v>4333</v>
      </c>
      <c r="D20" s="21"/>
      <c r="E20" s="21"/>
      <c r="F20" s="23">
        <v>45000</v>
      </c>
      <c r="G20" s="23">
        <f t="shared" si="0"/>
        <v>1500</v>
      </c>
      <c r="H20" s="23">
        <v>30</v>
      </c>
      <c r="I20" s="23">
        <f t="shared" si="1"/>
        <v>45000</v>
      </c>
      <c r="J20" s="21"/>
      <c r="K20" s="24"/>
      <c r="L20" s="25"/>
      <c r="M20" s="23"/>
      <c r="N20" s="10"/>
      <c r="O20" s="10"/>
      <c r="P20" s="10"/>
      <c r="Q20" s="10"/>
    </row>
    <row r="21" spans="1:17" ht="19.149999999999999" customHeight="1" x14ac:dyDescent="0.35">
      <c r="A21" s="20">
        <v>13</v>
      </c>
      <c r="B21" s="21"/>
      <c r="C21" s="26">
        <v>3653</v>
      </c>
      <c r="D21" s="21"/>
      <c r="E21" s="21"/>
      <c r="F21" s="23">
        <v>45000</v>
      </c>
      <c r="G21" s="23">
        <f t="shared" si="0"/>
        <v>1500</v>
      </c>
      <c r="H21" s="23">
        <v>30</v>
      </c>
      <c r="I21" s="23">
        <f t="shared" si="1"/>
        <v>45000</v>
      </c>
      <c r="J21" s="21"/>
      <c r="K21" s="24"/>
      <c r="L21" s="25"/>
      <c r="M21" s="23"/>
      <c r="N21" s="10"/>
      <c r="O21" s="10"/>
      <c r="P21" s="10"/>
      <c r="Q21" s="10"/>
    </row>
    <row r="22" spans="1:17" ht="19.149999999999999" customHeight="1" x14ac:dyDescent="0.35">
      <c r="A22" s="20">
        <v>14</v>
      </c>
      <c r="B22" s="21"/>
      <c r="C22" s="26">
        <v>5753</v>
      </c>
      <c r="D22" s="21"/>
      <c r="E22" s="21"/>
      <c r="F22" s="23">
        <v>55000</v>
      </c>
      <c r="G22" s="23">
        <f t="shared" si="0"/>
        <v>1833.3333333333333</v>
      </c>
      <c r="H22" s="23">
        <v>30</v>
      </c>
      <c r="I22" s="23">
        <f t="shared" si="1"/>
        <v>55000</v>
      </c>
      <c r="J22" s="21"/>
      <c r="K22" s="24"/>
      <c r="L22" s="25"/>
      <c r="M22" s="23"/>
      <c r="N22" s="10"/>
      <c r="O22" s="10"/>
      <c r="P22" s="10"/>
      <c r="Q22" s="10"/>
    </row>
    <row r="23" spans="1:17" ht="19.149999999999999" customHeight="1" x14ac:dyDescent="0.35">
      <c r="A23" s="20">
        <v>15</v>
      </c>
      <c r="B23" s="21"/>
      <c r="C23" s="26">
        <v>5254</v>
      </c>
      <c r="D23" s="21"/>
      <c r="E23" s="21"/>
      <c r="F23" s="23">
        <v>55000</v>
      </c>
      <c r="G23" s="23">
        <f t="shared" si="0"/>
        <v>1833.3333333333333</v>
      </c>
      <c r="H23" s="23">
        <v>30</v>
      </c>
      <c r="I23" s="23">
        <f t="shared" si="1"/>
        <v>55000</v>
      </c>
      <c r="J23" s="21"/>
      <c r="K23" s="24"/>
      <c r="L23" s="25"/>
      <c r="M23" s="23"/>
      <c r="N23" s="10"/>
      <c r="O23" s="10"/>
      <c r="P23" s="10"/>
      <c r="Q23" s="10"/>
    </row>
    <row r="24" spans="1:17" ht="19.149999999999999" customHeight="1" x14ac:dyDescent="0.35">
      <c r="A24" s="20">
        <v>16</v>
      </c>
      <c r="B24" s="21"/>
      <c r="C24" s="26">
        <v>7075</v>
      </c>
      <c r="D24" s="21"/>
      <c r="E24" s="21"/>
      <c r="F24" s="23">
        <v>55000</v>
      </c>
      <c r="G24" s="23">
        <f t="shared" si="0"/>
        <v>1833.3333333333333</v>
      </c>
      <c r="H24" s="23">
        <v>30</v>
      </c>
      <c r="I24" s="23">
        <f t="shared" si="1"/>
        <v>55000</v>
      </c>
      <c r="J24" s="21"/>
      <c r="K24" s="24"/>
      <c r="L24" s="25"/>
      <c r="M24" s="23"/>
      <c r="N24" s="10"/>
      <c r="O24" s="10"/>
      <c r="P24" s="10">
        <v>1900000</v>
      </c>
      <c r="Q24" s="10"/>
    </row>
    <row r="25" spans="1:17" ht="19.149999999999999" customHeight="1" x14ac:dyDescent="0.35">
      <c r="A25" s="20">
        <v>17</v>
      </c>
      <c r="B25" s="21"/>
      <c r="C25" s="26" t="s">
        <v>51</v>
      </c>
      <c r="D25" s="21"/>
      <c r="E25" s="21"/>
      <c r="F25" s="23">
        <v>55000</v>
      </c>
      <c r="G25" s="23">
        <f t="shared" si="0"/>
        <v>1833.3333333333333</v>
      </c>
      <c r="H25" s="23">
        <v>30</v>
      </c>
      <c r="I25" s="23">
        <f t="shared" si="1"/>
        <v>55000</v>
      </c>
      <c r="J25" s="21"/>
      <c r="K25" s="24"/>
      <c r="L25" s="25"/>
      <c r="M25" s="23"/>
      <c r="N25" s="10"/>
      <c r="O25" s="10" t="s">
        <v>55</v>
      </c>
      <c r="P25" s="10">
        <v>600000</v>
      </c>
      <c r="Q25" s="10"/>
    </row>
    <row r="26" spans="1:17" ht="19.149999999999999" customHeight="1" x14ac:dyDescent="0.35">
      <c r="A26" s="28">
        <v>18</v>
      </c>
      <c r="B26" s="21"/>
      <c r="C26" s="26" t="s">
        <v>52</v>
      </c>
      <c r="D26" s="21"/>
      <c r="E26" s="21"/>
      <c r="F26" s="21">
        <v>55000</v>
      </c>
      <c r="G26" s="23">
        <f t="shared" si="0"/>
        <v>1833.3333333333333</v>
      </c>
      <c r="H26" s="23">
        <v>20</v>
      </c>
      <c r="I26" s="23">
        <f t="shared" si="1"/>
        <v>36666.666666666664</v>
      </c>
      <c r="J26" s="21"/>
      <c r="K26" s="24"/>
      <c r="L26" s="25"/>
      <c r="M26" s="23"/>
      <c r="N26" s="10"/>
      <c r="O26" s="10" t="s">
        <v>56</v>
      </c>
      <c r="P26" s="10">
        <v>920000</v>
      </c>
      <c r="Q26" s="10"/>
    </row>
    <row r="27" spans="1:17" ht="19.149999999999999" customHeight="1" x14ac:dyDescent="0.35">
      <c r="A27" s="28">
        <v>19</v>
      </c>
      <c r="B27" s="21"/>
      <c r="C27" s="26" t="s">
        <v>53</v>
      </c>
      <c r="D27" s="21"/>
      <c r="E27" s="21"/>
      <c r="F27" s="21">
        <v>75000</v>
      </c>
      <c r="G27" s="23">
        <f t="shared" si="0"/>
        <v>2500</v>
      </c>
      <c r="H27" s="23">
        <v>30</v>
      </c>
      <c r="I27" s="23">
        <f t="shared" si="1"/>
        <v>75000</v>
      </c>
      <c r="J27" s="21"/>
      <c r="K27" s="24"/>
      <c r="L27" s="25"/>
      <c r="M27" s="23"/>
      <c r="N27" s="10"/>
      <c r="O27" s="10" t="s">
        <v>57</v>
      </c>
      <c r="P27" s="10">
        <v>252000</v>
      </c>
      <c r="Q27" s="10"/>
    </row>
    <row r="28" spans="1:17" ht="19.149999999999999" customHeight="1" x14ac:dyDescent="0.35">
      <c r="A28" s="28">
        <v>20</v>
      </c>
      <c r="B28" s="21"/>
      <c r="C28" s="26">
        <v>3368</v>
      </c>
      <c r="D28" s="21"/>
      <c r="E28" s="21"/>
      <c r="F28" s="21">
        <v>40000</v>
      </c>
      <c r="G28" s="21">
        <f t="shared" si="0"/>
        <v>1333.3333333333333</v>
      </c>
      <c r="H28" s="21">
        <v>30</v>
      </c>
      <c r="I28" s="21">
        <f t="shared" si="1"/>
        <v>40000</v>
      </c>
      <c r="J28" s="21"/>
      <c r="K28" s="24"/>
      <c r="L28" s="25"/>
      <c r="M28" s="23"/>
      <c r="N28" s="10"/>
      <c r="O28" s="10" t="s">
        <v>58</v>
      </c>
      <c r="P28" s="10">
        <v>20000</v>
      </c>
      <c r="Q28" s="10"/>
    </row>
    <row r="29" spans="1:17" ht="19.149999999999999" customHeight="1" x14ac:dyDescent="0.35">
      <c r="A29" s="28">
        <v>21</v>
      </c>
      <c r="B29" s="21"/>
      <c r="C29" s="26" t="s">
        <v>134</v>
      </c>
      <c r="D29" s="21"/>
      <c r="E29" s="21"/>
      <c r="F29" s="21">
        <v>60000</v>
      </c>
      <c r="G29" s="21">
        <f t="shared" si="0"/>
        <v>2000</v>
      </c>
      <c r="H29" s="21">
        <v>30</v>
      </c>
      <c r="I29" s="21">
        <f t="shared" si="1"/>
        <v>60000</v>
      </c>
      <c r="J29" s="21"/>
      <c r="K29" s="24"/>
      <c r="L29" s="25"/>
      <c r="M29" s="23"/>
      <c r="N29" s="10"/>
      <c r="O29" s="10"/>
      <c r="P29" s="10"/>
      <c r="Q29" s="10"/>
    </row>
    <row r="30" spans="1:17" ht="19.149999999999999" customHeight="1" x14ac:dyDescent="0.35">
      <c r="A30" s="25"/>
      <c r="B30" s="29"/>
      <c r="C30" s="29"/>
      <c r="D30" s="29"/>
      <c r="E30" s="29"/>
      <c r="F30" s="29"/>
      <c r="G30" s="29"/>
      <c r="H30" s="29"/>
      <c r="I30" s="29">
        <f>SUM(I9:I29)</f>
        <v>973499.99999999988</v>
      </c>
      <c r="J30" s="29"/>
      <c r="K30" s="29"/>
      <c r="L30" s="29">
        <f>SUM(L9:L26)</f>
        <v>65011</v>
      </c>
      <c r="M30" s="27"/>
      <c r="N30" s="10"/>
      <c r="O30" s="10"/>
      <c r="P30" s="10">
        <f>P24-P25-P26-P27-P28-P29</f>
        <v>108000</v>
      </c>
      <c r="Q30" s="10"/>
    </row>
    <row r="31" spans="1:17" ht="19.149999999999999" customHeight="1" x14ac:dyDescent="0.35">
      <c r="A31" s="30"/>
      <c r="B31" s="21"/>
      <c r="C31" s="26"/>
      <c r="D31" s="21"/>
      <c r="E31" s="21"/>
      <c r="F31" s="23"/>
      <c r="G31" s="23"/>
      <c r="H31" s="23"/>
      <c r="I31" s="23"/>
      <c r="J31" s="21"/>
      <c r="K31" s="31"/>
      <c r="L31" s="31"/>
      <c r="M31" s="32"/>
      <c r="N31" s="10"/>
      <c r="O31" s="10"/>
      <c r="P31" s="10"/>
      <c r="Q31" s="10"/>
    </row>
    <row r="32" spans="1:17" ht="19.149999999999999" customHeight="1" x14ac:dyDescent="0.35">
      <c r="A32" s="30"/>
      <c r="B32" s="33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2"/>
      <c r="N32" s="10"/>
      <c r="O32" s="10"/>
      <c r="P32" s="10"/>
      <c r="Q32" s="10"/>
    </row>
    <row r="33" spans="1:17" ht="19.149999999999999" customHeight="1" x14ac:dyDescent="0.35">
      <c r="A33" s="30"/>
      <c r="B33" s="33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10"/>
      <c r="O33" s="10"/>
      <c r="P33" s="10"/>
      <c r="Q33" s="10"/>
    </row>
    <row r="34" spans="1:17" ht="15" customHeight="1" thickBot="1" x14ac:dyDescent="0.4">
      <c r="A34" s="34"/>
      <c r="B34" s="35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10"/>
      <c r="O34" s="10"/>
      <c r="P34" s="10"/>
      <c r="Q34" s="10"/>
    </row>
    <row r="35" spans="1:17" ht="15" customHeight="1" x14ac:dyDescent="0.35">
      <c r="A35" s="34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10"/>
      <c r="O35" s="10"/>
      <c r="P35" s="10"/>
      <c r="Q35" s="10"/>
    </row>
    <row r="36" spans="1:17" ht="15" customHeight="1" x14ac:dyDescent="0.35">
      <c r="A36" s="34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10"/>
      <c r="O36" s="10"/>
      <c r="P36" s="10"/>
      <c r="Q36" s="10"/>
    </row>
    <row r="37" spans="1:17" ht="15" customHeight="1" x14ac:dyDescent="0.35">
      <c r="A37" s="34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10"/>
      <c r="O37" s="10"/>
      <c r="P37" s="10"/>
      <c r="Q37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2ED9-92CD-4C5E-BD0C-EAB5956ADCDB}">
  <dimension ref="A1:O40"/>
  <sheetViews>
    <sheetView tabSelected="1" topLeftCell="A20" zoomScale="130" zoomScaleNormal="130" workbookViewId="0">
      <selection activeCell="B34" sqref="B34"/>
    </sheetView>
  </sheetViews>
  <sheetFormatPr defaultRowHeight="14.5" x14ac:dyDescent="0.35"/>
  <cols>
    <col min="1" max="1" width="5.08984375" customWidth="1"/>
    <col min="2" max="2" width="25.90625" customWidth="1"/>
    <col min="4" max="4" width="11.08984375" customWidth="1"/>
    <col min="13" max="13" width="12.81640625" customWidth="1"/>
  </cols>
  <sheetData>
    <row r="1" spans="1:15" x14ac:dyDescent="0.35">
      <c r="A1" s="149" t="s">
        <v>135</v>
      </c>
      <c r="B1" s="149" t="s">
        <v>136</v>
      </c>
      <c r="C1" s="149" t="s">
        <v>137</v>
      </c>
      <c r="D1" s="149" t="s">
        <v>56</v>
      </c>
      <c r="E1" s="149"/>
      <c r="F1" s="149"/>
    </row>
    <row r="2" spans="1:15" x14ac:dyDescent="0.35">
      <c r="A2" s="149"/>
      <c r="B2" s="149" t="s">
        <v>138</v>
      </c>
      <c r="C2" s="149">
        <v>2222040</v>
      </c>
      <c r="D2" s="149"/>
      <c r="E2" s="149"/>
      <c r="F2" s="149"/>
      <c r="M2" t="s">
        <v>139</v>
      </c>
      <c r="N2">
        <v>200000</v>
      </c>
    </row>
    <row r="3" spans="1:15" x14ac:dyDescent="0.35">
      <c r="A3" s="149"/>
      <c r="B3" s="149" t="s">
        <v>140</v>
      </c>
      <c r="C3" s="149">
        <v>116133</v>
      </c>
      <c r="D3" s="149"/>
      <c r="E3" s="149"/>
      <c r="F3" s="149"/>
      <c r="M3" t="s">
        <v>141</v>
      </c>
      <c r="N3">
        <v>100000</v>
      </c>
    </row>
    <row r="4" spans="1:15" x14ac:dyDescent="0.35">
      <c r="A4" s="149"/>
      <c r="B4" s="149" t="s">
        <v>142</v>
      </c>
      <c r="C4" s="149">
        <v>273445</v>
      </c>
      <c r="D4" s="149"/>
      <c r="E4" s="149"/>
      <c r="F4" s="149"/>
      <c r="M4" t="s">
        <v>143</v>
      </c>
      <c r="N4">
        <v>2000</v>
      </c>
      <c r="O4" t="s">
        <v>55</v>
      </c>
    </row>
    <row r="5" spans="1:15" x14ac:dyDescent="0.35">
      <c r="A5" s="149"/>
      <c r="B5" s="149" t="s">
        <v>144</v>
      </c>
      <c r="C5" s="149">
        <v>299460</v>
      </c>
      <c r="D5" s="149"/>
      <c r="E5" s="149"/>
      <c r="F5" s="149"/>
      <c r="M5" t="s">
        <v>145</v>
      </c>
      <c r="N5">
        <v>2000</v>
      </c>
      <c r="O5" t="s">
        <v>55</v>
      </c>
    </row>
    <row r="6" spans="1:15" x14ac:dyDescent="0.35">
      <c r="A6" s="149"/>
      <c r="B6" s="149" t="s">
        <v>146</v>
      </c>
      <c r="C6" s="149">
        <v>1538602</v>
      </c>
      <c r="D6" s="149"/>
      <c r="E6" s="149"/>
      <c r="F6" s="149"/>
    </row>
    <row r="7" spans="1:15" x14ac:dyDescent="0.35">
      <c r="A7" s="149"/>
      <c r="B7" s="149"/>
      <c r="C7" s="149"/>
      <c r="D7" s="149"/>
      <c r="E7" s="149"/>
      <c r="F7" s="149"/>
    </row>
    <row r="8" spans="1:15" x14ac:dyDescent="0.35">
      <c r="A8" s="149"/>
      <c r="B8" s="149"/>
      <c r="C8" s="149"/>
      <c r="D8" s="149"/>
      <c r="E8" s="149"/>
      <c r="F8" s="149"/>
    </row>
    <row r="9" spans="1:15" x14ac:dyDescent="0.35">
      <c r="A9" s="149"/>
      <c r="B9" s="149" t="s">
        <v>54</v>
      </c>
      <c r="C9" s="149"/>
      <c r="D9" s="149">
        <v>94000</v>
      </c>
      <c r="E9" s="149"/>
      <c r="F9" s="149"/>
    </row>
    <row r="10" spans="1:15" x14ac:dyDescent="0.35">
      <c r="A10" s="149"/>
      <c r="B10" s="149" t="s">
        <v>147</v>
      </c>
      <c r="C10" s="149"/>
      <c r="D10" s="149">
        <v>165000</v>
      </c>
      <c r="E10" s="149"/>
      <c r="F10" s="149"/>
    </row>
    <row r="11" spans="1:15" x14ac:dyDescent="0.35">
      <c r="A11" s="149"/>
      <c r="B11" s="149" t="s">
        <v>148</v>
      </c>
      <c r="C11" s="149"/>
      <c r="D11" s="149">
        <v>45000</v>
      </c>
      <c r="E11" s="149"/>
      <c r="F11" s="149"/>
    </row>
    <row r="12" spans="1:15" x14ac:dyDescent="0.35">
      <c r="A12" s="149"/>
      <c r="B12" s="149" t="s">
        <v>149</v>
      </c>
      <c r="C12" s="149"/>
      <c r="D12" s="149">
        <v>30000</v>
      </c>
      <c r="E12" s="149"/>
      <c r="F12" s="149"/>
      <c r="H12" t="s">
        <v>150</v>
      </c>
      <c r="I12" t="s">
        <v>151</v>
      </c>
      <c r="J12" t="s">
        <v>152</v>
      </c>
    </row>
    <row r="13" spans="1:15" x14ac:dyDescent="0.35">
      <c r="A13" s="149"/>
      <c r="B13" s="149" t="s">
        <v>153</v>
      </c>
      <c r="C13" s="149"/>
      <c r="D13" s="149">
        <v>75000</v>
      </c>
      <c r="E13" s="149"/>
      <c r="F13" s="149"/>
    </row>
    <row r="14" spans="1:15" x14ac:dyDescent="0.35">
      <c r="A14" s="149"/>
      <c r="B14" s="149" t="s">
        <v>174</v>
      </c>
      <c r="C14" s="149"/>
      <c r="D14" s="149">
        <v>80000</v>
      </c>
      <c r="E14" s="149"/>
      <c r="F14" s="149"/>
    </row>
    <row r="15" spans="1:15" x14ac:dyDescent="0.35">
      <c r="A15" s="149"/>
      <c r="B15" s="149" t="s">
        <v>175</v>
      </c>
      <c r="C15" s="149"/>
      <c r="D15" s="149">
        <v>60000</v>
      </c>
      <c r="E15" s="149"/>
      <c r="F15" s="149"/>
    </row>
    <row r="16" spans="1:15" x14ac:dyDescent="0.35">
      <c r="A16" s="149"/>
      <c r="B16" s="149" t="s">
        <v>154</v>
      </c>
      <c r="C16" s="149"/>
      <c r="D16" s="149">
        <v>480000</v>
      </c>
      <c r="E16" s="149"/>
      <c r="F16" s="149"/>
    </row>
    <row r="17" spans="1:10" x14ac:dyDescent="0.35">
      <c r="A17" s="149"/>
      <c r="B17" s="149" t="s">
        <v>155</v>
      </c>
      <c r="C17" s="149"/>
      <c r="D17" s="149">
        <v>55000</v>
      </c>
      <c r="E17" s="149"/>
      <c r="F17" s="149"/>
    </row>
    <row r="18" spans="1:10" x14ac:dyDescent="0.35">
      <c r="A18" s="149"/>
      <c r="B18" s="149" t="s">
        <v>156</v>
      </c>
      <c r="C18" s="149"/>
      <c r="D18" s="149">
        <v>59000</v>
      </c>
      <c r="E18" s="149"/>
      <c r="F18" s="149"/>
    </row>
    <row r="19" spans="1:10" x14ac:dyDescent="0.35">
      <c r="A19" s="149"/>
      <c r="B19" s="149" t="s">
        <v>142</v>
      </c>
      <c r="C19" s="149"/>
      <c r="D19" s="149">
        <v>60000</v>
      </c>
      <c r="E19" s="149"/>
      <c r="F19" s="149"/>
    </row>
    <row r="20" spans="1:10" x14ac:dyDescent="0.35">
      <c r="A20" s="149"/>
      <c r="B20" s="149" t="s">
        <v>157</v>
      </c>
      <c r="C20" s="149"/>
      <c r="D20" s="149">
        <v>270000</v>
      </c>
      <c r="E20" s="149"/>
      <c r="F20" s="149"/>
      <c r="G20" t="s">
        <v>158</v>
      </c>
    </row>
    <row r="21" spans="1:10" x14ac:dyDescent="0.35">
      <c r="A21" s="149"/>
      <c r="B21" s="149" t="s">
        <v>159</v>
      </c>
      <c r="C21" s="149"/>
      <c r="D21" s="149">
        <v>200000</v>
      </c>
      <c r="E21" s="149"/>
      <c r="F21" s="149"/>
    </row>
    <row r="22" spans="1:10" x14ac:dyDescent="0.35">
      <c r="A22" s="149"/>
      <c r="B22" s="149" t="s">
        <v>160</v>
      </c>
      <c r="C22" s="149"/>
      <c r="D22" s="149">
        <v>300000</v>
      </c>
      <c r="E22" s="149"/>
      <c r="F22" s="149"/>
    </row>
    <row r="23" spans="1:10" x14ac:dyDescent="0.35">
      <c r="A23" s="149"/>
      <c r="B23" s="149" t="s">
        <v>161</v>
      </c>
      <c r="C23" s="149"/>
      <c r="D23" s="149">
        <v>252000</v>
      </c>
      <c r="E23" s="149"/>
      <c r="F23" s="149"/>
    </row>
    <row r="24" spans="1:10" x14ac:dyDescent="0.35">
      <c r="A24" s="149"/>
      <c r="B24" s="149" t="s">
        <v>162</v>
      </c>
      <c r="C24" s="149"/>
      <c r="D24" s="149">
        <v>0</v>
      </c>
      <c r="E24" s="149"/>
      <c r="F24" s="149"/>
      <c r="G24" t="s">
        <v>163</v>
      </c>
      <c r="I24">
        <v>100000</v>
      </c>
      <c r="J24" t="s">
        <v>164</v>
      </c>
    </row>
    <row r="25" spans="1:10" x14ac:dyDescent="0.35">
      <c r="A25" s="149"/>
      <c r="B25" s="149" t="s">
        <v>165</v>
      </c>
      <c r="C25" s="149"/>
      <c r="D25" s="149">
        <v>0</v>
      </c>
      <c r="E25" s="149"/>
      <c r="F25" s="149"/>
    </row>
    <row r="26" spans="1:10" x14ac:dyDescent="0.35">
      <c r="A26" s="149"/>
      <c r="B26" s="149" t="s">
        <v>166</v>
      </c>
      <c r="C26" s="149"/>
      <c r="D26" s="149"/>
      <c r="E26" s="149"/>
      <c r="F26" s="149"/>
    </row>
    <row r="27" spans="1:10" x14ac:dyDescent="0.35">
      <c r="A27" s="149"/>
      <c r="B27" s="149" t="s">
        <v>167</v>
      </c>
      <c r="C27" s="149"/>
      <c r="D27" s="149">
        <v>70000</v>
      </c>
      <c r="E27" s="149"/>
      <c r="F27" s="149"/>
    </row>
    <row r="28" spans="1:10" x14ac:dyDescent="0.35">
      <c r="A28" s="149"/>
      <c r="B28" s="149" t="s">
        <v>168</v>
      </c>
      <c r="C28" s="149"/>
      <c r="D28" s="149">
        <v>100000</v>
      </c>
      <c r="E28" s="149"/>
      <c r="F28" s="149"/>
    </row>
    <row r="29" spans="1:10" x14ac:dyDescent="0.35">
      <c r="A29" s="149"/>
      <c r="B29" s="149" t="s">
        <v>169</v>
      </c>
      <c r="C29" s="149"/>
      <c r="D29" s="149">
        <v>0</v>
      </c>
      <c r="E29" s="149"/>
      <c r="F29" s="149"/>
    </row>
    <row r="30" spans="1:10" x14ac:dyDescent="0.35">
      <c r="A30" s="149"/>
      <c r="B30" s="149" t="s">
        <v>170</v>
      </c>
      <c r="C30" s="149"/>
      <c r="D30" s="149">
        <v>18000</v>
      </c>
      <c r="E30" s="149"/>
      <c r="F30" s="149"/>
    </row>
    <row r="31" spans="1:10" x14ac:dyDescent="0.35">
      <c r="A31" s="149"/>
      <c r="B31" s="149" t="s">
        <v>171</v>
      </c>
      <c r="C31" s="149"/>
      <c r="D31" s="149">
        <v>10000</v>
      </c>
      <c r="E31" s="149"/>
      <c r="F31" s="149"/>
    </row>
    <row r="32" spans="1:10" x14ac:dyDescent="0.35">
      <c r="A32" s="149"/>
      <c r="B32" s="149" t="s">
        <v>172</v>
      </c>
      <c r="C32" s="149"/>
      <c r="D32" s="149">
        <v>6750</v>
      </c>
      <c r="E32" s="149"/>
      <c r="F32" s="149"/>
    </row>
    <row r="33" spans="1:7" x14ac:dyDescent="0.35">
      <c r="A33" s="149"/>
      <c r="B33" s="149" t="s">
        <v>176</v>
      </c>
      <c r="C33" s="149"/>
      <c r="D33" s="149">
        <v>130000</v>
      </c>
      <c r="E33" s="149"/>
      <c r="F33" s="149"/>
    </row>
    <row r="34" spans="1:7" x14ac:dyDescent="0.35">
      <c r="A34" s="149"/>
      <c r="B34" s="149" t="s">
        <v>173</v>
      </c>
      <c r="C34" s="149"/>
      <c r="D34" s="149">
        <v>0</v>
      </c>
      <c r="E34" s="149"/>
      <c r="F34" s="149"/>
    </row>
    <row r="35" spans="1:7" x14ac:dyDescent="0.35">
      <c r="A35" s="149"/>
      <c r="B35" s="149"/>
      <c r="C35" s="149"/>
      <c r="D35" s="149"/>
      <c r="E35" s="149"/>
      <c r="F35" s="149"/>
    </row>
    <row r="36" spans="1:7" x14ac:dyDescent="0.35">
      <c r="A36" s="149"/>
      <c r="B36" s="149"/>
      <c r="C36" s="149">
        <f>SUM(C2:C35)</f>
        <v>4449680</v>
      </c>
      <c r="D36" s="149">
        <f>SUM(D10:D35)</f>
        <v>2465750</v>
      </c>
      <c r="E36" s="149">
        <f>SUM(E9:E35)</f>
        <v>0</v>
      </c>
      <c r="F36" s="149"/>
      <c r="G36">
        <f>C36-D36</f>
        <v>1983930</v>
      </c>
    </row>
    <row r="37" spans="1:7" x14ac:dyDescent="0.35">
      <c r="A37" s="149"/>
      <c r="B37" s="149"/>
      <c r="C37" s="149"/>
      <c r="D37" s="149"/>
      <c r="E37" s="149"/>
      <c r="F37" s="149"/>
    </row>
    <row r="38" spans="1:7" x14ac:dyDescent="0.35">
      <c r="A38" s="149"/>
      <c r="B38" s="149"/>
      <c r="C38" s="149"/>
      <c r="D38" s="149"/>
      <c r="E38" s="149"/>
      <c r="F38" s="149"/>
    </row>
    <row r="39" spans="1:7" x14ac:dyDescent="0.35">
      <c r="A39" s="149"/>
      <c r="B39" s="149"/>
      <c r="C39" s="149"/>
      <c r="D39" s="149"/>
      <c r="E39" s="149"/>
      <c r="F39" s="149"/>
    </row>
    <row r="40" spans="1:7" x14ac:dyDescent="0.35">
      <c r="A40" s="149"/>
      <c r="B40" s="149"/>
      <c r="C40" s="149"/>
      <c r="D40" s="149"/>
      <c r="E40" s="149"/>
      <c r="F40" s="1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deekshith</dc:creator>
  <cp:lastModifiedBy>deekshith reddy</cp:lastModifiedBy>
  <dcterms:created xsi:type="dcterms:W3CDTF">2015-06-05T18:17:20Z</dcterms:created>
  <dcterms:modified xsi:type="dcterms:W3CDTF">2022-08-23T07:09:51Z</dcterms:modified>
</cp:coreProperties>
</file>