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its323_ic_ac_uk/Documents/"/>
    </mc:Choice>
  </mc:AlternateContent>
  <xr:revisionPtr revIDLastSave="134" documentId="8_{F7A29999-7E72-4D5C-B860-BC9BD24E616A}" xr6:coauthVersionLast="47" xr6:coauthVersionMax="47" xr10:uidLastSave="{379D1E75-9454-46C4-A3AF-8982DAA612CF}"/>
  <bookViews>
    <workbookView xWindow="-98" yWindow="-98" windowWidth="21795" windowHeight="12975" xr2:uid="{E7D0CA2F-4CAE-422F-AE96-9629072F19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J3" i="1"/>
  <c r="J4" i="1"/>
  <c r="J5" i="1"/>
  <c r="J6" i="1"/>
  <c r="J7" i="1"/>
  <c r="J8" i="1"/>
  <c r="J9" i="1"/>
  <c r="J10" i="1"/>
  <c r="J11" i="1"/>
  <c r="J2" i="1"/>
  <c r="B9" i="1" l="1"/>
</calcChain>
</file>

<file path=xl/sharedStrings.xml><?xml version="1.0" encoding="utf-8"?>
<sst xmlns="http://schemas.openxmlformats.org/spreadsheetml/2006/main" count="20" uniqueCount="20">
  <si>
    <t>Gen</t>
  </si>
  <si>
    <t>OnshoreWind</t>
  </si>
  <si>
    <t>OffshoreWind</t>
  </si>
  <si>
    <t>Solar</t>
  </si>
  <si>
    <t>CAPEX $/KW</t>
  </si>
  <si>
    <t>VarOM $/MWh</t>
  </si>
  <si>
    <t>Hydro-Dam</t>
  </si>
  <si>
    <t>Hydro-RoR</t>
  </si>
  <si>
    <t>Capacity Factor</t>
  </si>
  <si>
    <t>HeatRate (MMBtu/MWh)</t>
  </si>
  <si>
    <t>Nuclear</t>
  </si>
  <si>
    <t>Fuel Cost ($/MMBtu)</t>
  </si>
  <si>
    <t>Biomass</t>
  </si>
  <si>
    <t>Coal</t>
  </si>
  <si>
    <t>CO2 (lb/MMBtu)</t>
  </si>
  <si>
    <t>Gas-CC</t>
  </si>
  <si>
    <t>Gas-CT</t>
  </si>
  <si>
    <t>FixedOM $/KW-y</t>
  </si>
  <si>
    <t>CAPEX $MW-y</t>
  </si>
  <si>
    <t>OM $/MW-y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</si>
</sst>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C71C-5450-4A09-B565-28A32DF7A594}">
  <dimension ref="A1:K11"/>
  <sheetViews>
    <sheetView tabSelected="1" workbookViewId="0">
      <selection activeCell="F7" sqref="F7"/>
    </sheetView>
  </sheetViews>
  <sheetFormatPr defaultRowHeight="14.25" x14ac:dyDescent="0.45"/>
  <cols>
    <col min="1" max="1" width="11.59765625" bestFit="1" customWidth="1"/>
    <col min="2" max="2" width="10.46484375" bestFit="1" customWidth="1"/>
    <col min="3" max="3" width="12.06640625" bestFit="1" customWidth="1"/>
    <col min="4" max="4" width="11.86328125" bestFit="1" customWidth="1"/>
    <col min="5" max="5" width="13" bestFit="1" customWidth="1"/>
    <col min="6" max="6" width="19.73046875" bestFit="1" customWidth="1"/>
    <col min="7" max="7" width="16.73046875" bestFit="1" customWidth="1"/>
    <col min="9" max="9" width="13.1328125" bestFit="1" customWidth="1"/>
    <col min="11" max="11" width="12.33203125" bestFit="1" customWidth="1"/>
  </cols>
  <sheetData>
    <row r="1" spans="1:11" x14ac:dyDescent="0.45">
      <c r="A1" t="s">
        <v>0</v>
      </c>
      <c r="B1" t="s">
        <v>4</v>
      </c>
      <c r="C1" t="s">
        <v>17</v>
      </c>
      <c r="D1" t="s">
        <v>5</v>
      </c>
      <c r="E1" t="s">
        <v>8</v>
      </c>
      <c r="F1" t="s">
        <v>9</v>
      </c>
      <c r="G1" t="s">
        <v>11</v>
      </c>
      <c r="H1" t="s">
        <v>14</v>
      </c>
      <c r="I1" t="s">
        <v>18</v>
      </c>
      <c r="J1" t="s">
        <v>19</v>
      </c>
    </row>
    <row r="2" spans="1:11" x14ac:dyDescent="0.45">
      <c r="A2" t="s">
        <v>1</v>
      </c>
      <c r="B2">
        <v>1441</v>
      </c>
      <c r="C2">
        <v>30</v>
      </c>
      <c r="D2">
        <v>0</v>
      </c>
      <c r="E2" s="1">
        <v>1</v>
      </c>
      <c r="F2">
        <v>0</v>
      </c>
      <c r="G2">
        <v>0</v>
      </c>
      <c r="H2">
        <v>0</v>
      </c>
      <c r="I2" s="2">
        <f>PMT(5%,30,-B2*1000)</f>
        <v>93739.117950678556</v>
      </c>
      <c r="J2">
        <f>C2*1000</f>
        <v>30000</v>
      </c>
      <c r="K2" s="2"/>
    </row>
    <row r="3" spans="1:11" x14ac:dyDescent="0.45">
      <c r="A3" t="s">
        <v>2</v>
      </c>
      <c r="B3">
        <v>4615</v>
      </c>
      <c r="C3">
        <v>101</v>
      </c>
      <c r="D3">
        <v>0</v>
      </c>
      <c r="E3" s="1">
        <v>1</v>
      </c>
      <c r="F3">
        <v>0</v>
      </c>
      <c r="G3">
        <v>0</v>
      </c>
      <c r="H3">
        <v>0</v>
      </c>
      <c r="I3" s="2">
        <f t="shared" ref="I3:I11" si="0">PMT(5%,30,-B3*1000)</f>
        <v>300212.37289547641</v>
      </c>
      <c r="J3">
        <f t="shared" ref="J3:J11" si="1">C3*1000</f>
        <v>101000</v>
      </c>
    </row>
    <row r="4" spans="1:11" x14ac:dyDescent="0.45">
      <c r="A4" t="s">
        <v>3</v>
      </c>
      <c r="B4">
        <v>1291</v>
      </c>
      <c r="C4">
        <v>23</v>
      </c>
      <c r="D4">
        <v>0</v>
      </c>
      <c r="E4" s="1">
        <v>1</v>
      </c>
      <c r="F4">
        <v>0</v>
      </c>
      <c r="G4">
        <v>0</v>
      </c>
      <c r="H4">
        <v>0</v>
      </c>
      <c r="I4" s="2">
        <f t="shared" si="0"/>
        <v>83981.40268863707</v>
      </c>
      <c r="J4">
        <f t="shared" si="1"/>
        <v>23000</v>
      </c>
    </row>
    <row r="5" spans="1:11" x14ac:dyDescent="0.45">
      <c r="A5" t="s">
        <v>6</v>
      </c>
      <c r="B5">
        <v>9359</v>
      </c>
      <c r="C5">
        <v>96</v>
      </c>
      <c r="D5">
        <v>0</v>
      </c>
      <c r="E5" s="1">
        <v>0.42</v>
      </c>
      <c r="F5">
        <v>0</v>
      </c>
      <c r="G5">
        <v>0</v>
      </c>
      <c r="H5">
        <v>0</v>
      </c>
      <c r="I5" s="2">
        <f t="shared" si="0"/>
        <v>608816.3809163085</v>
      </c>
      <c r="J5">
        <f t="shared" si="1"/>
        <v>96000</v>
      </c>
    </row>
    <row r="6" spans="1:11" x14ac:dyDescent="0.45">
      <c r="A6" t="s">
        <v>7</v>
      </c>
      <c r="B6">
        <v>7468</v>
      </c>
      <c r="C6">
        <v>85</v>
      </c>
      <c r="D6">
        <v>0</v>
      </c>
      <c r="E6" s="1">
        <v>0.66</v>
      </c>
      <c r="F6">
        <v>0</v>
      </c>
      <c r="G6">
        <v>0</v>
      </c>
      <c r="H6">
        <v>0</v>
      </c>
      <c r="I6" s="2">
        <f t="shared" si="0"/>
        <v>485804.11717950553</v>
      </c>
      <c r="J6">
        <f t="shared" si="1"/>
        <v>85000</v>
      </c>
    </row>
    <row r="7" spans="1:11" x14ac:dyDescent="0.45">
      <c r="A7" t="s">
        <v>10</v>
      </c>
      <c r="B7">
        <v>9787</v>
      </c>
      <c r="C7">
        <v>135</v>
      </c>
      <c r="D7">
        <v>2.5</v>
      </c>
      <c r="E7" s="1">
        <v>0.93</v>
      </c>
      <c r="F7">
        <v>10.461</v>
      </c>
      <c r="G7">
        <v>0.66</v>
      </c>
      <c r="H7">
        <v>0</v>
      </c>
      <c r="I7" s="2">
        <f t="shared" si="0"/>
        <v>636658.3951306669</v>
      </c>
      <c r="J7">
        <f t="shared" si="1"/>
        <v>135000</v>
      </c>
    </row>
    <row r="8" spans="1:11" x14ac:dyDescent="0.45">
      <c r="A8" t="s">
        <v>12</v>
      </c>
      <c r="B8">
        <v>5391</v>
      </c>
      <c r="C8">
        <v>157</v>
      </c>
      <c r="D8">
        <v>5</v>
      </c>
      <c r="E8" s="1">
        <v>0.64</v>
      </c>
      <c r="F8">
        <v>13.5</v>
      </c>
      <c r="G8">
        <v>5</v>
      </c>
      <c r="H8">
        <v>0</v>
      </c>
      <c r="I8" s="2">
        <f t="shared" si="0"/>
        <v>350692.28651777108</v>
      </c>
      <c r="J8">
        <f t="shared" si="1"/>
        <v>157000</v>
      </c>
    </row>
    <row r="9" spans="1:11" x14ac:dyDescent="0.45">
      <c r="A9" t="s">
        <v>13</v>
      </c>
      <c r="B9">
        <f>3549+693+2857</f>
        <v>7099</v>
      </c>
      <c r="C9">
        <v>78</v>
      </c>
      <c r="D9">
        <v>8.4600000000000009</v>
      </c>
      <c r="E9" s="1">
        <v>1</v>
      </c>
      <c r="F9">
        <v>8.49</v>
      </c>
      <c r="G9">
        <v>2.37</v>
      </c>
      <c r="H9">
        <v>202.3</v>
      </c>
      <c r="I9" s="2">
        <f t="shared" si="0"/>
        <v>461800.13763488346</v>
      </c>
      <c r="J9">
        <f t="shared" si="1"/>
        <v>78000</v>
      </c>
    </row>
    <row r="10" spans="1:11" x14ac:dyDescent="0.45">
      <c r="A10" t="s">
        <v>15</v>
      </c>
      <c r="B10">
        <v>1265</v>
      </c>
      <c r="C10">
        <v>31</v>
      </c>
      <c r="D10">
        <v>1.96</v>
      </c>
      <c r="E10" s="1">
        <v>1</v>
      </c>
      <c r="F10">
        <v>6.28</v>
      </c>
      <c r="G10">
        <v>1.6</v>
      </c>
      <c r="H10">
        <v>118.6</v>
      </c>
      <c r="I10" s="2">
        <f t="shared" si="0"/>
        <v>82290.065376549886</v>
      </c>
      <c r="J10">
        <f t="shared" si="1"/>
        <v>31000</v>
      </c>
    </row>
    <row r="11" spans="1:11" x14ac:dyDescent="0.45">
      <c r="A11" t="s">
        <v>16</v>
      </c>
      <c r="B11">
        <v>1120</v>
      </c>
      <c r="C11">
        <v>24</v>
      </c>
      <c r="D11">
        <v>6.44</v>
      </c>
      <c r="E11" s="1">
        <v>1</v>
      </c>
      <c r="F11">
        <v>9.7170000000000005</v>
      </c>
      <c r="G11">
        <v>1.6</v>
      </c>
      <c r="H11">
        <v>119</v>
      </c>
      <c r="I11" s="2">
        <f t="shared" si="0"/>
        <v>72857.607289909778</v>
      </c>
      <c r="J11">
        <f t="shared" si="1"/>
        <v>24000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Serrano</dc:creator>
  <cp:lastModifiedBy>Serrano van der Schraft, Ignacio T</cp:lastModifiedBy>
  <dcterms:created xsi:type="dcterms:W3CDTF">2024-02-22T17:54:16Z</dcterms:created>
  <dcterms:modified xsi:type="dcterms:W3CDTF">2024-02-25T14:03:46Z</dcterms:modified>
</cp:coreProperties>
</file>